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\Dropbox\PhD\Markov\"/>
    </mc:Choice>
  </mc:AlternateContent>
  <bookViews>
    <workbookView xWindow="0" yWindow="0" windowWidth="20490" windowHeight="7755" firstSheet="10" activeTab="12"/>
  </bookViews>
  <sheets>
    <sheet name="Details" sheetId="1" r:id="rId1"/>
    <sheet name="Parameters" sheetId="2" r:id="rId2"/>
    <sheet name="E&amp;W Popultion 2013" sheetId="26" r:id="rId3"/>
    <sheet name="ACM Rates" sheetId="7" r:id="rId4"/>
    <sheet name="MI Epi" sheetId="18" r:id="rId5"/>
    <sheet name="Stroke Epi" sheetId="19" r:id="rId6"/>
    <sheet name="Breast Cancer Epi" sheetId="20" r:id="rId7"/>
    <sheet name="Bowel Cancer Epi" sheetId="27" r:id="rId8"/>
    <sheet name="Uterine Cancer Epi" sheetId="28" r:id="rId9"/>
    <sheet name="Diabetes Epi" sheetId="21" r:id="rId10"/>
    <sheet name="Stata Clipboard" sheetId="30" r:id="rId11"/>
    <sheet name="Absolute HSE Data" sheetId="29" r:id="rId12"/>
    <sheet name="Proportional HSE Data" sheetId="31" r:id="rId13"/>
    <sheet name="Cohort Prop Baseline" sheetId="34" r:id="rId14"/>
    <sheet name="Mortality Baseline" sheetId="36" r:id="rId15"/>
    <sheet name="Smoothed Baseline" sheetId="32" r:id="rId16"/>
    <sheet name="MI Analysis" sheetId="33" r:id="rId17"/>
    <sheet name="CVA Analysis" sheetId="35" r:id="rId18"/>
  </sheets>
  <definedNames>
    <definedName name="All_Cause_Mortality_10to14Years_Female">'ACM Rates'!$G$14</definedName>
    <definedName name="All_Cause_Mortality_10to14Years_Male">'ACM Rates'!$F$14</definedName>
    <definedName name="All_Cause_Mortality_15to19Years_Female">'ACM Rates'!$G$15</definedName>
    <definedName name="All_Cause_Mortality_15to19Years_Male">'ACM Rates'!$F$15</definedName>
    <definedName name="All_Cause_Mortality_1to4Years_Female">'ACM Rates'!$G$12</definedName>
    <definedName name="All_Cause_Mortality_1to4Years_Male">'ACM Rates'!$F$12</definedName>
    <definedName name="All_Cause_Mortality_20to24Years_Female">'ACM Rates'!$G$17</definedName>
    <definedName name="All_Cause_Mortality_20to24Years_Male">'ACM Rates'!$F$17</definedName>
    <definedName name="All_Cause_Mortality_25to29Years_Female">'ACM Rates'!$G$18</definedName>
    <definedName name="All_Cause_Mortality_25to29Years_Male">'ACM Rates'!$F$18</definedName>
    <definedName name="All_Cause_Mortality_30to34Years_Female">'ACM Rates'!$G$19</definedName>
    <definedName name="All_Cause_Mortality_30to34Years_Male">'ACM Rates'!$F$19</definedName>
    <definedName name="All_Cause_Mortality_35to39Years_Female">'ACM Rates'!$G$20</definedName>
    <definedName name="All_Cause_Mortality_35to39Years_Male">'ACM Rates'!$F$20</definedName>
    <definedName name="All_Cause_Mortality_40to44Years_Female">'ACM Rates'!$G$21</definedName>
    <definedName name="All_Cause_Mortality_40to44Years_Male">'ACM Rates'!$F$21</definedName>
    <definedName name="All_Cause_Mortality_45to49Years_Female">'ACM Rates'!$G$23</definedName>
    <definedName name="All_Cause_Mortality_45to49Years_Male">'ACM Rates'!$F$23</definedName>
    <definedName name="All_Cause_Mortality_50to54Years_Female">'ACM Rates'!$G$24</definedName>
    <definedName name="All_Cause_Mortality_50to54Years_Male">'ACM Rates'!$F$24</definedName>
    <definedName name="All_Cause_Mortality_55to59Years_Female">'ACM Rates'!$G$25</definedName>
    <definedName name="All_Cause_Mortality_55to59Years_Male">'ACM Rates'!$F$25</definedName>
    <definedName name="All_Cause_Mortality_5to9Years_Female">'ACM Rates'!$G$13</definedName>
    <definedName name="All_Cause_Mortality_5to9Years_Male">'ACM Rates'!$F$13</definedName>
    <definedName name="All_Cause_Mortality_60to64Years_Female">'ACM Rates'!$G$26</definedName>
    <definedName name="All_Cause_Mortality_60to64Years_Male">'ACM Rates'!$F$26</definedName>
    <definedName name="All_Cause_Mortality_65to69Years_Female">'ACM Rates'!$G$27</definedName>
    <definedName name="All_Cause_Mortality_65to69Years_Male">'ACM Rates'!$F$27</definedName>
    <definedName name="All_Cause_Mortality_70to74Years_Female">'ACM Rates'!$G$29</definedName>
    <definedName name="All_Cause_Mortality_70to74Years_Male">'ACM Rates'!$F$29</definedName>
    <definedName name="All_Cause_Mortality_75to79Years_Female">'ACM Rates'!$G$30</definedName>
    <definedName name="All_Cause_Mortality_75to79Years_Male">'ACM Rates'!$F$30</definedName>
    <definedName name="All_Cause_Mortality_80to84Years_Female">'ACM Rates'!$G$31</definedName>
    <definedName name="All_Cause_Mortality_80to84Years_Male">'ACM Rates'!$F$31</definedName>
    <definedName name="All_Cause_Mortality_85to89Years_Female">'ACM Rates'!$G$32</definedName>
    <definedName name="All_Cause_Mortality_85to89Years_Male">'ACM Rates'!$F$32</definedName>
    <definedName name="All_Cause_Mortality_90OverYears_Female">'ACM Rates'!$G$33</definedName>
    <definedName name="All_Cause_Mortality_90OverYears_Male">'ACM Rates'!$F$33</definedName>
    <definedName name="All_Cause_Mortality_Under1Years_Female">'ACM Rates'!$G$11</definedName>
    <definedName name="All_Cause_Mortality_Under1Years_Male">'ACM Rates'!$F$11</definedName>
    <definedName name="Case_Fatality_Cancer">Parameters!$E$12</definedName>
    <definedName name="Case_Fatality_Diabetes">Parameters!$E$13</definedName>
    <definedName name="Case_Fatality_MI">Parameters!$E$10</definedName>
    <definedName name="Case_Fatality_Stroke">Parameters!$E$11</definedName>
    <definedName name="Incidence_All_Cause_Mortality">Parameters!$E$9</definedName>
    <definedName name="Incidence_Cancer">Parameters!$E$7</definedName>
    <definedName name="Incidence_Combined">Parameters!$E$19</definedName>
    <definedName name="Incidence_Diabetes">Parameters!$E$8</definedName>
    <definedName name="Incidence_MI">Parameters!$E$5</definedName>
    <definedName name="Incidence_Stroke">Parameters!$E$6</definedName>
    <definedName name="Input_population">Parameters!$E$4</definedName>
    <definedName name="Mortality_Cancer">Parameters!$E$16</definedName>
    <definedName name="Mortality_Diabetes">Parameters!$E$17</definedName>
    <definedName name="Mortality_MI">Parameters!$E$14</definedName>
    <definedName name="Mortality_Stroke">Parameters!$E$15</definedName>
    <definedName name="Probablity_Remain_Well">Parameters!$E$20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8" i="19" l="1"/>
  <c r="AA28" i="19"/>
  <c r="Z28" i="19"/>
  <c r="Y28" i="19"/>
  <c r="X28" i="19"/>
  <c r="W28" i="19"/>
  <c r="V28" i="19"/>
  <c r="U28" i="19"/>
  <c r="T28" i="19"/>
  <c r="S28" i="19"/>
  <c r="R28" i="19"/>
  <c r="Q28" i="19"/>
  <c r="P28" i="19"/>
  <c r="L3" i="33" l="1"/>
  <c r="M3" i="33"/>
  <c r="M5" i="33"/>
  <c r="K6" i="33"/>
  <c r="L7" i="33"/>
  <c r="M7" i="33"/>
  <c r="M9" i="33"/>
  <c r="K10" i="33"/>
  <c r="L11" i="33"/>
  <c r="M11" i="33"/>
  <c r="M13" i="33"/>
  <c r="K14" i="33"/>
  <c r="L15" i="33"/>
  <c r="M15" i="33"/>
  <c r="M17" i="33"/>
  <c r="K18" i="33"/>
  <c r="L19" i="33"/>
  <c r="M19" i="33"/>
  <c r="L23" i="33"/>
  <c r="M23" i="33"/>
  <c r="L27" i="33"/>
  <c r="M27" i="33"/>
  <c r="L31" i="33"/>
  <c r="M31" i="33"/>
  <c r="L35" i="33"/>
  <c r="M35" i="33"/>
  <c r="L39" i="33"/>
  <c r="M39" i="33"/>
  <c r="L43" i="33"/>
  <c r="M43" i="33"/>
  <c r="L47" i="33"/>
  <c r="M47" i="33"/>
  <c r="L51" i="33"/>
  <c r="M51" i="33"/>
  <c r="L55" i="33"/>
  <c r="M55" i="33"/>
  <c r="L59" i="33"/>
  <c r="M59" i="33"/>
  <c r="L63" i="33"/>
  <c r="M63" i="33"/>
  <c r="L67" i="33"/>
  <c r="M67" i="33"/>
  <c r="L71" i="33"/>
  <c r="M71" i="33"/>
  <c r="L75" i="33"/>
  <c r="M75" i="33"/>
  <c r="L79" i="33"/>
  <c r="M79" i="33"/>
  <c r="L83" i="33"/>
  <c r="M83" i="33"/>
  <c r="L87" i="33"/>
  <c r="M87" i="33"/>
  <c r="L91" i="33"/>
  <c r="M91" i="33"/>
  <c r="L95" i="33"/>
  <c r="M95" i="33"/>
  <c r="I96" i="33"/>
  <c r="I85" i="33"/>
  <c r="I86" i="33"/>
  <c r="I81" i="33"/>
  <c r="I82" i="33"/>
  <c r="I67" i="33"/>
  <c r="I57" i="33"/>
  <c r="I53" i="33"/>
  <c r="I38" i="33"/>
  <c r="I34" i="33"/>
  <c r="I29" i="33"/>
  <c r="I30" i="33"/>
  <c r="I19" i="33"/>
  <c r="I15" i="33"/>
  <c r="I5" i="33"/>
  <c r="I6" i="33"/>
  <c r="I7" i="33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Z18" i="18"/>
  <c r="C3" i="33"/>
  <c r="D4" i="33"/>
  <c r="E4" i="33"/>
  <c r="F4" i="33"/>
  <c r="C5" i="33"/>
  <c r="D5" i="33"/>
  <c r="E6" i="33"/>
  <c r="F6" i="33"/>
  <c r="C7" i="33"/>
  <c r="D8" i="33"/>
  <c r="E8" i="33"/>
  <c r="F8" i="33"/>
  <c r="C9" i="33"/>
  <c r="D9" i="33"/>
  <c r="D10" i="33"/>
  <c r="E10" i="33"/>
  <c r="F10" i="33"/>
  <c r="C11" i="33"/>
  <c r="D12" i="33"/>
  <c r="E12" i="33"/>
  <c r="F12" i="33"/>
  <c r="C13" i="33"/>
  <c r="D13" i="33"/>
  <c r="D14" i="33"/>
  <c r="E14" i="33"/>
  <c r="F14" i="33"/>
  <c r="C15" i="33"/>
  <c r="E16" i="33"/>
  <c r="F16" i="33"/>
  <c r="C17" i="33"/>
  <c r="D17" i="33"/>
  <c r="D18" i="33"/>
  <c r="E18" i="33"/>
  <c r="F18" i="33"/>
  <c r="F20" i="33"/>
  <c r="D21" i="33"/>
  <c r="D22" i="33"/>
  <c r="E22" i="33"/>
  <c r="F24" i="33"/>
  <c r="D25" i="33"/>
  <c r="D26" i="33"/>
  <c r="F28" i="33"/>
  <c r="C29" i="33"/>
  <c r="D30" i="33"/>
  <c r="F32" i="33"/>
  <c r="C33" i="33"/>
  <c r="D34" i="33"/>
  <c r="D38" i="33"/>
  <c r="D42" i="33"/>
  <c r="E44" i="33"/>
  <c r="F46" i="33"/>
  <c r="C47" i="33"/>
  <c r="E47" i="33"/>
  <c r="D48" i="33"/>
  <c r="D50" i="33"/>
  <c r="E50" i="33"/>
  <c r="F50" i="33"/>
  <c r="C51" i="33"/>
  <c r="E51" i="33"/>
  <c r="D54" i="33"/>
  <c r="E54" i="33"/>
  <c r="F54" i="33"/>
  <c r="C57" i="33"/>
  <c r="D58" i="33"/>
  <c r="D59" i="33"/>
  <c r="E59" i="33"/>
  <c r="D60" i="33"/>
  <c r="D62" i="33"/>
  <c r="E62" i="33"/>
  <c r="F62" i="33"/>
  <c r="C63" i="33"/>
  <c r="D63" i="33"/>
  <c r="D66" i="33"/>
  <c r="D67" i="33"/>
  <c r="E67" i="33"/>
  <c r="D68" i="33"/>
  <c r="D70" i="33"/>
  <c r="E70" i="33"/>
  <c r="F70" i="33"/>
  <c r="C71" i="33"/>
  <c r="D71" i="33"/>
  <c r="E73" i="33"/>
  <c r="D74" i="33"/>
  <c r="D75" i="33"/>
  <c r="E75" i="33"/>
  <c r="D76" i="33"/>
  <c r="E76" i="33"/>
  <c r="D78" i="33"/>
  <c r="E78" i="33"/>
  <c r="F78" i="33"/>
  <c r="C79" i="33"/>
  <c r="D79" i="33"/>
  <c r="E81" i="33"/>
  <c r="D82" i="33"/>
  <c r="D83" i="33"/>
  <c r="E83" i="33"/>
  <c r="D84" i="33"/>
  <c r="E84" i="33"/>
  <c r="D86" i="33"/>
  <c r="E86" i="33"/>
  <c r="F86" i="33"/>
  <c r="C87" i="33"/>
  <c r="D87" i="33"/>
  <c r="E89" i="33"/>
  <c r="D90" i="33"/>
  <c r="D91" i="33"/>
  <c r="E91" i="33"/>
  <c r="D92" i="33"/>
  <c r="D94" i="33"/>
  <c r="E94" i="33"/>
  <c r="F94" i="33"/>
  <c r="C95" i="33"/>
  <c r="D95" i="33"/>
  <c r="D98" i="33"/>
  <c r="B95" i="33"/>
  <c r="G95" i="33" s="1"/>
  <c r="B93" i="33"/>
  <c r="B89" i="33"/>
  <c r="B87" i="33"/>
  <c r="B83" i="33"/>
  <c r="B79" i="33"/>
  <c r="B80" i="33"/>
  <c r="B76" i="33"/>
  <c r="B73" i="33"/>
  <c r="B69" i="33"/>
  <c r="B72" i="33"/>
  <c r="B67" i="33"/>
  <c r="B60" i="33"/>
  <c r="B61" i="33"/>
  <c r="B51" i="33"/>
  <c r="B52" i="33"/>
  <c r="B43" i="33"/>
  <c r="B39" i="33"/>
  <c r="B40" i="33"/>
  <c r="B41" i="33"/>
  <c r="B32" i="33"/>
  <c r="B28" i="33"/>
  <c r="B24" i="33"/>
  <c r="B26" i="33"/>
  <c r="B20" i="33"/>
  <c r="B22" i="33"/>
  <c r="B18" i="33"/>
  <c r="B14" i="33"/>
  <c r="B10" i="33"/>
  <c r="B11" i="33"/>
  <c r="B12" i="33"/>
  <c r="B8" i="33"/>
  <c r="B6" i="33"/>
  <c r="C4" i="34"/>
  <c r="D4" i="34"/>
  <c r="E4" i="34"/>
  <c r="D4" i="35" s="1"/>
  <c r="F4" i="34"/>
  <c r="E4" i="35" s="1"/>
  <c r="G4" i="34"/>
  <c r="F4" i="35" s="1"/>
  <c r="H4" i="34"/>
  <c r="I4" i="34"/>
  <c r="J4" i="35" s="1"/>
  <c r="J4" i="34"/>
  <c r="K4" i="35" s="1"/>
  <c r="K4" i="34"/>
  <c r="L4" i="34"/>
  <c r="C5" i="34"/>
  <c r="D5" i="34"/>
  <c r="C5" i="35" s="1"/>
  <c r="E5" i="34"/>
  <c r="D5" i="35" s="1"/>
  <c r="F5" i="34"/>
  <c r="G5" i="34"/>
  <c r="H5" i="34"/>
  <c r="I5" i="35" s="1"/>
  <c r="I5" i="34"/>
  <c r="J5" i="34"/>
  <c r="K5" i="34"/>
  <c r="L5" i="35" s="1"/>
  <c r="L5" i="34"/>
  <c r="M5" i="35" s="1"/>
  <c r="C6" i="34"/>
  <c r="B6" i="35" s="1"/>
  <c r="D6" i="34"/>
  <c r="E6" i="34"/>
  <c r="D6" i="35" s="1"/>
  <c r="F6" i="34"/>
  <c r="E6" i="35" s="1"/>
  <c r="G6" i="34"/>
  <c r="F6" i="35" s="1"/>
  <c r="H6" i="34"/>
  <c r="I6" i="35" s="1"/>
  <c r="I6" i="34"/>
  <c r="J6" i="35" s="1"/>
  <c r="J6" i="34"/>
  <c r="K6" i="35" s="1"/>
  <c r="K6" i="34"/>
  <c r="L6" i="35" s="1"/>
  <c r="L6" i="34"/>
  <c r="C7" i="34"/>
  <c r="B7" i="35" s="1"/>
  <c r="D7" i="34"/>
  <c r="C7" i="35" s="1"/>
  <c r="E7" i="34"/>
  <c r="F7" i="34"/>
  <c r="G7" i="34"/>
  <c r="H7" i="34"/>
  <c r="I7" i="35" s="1"/>
  <c r="I7" i="34"/>
  <c r="J7" i="35" s="1"/>
  <c r="J7" i="34"/>
  <c r="K7" i="34"/>
  <c r="L7" i="35" s="1"/>
  <c r="L7" i="34"/>
  <c r="M7" i="35" s="1"/>
  <c r="C8" i="34"/>
  <c r="B8" i="35" s="1"/>
  <c r="D8" i="34"/>
  <c r="E8" i="34"/>
  <c r="D8" i="35" s="1"/>
  <c r="F8" i="34"/>
  <c r="E8" i="35" s="1"/>
  <c r="G8" i="34"/>
  <c r="F8" i="35" s="1"/>
  <c r="H8" i="34"/>
  <c r="I8" i="34"/>
  <c r="J8" i="35" s="1"/>
  <c r="J8" i="34"/>
  <c r="K8" i="35" s="1"/>
  <c r="K8" i="34"/>
  <c r="L8" i="34"/>
  <c r="C9" i="34"/>
  <c r="B9" i="35" s="1"/>
  <c r="D9" i="34"/>
  <c r="C9" i="35" s="1"/>
  <c r="E9" i="34"/>
  <c r="D9" i="35" s="1"/>
  <c r="F9" i="34"/>
  <c r="G9" i="34"/>
  <c r="H9" i="34"/>
  <c r="I9" i="34"/>
  <c r="J9" i="34"/>
  <c r="K9" i="34"/>
  <c r="L9" i="35" s="1"/>
  <c r="L9" i="34"/>
  <c r="M9" i="35" s="1"/>
  <c r="C10" i="34"/>
  <c r="B10" i="35" s="1"/>
  <c r="D10" i="34"/>
  <c r="E10" i="34"/>
  <c r="D10" i="35" s="1"/>
  <c r="F10" i="34"/>
  <c r="E10" i="35" s="1"/>
  <c r="G10" i="34"/>
  <c r="F10" i="35" s="1"/>
  <c r="H10" i="34"/>
  <c r="I10" i="34"/>
  <c r="J10" i="35" s="1"/>
  <c r="J10" i="34"/>
  <c r="K10" i="35" s="1"/>
  <c r="K10" i="34"/>
  <c r="L10" i="35" s="1"/>
  <c r="L10" i="34"/>
  <c r="C11" i="34"/>
  <c r="B11" i="35" s="1"/>
  <c r="D11" i="34"/>
  <c r="C11" i="35" s="1"/>
  <c r="E11" i="34"/>
  <c r="F11" i="34"/>
  <c r="G11" i="34"/>
  <c r="H11" i="34"/>
  <c r="I11" i="35" s="1"/>
  <c r="I11" i="34"/>
  <c r="J11" i="35" s="1"/>
  <c r="J11" i="34"/>
  <c r="K11" i="34"/>
  <c r="L11" i="35" s="1"/>
  <c r="L11" i="34"/>
  <c r="M11" i="35" s="1"/>
  <c r="C12" i="34"/>
  <c r="B12" i="35" s="1"/>
  <c r="D12" i="34"/>
  <c r="E12" i="34"/>
  <c r="D12" i="35" s="1"/>
  <c r="F12" i="34"/>
  <c r="E12" i="35" s="1"/>
  <c r="G12" i="34"/>
  <c r="F12" i="35" s="1"/>
  <c r="H12" i="34"/>
  <c r="I12" i="34"/>
  <c r="J12" i="35" s="1"/>
  <c r="J12" i="34"/>
  <c r="K12" i="35" s="1"/>
  <c r="K12" i="34"/>
  <c r="L12" i="34"/>
  <c r="C13" i="34"/>
  <c r="B13" i="35" s="1"/>
  <c r="D13" i="34"/>
  <c r="C13" i="35" s="1"/>
  <c r="E13" i="34"/>
  <c r="D13" i="35" s="1"/>
  <c r="F13" i="34"/>
  <c r="G13" i="34"/>
  <c r="H13" i="34"/>
  <c r="I13" i="35" s="1"/>
  <c r="I13" i="34"/>
  <c r="J13" i="34"/>
  <c r="K13" i="34"/>
  <c r="L13" i="35" s="1"/>
  <c r="L13" i="34"/>
  <c r="M13" i="35" s="1"/>
  <c r="C14" i="34"/>
  <c r="B14" i="35" s="1"/>
  <c r="D14" i="34"/>
  <c r="E14" i="34"/>
  <c r="D14" i="35" s="1"/>
  <c r="F14" i="34"/>
  <c r="E14" i="35" s="1"/>
  <c r="G14" i="34"/>
  <c r="F14" i="35" s="1"/>
  <c r="H14" i="34"/>
  <c r="I14" i="34"/>
  <c r="J14" i="35" s="1"/>
  <c r="J14" i="34"/>
  <c r="K14" i="35" s="1"/>
  <c r="K14" i="34"/>
  <c r="L14" i="35" s="1"/>
  <c r="L14" i="34"/>
  <c r="C15" i="34"/>
  <c r="B15" i="35" s="1"/>
  <c r="D15" i="34"/>
  <c r="C15" i="35" s="1"/>
  <c r="E15" i="34"/>
  <c r="F15" i="34"/>
  <c r="G15" i="34"/>
  <c r="H15" i="34"/>
  <c r="I15" i="35" s="1"/>
  <c r="I15" i="34"/>
  <c r="J15" i="35" s="1"/>
  <c r="J15" i="34"/>
  <c r="K15" i="34"/>
  <c r="L15" i="35" s="1"/>
  <c r="L15" i="34"/>
  <c r="M15" i="35" s="1"/>
  <c r="C16" i="34"/>
  <c r="D16" i="34"/>
  <c r="E16" i="34"/>
  <c r="D16" i="35" s="1"/>
  <c r="F16" i="34"/>
  <c r="E16" i="35" s="1"/>
  <c r="G16" i="34"/>
  <c r="F16" i="35" s="1"/>
  <c r="H16" i="34"/>
  <c r="I16" i="35" s="1"/>
  <c r="I16" i="34"/>
  <c r="J16" i="35" s="1"/>
  <c r="J16" i="34"/>
  <c r="K16" i="35" s="1"/>
  <c r="K16" i="34"/>
  <c r="L16" i="34"/>
  <c r="C17" i="34"/>
  <c r="D17" i="34"/>
  <c r="C17" i="35" s="1"/>
  <c r="E17" i="34"/>
  <c r="D17" i="35" s="1"/>
  <c r="F17" i="34"/>
  <c r="G17" i="34"/>
  <c r="H17" i="34"/>
  <c r="I17" i="35" s="1"/>
  <c r="I17" i="34"/>
  <c r="J17" i="34"/>
  <c r="K17" i="34"/>
  <c r="L17" i="35" s="1"/>
  <c r="L17" i="34"/>
  <c r="M17" i="35" s="1"/>
  <c r="C18" i="34"/>
  <c r="B18" i="35" s="1"/>
  <c r="D18" i="34"/>
  <c r="E18" i="34"/>
  <c r="D18" i="35" s="1"/>
  <c r="F18" i="34"/>
  <c r="E18" i="35" s="1"/>
  <c r="G18" i="34"/>
  <c r="F18" i="35" s="1"/>
  <c r="H18" i="34"/>
  <c r="I18" i="34"/>
  <c r="J18" i="35" s="1"/>
  <c r="J18" i="34"/>
  <c r="K18" i="35" s="1"/>
  <c r="K18" i="34"/>
  <c r="L18" i="35" s="1"/>
  <c r="L18" i="34"/>
  <c r="C19" i="34"/>
  <c r="D19" i="34"/>
  <c r="C19" i="35" s="1"/>
  <c r="E19" i="34"/>
  <c r="F19" i="34"/>
  <c r="G19" i="34"/>
  <c r="H19" i="34"/>
  <c r="I19" i="35" s="1"/>
  <c r="I19" i="34"/>
  <c r="J19" i="35" s="1"/>
  <c r="J19" i="34"/>
  <c r="K19" i="34"/>
  <c r="L19" i="35" s="1"/>
  <c r="L19" i="34"/>
  <c r="M19" i="35" s="1"/>
  <c r="C20" i="34"/>
  <c r="B20" i="35" s="1"/>
  <c r="D20" i="34"/>
  <c r="E20" i="34"/>
  <c r="D20" i="35" s="1"/>
  <c r="F20" i="34"/>
  <c r="G20" i="34"/>
  <c r="F20" i="35" s="1"/>
  <c r="H20" i="34"/>
  <c r="I20" i="34"/>
  <c r="J20" i="35" s="1"/>
  <c r="J20" i="34"/>
  <c r="K20" i="35" s="1"/>
  <c r="K20" i="34"/>
  <c r="L20" i="34"/>
  <c r="C21" i="34"/>
  <c r="B21" i="35" s="1"/>
  <c r="D21" i="34"/>
  <c r="E21" i="34"/>
  <c r="D21" i="35" s="1"/>
  <c r="F21" i="34"/>
  <c r="G21" i="34"/>
  <c r="H21" i="34"/>
  <c r="I21" i="34"/>
  <c r="J21" i="34"/>
  <c r="K21" i="34"/>
  <c r="L21" i="35" s="1"/>
  <c r="L21" i="34"/>
  <c r="C22" i="34"/>
  <c r="B22" i="35" s="1"/>
  <c r="D22" i="34"/>
  <c r="E22" i="34"/>
  <c r="D22" i="35" s="1"/>
  <c r="F22" i="34"/>
  <c r="E22" i="35" s="1"/>
  <c r="G22" i="34"/>
  <c r="F22" i="35" s="1"/>
  <c r="H22" i="34"/>
  <c r="I22" i="34"/>
  <c r="J22" i="35" s="1"/>
  <c r="J22" i="34"/>
  <c r="K22" i="34"/>
  <c r="L22" i="35" s="1"/>
  <c r="L22" i="34"/>
  <c r="C23" i="34"/>
  <c r="D23" i="34"/>
  <c r="C23" i="35" s="1"/>
  <c r="E23" i="34"/>
  <c r="F23" i="34"/>
  <c r="G23" i="34"/>
  <c r="H23" i="34"/>
  <c r="I23" i="34"/>
  <c r="J23" i="35" s="1"/>
  <c r="J23" i="34"/>
  <c r="K23" i="34"/>
  <c r="L23" i="35" s="1"/>
  <c r="L23" i="34"/>
  <c r="M23" i="35" s="1"/>
  <c r="C24" i="34"/>
  <c r="B24" i="35" s="1"/>
  <c r="D24" i="34"/>
  <c r="E24" i="34"/>
  <c r="D24" i="35" s="1"/>
  <c r="F24" i="34"/>
  <c r="G24" i="34"/>
  <c r="F24" i="35" s="1"/>
  <c r="H24" i="34"/>
  <c r="I24" i="34"/>
  <c r="J24" i="35" s="1"/>
  <c r="J24" i="34"/>
  <c r="K24" i="35" s="1"/>
  <c r="K24" i="34"/>
  <c r="L24" i="34"/>
  <c r="C25" i="34"/>
  <c r="B25" i="35" s="1"/>
  <c r="D25" i="34"/>
  <c r="C25" i="35" s="1"/>
  <c r="E25" i="34"/>
  <c r="D25" i="35" s="1"/>
  <c r="F25" i="34"/>
  <c r="G25" i="34"/>
  <c r="H25" i="34"/>
  <c r="I25" i="34"/>
  <c r="J25" i="34"/>
  <c r="K25" i="34"/>
  <c r="L25" i="35" s="1"/>
  <c r="L25" i="34"/>
  <c r="C26" i="34"/>
  <c r="B26" i="35" s="1"/>
  <c r="D26" i="34"/>
  <c r="E26" i="34"/>
  <c r="D26" i="35" s="1"/>
  <c r="F26" i="34"/>
  <c r="E26" i="35" s="1"/>
  <c r="G26" i="34"/>
  <c r="F26" i="35" s="1"/>
  <c r="H26" i="34"/>
  <c r="I26" i="34"/>
  <c r="J26" i="35" s="1"/>
  <c r="J26" i="34"/>
  <c r="K26" i="34"/>
  <c r="L26" i="35" s="1"/>
  <c r="L26" i="34"/>
  <c r="C27" i="34"/>
  <c r="B27" i="35" s="1"/>
  <c r="D27" i="34"/>
  <c r="C27" i="35" s="1"/>
  <c r="E27" i="34"/>
  <c r="F27" i="34"/>
  <c r="G27" i="34"/>
  <c r="H27" i="34"/>
  <c r="I27" i="34"/>
  <c r="J27" i="35" s="1"/>
  <c r="J27" i="34"/>
  <c r="K27" i="34"/>
  <c r="L27" i="35" s="1"/>
  <c r="L27" i="34"/>
  <c r="M27" i="35" s="1"/>
  <c r="C28" i="34"/>
  <c r="B28" i="35" s="1"/>
  <c r="D28" i="34"/>
  <c r="E28" i="34"/>
  <c r="D28" i="35" s="1"/>
  <c r="F28" i="34"/>
  <c r="G28" i="34"/>
  <c r="F28" i="35" s="1"/>
  <c r="H28" i="34"/>
  <c r="I28" i="34"/>
  <c r="J28" i="35" s="1"/>
  <c r="J28" i="34"/>
  <c r="K28" i="35" s="1"/>
  <c r="K28" i="34"/>
  <c r="L28" i="34"/>
  <c r="C29" i="34"/>
  <c r="B29" i="35" s="1"/>
  <c r="D29" i="34"/>
  <c r="C29" i="35" s="1"/>
  <c r="E29" i="34"/>
  <c r="D29" i="35" s="1"/>
  <c r="F29" i="34"/>
  <c r="G29" i="34"/>
  <c r="H29" i="34"/>
  <c r="I29" i="35" s="1"/>
  <c r="I29" i="34"/>
  <c r="J29" i="34"/>
  <c r="K29" i="34"/>
  <c r="L29" i="35" s="1"/>
  <c r="L29" i="34"/>
  <c r="C30" i="34"/>
  <c r="B30" i="35" s="1"/>
  <c r="D30" i="34"/>
  <c r="E30" i="34"/>
  <c r="D30" i="35" s="1"/>
  <c r="F30" i="34"/>
  <c r="E30" i="35" s="1"/>
  <c r="G30" i="34"/>
  <c r="F30" i="35" s="1"/>
  <c r="H30" i="34"/>
  <c r="I30" i="35" s="1"/>
  <c r="I30" i="34"/>
  <c r="J30" i="35" s="1"/>
  <c r="J30" i="34"/>
  <c r="K30" i="34"/>
  <c r="L30" i="35" s="1"/>
  <c r="L30" i="34"/>
  <c r="C31" i="34"/>
  <c r="D31" i="34"/>
  <c r="C31" i="35" s="1"/>
  <c r="E31" i="34"/>
  <c r="F31" i="34"/>
  <c r="G31" i="34"/>
  <c r="H31" i="34"/>
  <c r="I31" i="34"/>
  <c r="J31" i="35" s="1"/>
  <c r="J31" i="34"/>
  <c r="K31" i="34"/>
  <c r="L31" i="35" s="1"/>
  <c r="L31" i="34"/>
  <c r="M31" i="35" s="1"/>
  <c r="C32" i="34"/>
  <c r="B32" i="35" s="1"/>
  <c r="D32" i="34"/>
  <c r="E32" i="34"/>
  <c r="D32" i="35" s="1"/>
  <c r="F32" i="34"/>
  <c r="G32" i="34"/>
  <c r="F32" i="35" s="1"/>
  <c r="H32" i="34"/>
  <c r="I32" i="34"/>
  <c r="J32" i="35" s="1"/>
  <c r="J32" i="34"/>
  <c r="K32" i="35" s="1"/>
  <c r="K32" i="34"/>
  <c r="L32" i="34"/>
  <c r="C33" i="34"/>
  <c r="B33" i="35" s="1"/>
  <c r="D33" i="34"/>
  <c r="C33" i="35" s="1"/>
  <c r="E33" i="34"/>
  <c r="D33" i="35" s="1"/>
  <c r="F33" i="34"/>
  <c r="G33" i="34"/>
  <c r="H33" i="34"/>
  <c r="I33" i="34"/>
  <c r="J33" i="34"/>
  <c r="K33" i="34"/>
  <c r="L33" i="35" s="1"/>
  <c r="L33" i="34"/>
  <c r="C34" i="34"/>
  <c r="B34" i="35" s="1"/>
  <c r="D34" i="34"/>
  <c r="E34" i="34"/>
  <c r="D34" i="35" s="1"/>
  <c r="F34" i="34"/>
  <c r="E34" i="35" s="1"/>
  <c r="G34" i="34"/>
  <c r="F34" i="35" s="1"/>
  <c r="H34" i="34"/>
  <c r="I34" i="35" s="1"/>
  <c r="I34" i="34"/>
  <c r="J34" i="35" s="1"/>
  <c r="J34" i="34"/>
  <c r="K34" i="34"/>
  <c r="L34" i="34"/>
  <c r="C35" i="34"/>
  <c r="B35" i="35" s="1"/>
  <c r="D35" i="34"/>
  <c r="C35" i="35" s="1"/>
  <c r="E35" i="34"/>
  <c r="F35" i="34"/>
  <c r="G35" i="34"/>
  <c r="H35" i="34"/>
  <c r="I35" i="34"/>
  <c r="J35" i="34"/>
  <c r="K35" i="34"/>
  <c r="L35" i="35" s="1"/>
  <c r="L35" i="34"/>
  <c r="M35" i="35" s="1"/>
  <c r="C36" i="34"/>
  <c r="B36" i="35" s="1"/>
  <c r="D36" i="34"/>
  <c r="E36" i="34"/>
  <c r="D36" i="35" s="1"/>
  <c r="F36" i="34"/>
  <c r="G36" i="34"/>
  <c r="F36" i="35" s="1"/>
  <c r="H36" i="34"/>
  <c r="I36" i="34"/>
  <c r="J36" i="35" s="1"/>
  <c r="J36" i="34"/>
  <c r="K36" i="35" s="1"/>
  <c r="K36" i="34"/>
  <c r="L36" i="34"/>
  <c r="C37" i="34"/>
  <c r="B37" i="35" s="1"/>
  <c r="D37" i="34"/>
  <c r="C37" i="35" s="1"/>
  <c r="E37" i="34"/>
  <c r="F37" i="34"/>
  <c r="G37" i="34"/>
  <c r="H37" i="34"/>
  <c r="I37" i="34"/>
  <c r="J37" i="34"/>
  <c r="K37" i="34"/>
  <c r="L37" i="35" s="1"/>
  <c r="L37" i="34"/>
  <c r="C38" i="34"/>
  <c r="D38" i="34"/>
  <c r="E38" i="34"/>
  <c r="D38" i="35" s="1"/>
  <c r="F38" i="34"/>
  <c r="E38" i="35" s="1"/>
  <c r="G38" i="34"/>
  <c r="F38" i="35" s="1"/>
  <c r="H38" i="34"/>
  <c r="I38" i="35" s="1"/>
  <c r="I38" i="34"/>
  <c r="J38" i="35" s="1"/>
  <c r="J38" i="34"/>
  <c r="K38" i="34"/>
  <c r="L38" i="34"/>
  <c r="C39" i="34"/>
  <c r="B39" i="35" s="1"/>
  <c r="D39" i="34"/>
  <c r="C39" i="35" s="1"/>
  <c r="E39" i="34"/>
  <c r="F39" i="34"/>
  <c r="G39" i="34"/>
  <c r="H39" i="34"/>
  <c r="I39" i="34"/>
  <c r="J39" i="34"/>
  <c r="K39" i="34"/>
  <c r="L39" i="35" s="1"/>
  <c r="L39" i="34"/>
  <c r="M39" i="35" s="1"/>
  <c r="C40" i="34"/>
  <c r="B40" i="35" s="1"/>
  <c r="D40" i="34"/>
  <c r="E40" i="34"/>
  <c r="D40" i="35" s="1"/>
  <c r="F40" i="34"/>
  <c r="G40" i="34"/>
  <c r="F40" i="35" s="1"/>
  <c r="H40" i="34"/>
  <c r="I40" i="34"/>
  <c r="J40" i="35" s="1"/>
  <c r="J40" i="34"/>
  <c r="K40" i="35" s="1"/>
  <c r="K40" i="34"/>
  <c r="L40" i="34"/>
  <c r="C41" i="34"/>
  <c r="B41" i="35" s="1"/>
  <c r="D41" i="34"/>
  <c r="C41" i="35" s="1"/>
  <c r="E41" i="34"/>
  <c r="F41" i="34"/>
  <c r="G41" i="34"/>
  <c r="H41" i="34"/>
  <c r="I41" i="35" s="1"/>
  <c r="I41" i="34"/>
  <c r="J41" i="34"/>
  <c r="K41" i="34"/>
  <c r="L41" i="35" s="1"/>
  <c r="L41" i="34"/>
  <c r="C42" i="34"/>
  <c r="D42" i="34"/>
  <c r="E42" i="34"/>
  <c r="D42" i="35" s="1"/>
  <c r="F42" i="34"/>
  <c r="E42" i="35" s="1"/>
  <c r="G42" i="34"/>
  <c r="F42" i="35" s="1"/>
  <c r="H42" i="34"/>
  <c r="I42" i="35" s="1"/>
  <c r="I42" i="34"/>
  <c r="J42" i="35" s="1"/>
  <c r="J42" i="34"/>
  <c r="K42" i="34"/>
  <c r="L42" i="34"/>
  <c r="C43" i="34"/>
  <c r="B43" i="35" s="1"/>
  <c r="D43" i="34"/>
  <c r="C43" i="35" s="1"/>
  <c r="E43" i="34"/>
  <c r="F43" i="34"/>
  <c r="E43" i="35" s="1"/>
  <c r="G43" i="34"/>
  <c r="H43" i="34"/>
  <c r="I43" i="34"/>
  <c r="J43" i="34"/>
  <c r="K43" i="34"/>
  <c r="L43" i="35" s="1"/>
  <c r="L43" i="34"/>
  <c r="M43" i="35" s="1"/>
  <c r="C44" i="34"/>
  <c r="D44" i="34"/>
  <c r="E44" i="34"/>
  <c r="D44" i="35" s="1"/>
  <c r="F44" i="34"/>
  <c r="E44" i="35" s="1"/>
  <c r="G44" i="34"/>
  <c r="F44" i="35" s="1"/>
  <c r="H44" i="34"/>
  <c r="I44" i="35" s="1"/>
  <c r="I44" i="34"/>
  <c r="J44" i="35" s="1"/>
  <c r="J44" i="34"/>
  <c r="K44" i="35" s="1"/>
  <c r="K44" i="34"/>
  <c r="L44" i="34"/>
  <c r="C45" i="34"/>
  <c r="D45" i="34"/>
  <c r="C45" i="35" s="1"/>
  <c r="E45" i="34"/>
  <c r="F45" i="34"/>
  <c r="G45" i="34"/>
  <c r="H45" i="34"/>
  <c r="I45" i="35" s="1"/>
  <c r="I45" i="34"/>
  <c r="J45" i="34"/>
  <c r="K45" i="34"/>
  <c r="L45" i="35" s="1"/>
  <c r="L45" i="34"/>
  <c r="C46" i="34"/>
  <c r="D46" i="34"/>
  <c r="E46" i="34"/>
  <c r="D46" i="35" s="1"/>
  <c r="F46" i="34"/>
  <c r="E46" i="35" s="1"/>
  <c r="G46" i="34"/>
  <c r="F46" i="35" s="1"/>
  <c r="H46" i="34"/>
  <c r="I46" i="35" s="1"/>
  <c r="I46" i="34"/>
  <c r="J46" i="35" s="1"/>
  <c r="J46" i="34"/>
  <c r="K46" i="34"/>
  <c r="L46" i="34"/>
  <c r="C47" i="34"/>
  <c r="B47" i="35" s="1"/>
  <c r="D47" i="34"/>
  <c r="C47" i="35" s="1"/>
  <c r="E47" i="34"/>
  <c r="F47" i="34"/>
  <c r="E47" i="35" s="1"/>
  <c r="G47" i="34"/>
  <c r="H47" i="34"/>
  <c r="I47" i="34"/>
  <c r="J47" i="34"/>
  <c r="K47" i="34"/>
  <c r="L47" i="35" s="1"/>
  <c r="L47" i="34"/>
  <c r="M47" i="35" s="1"/>
  <c r="C48" i="34"/>
  <c r="B48" i="35" s="1"/>
  <c r="D48" i="34"/>
  <c r="E48" i="34"/>
  <c r="D48" i="35" s="1"/>
  <c r="F48" i="34"/>
  <c r="E48" i="35" s="1"/>
  <c r="G48" i="34"/>
  <c r="H48" i="34"/>
  <c r="I48" i="35" s="1"/>
  <c r="I48" i="34"/>
  <c r="J48" i="35" s="1"/>
  <c r="J48" i="34"/>
  <c r="K48" i="35" s="1"/>
  <c r="K48" i="34"/>
  <c r="L48" i="34"/>
  <c r="C49" i="34"/>
  <c r="B49" i="35" s="1"/>
  <c r="D49" i="34"/>
  <c r="E49" i="34"/>
  <c r="F49" i="34"/>
  <c r="G49" i="34"/>
  <c r="H49" i="34"/>
  <c r="I49" i="34"/>
  <c r="J49" i="34"/>
  <c r="K49" i="34"/>
  <c r="L49" i="35" s="1"/>
  <c r="L49" i="34"/>
  <c r="C50" i="34"/>
  <c r="B50" i="35" s="1"/>
  <c r="D50" i="34"/>
  <c r="E50" i="34"/>
  <c r="D50" i="35" s="1"/>
  <c r="F50" i="34"/>
  <c r="E50" i="35" s="1"/>
  <c r="G50" i="34"/>
  <c r="F50" i="35" s="1"/>
  <c r="H50" i="34"/>
  <c r="I50" i="34"/>
  <c r="J50" i="35" s="1"/>
  <c r="J50" i="34"/>
  <c r="K50" i="34"/>
  <c r="L50" i="34"/>
  <c r="C51" i="34"/>
  <c r="B51" i="35" s="1"/>
  <c r="D51" i="34"/>
  <c r="C51" i="35" s="1"/>
  <c r="E51" i="34"/>
  <c r="F51" i="34"/>
  <c r="E51" i="35" s="1"/>
  <c r="G51" i="34"/>
  <c r="H51" i="34"/>
  <c r="I51" i="34"/>
  <c r="J51" i="34"/>
  <c r="K51" i="34"/>
  <c r="L51" i="35" s="1"/>
  <c r="L51" i="34"/>
  <c r="M51" i="35" s="1"/>
  <c r="C52" i="34"/>
  <c r="B52" i="35" s="1"/>
  <c r="D52" i="34"/>
  <c r="E52" i="34"/>
  <c r="D52" i="35" s="1"/>
  <c r="F52" i="34"/>
  <c r="G52" i="34"/>
  <c r="H52" i="34"/>
  <c r="I52" i="34"/>
  <c r="J52" i="35" s="1"/>
  <c r="J52" i="34"/>
  <c r="K52" i="35" s="1"/>
  <c r="K52" i="34"/>
  <c r="L52" i="34"/>
  <c r="C53" i="34"/>
  <c r="B53" i="35" s="1"/>
  <c r="D53" i="34"/>
  <c r="E53" i="34"/>
  <c r="F53" i="34"/>
  <c r="G53" i="34"/>
  <c r="H53" i="34"/>
  <c r="I53" i="35" s="1"/>
  <c r="I53" i="34"/>
  <c r="J53" i="34"/>
  <c r="K53" i="34"/>
  <c r="L53" i="35" s="1"/>
  <c r="L53" i="34"/>
  <c r="C54" i="34"/>
  <c r="D54" i="34"/>
  <c r="E54" i="34"/>
  <c r="D54" i="35" s="1"/>
  <c r="F54" i="34"/>
  <c r="E54" i="35" s="1"/>
  <c r="G54" i="34"/>
  <c r="F54" i="35" s="1"/>
  <c r="H54" i="34"/>
  <c r="I54" i="34"/>
  <c r="J54" i="35" s="1"/>
  <c r="J54" i="34"/>
  <c r="K54" i="34"/>
  <c r="L54" i="34"/>
  <c r="C55" i="34"/>
  <c r="B55" i="35" s="1"/>
  <c r="D55" i="34"/>
  <c r="C55" i="35" s="1"/>
  <c r="E55" i="34"/>
  <c r="F55" i="34"/>
  <c r="E55" i="35" s="1"/>
  <c r="G55" i="34"/>
  <c r="H55" i="34"/>
  <c r="I55" i="34"/>
  <c r="J55" i="34"/>
  <c r="K55" i="34"/>
  <c r="L55" i="35" s="1"/>
  <c r="L55" i="34"/>
  <c r="M55" i="35" s="1"/>
  <c r="C56" i="34"/>
  <c r="D56" i="34"/>
  <c r="E56" i="34"/>
  <c r="D56" i="35" s="1"/>
  <c r="F56" i="34"/>
  <c r="G56" i="34"/>
  <c r="H56" i="34"/>
  <c r="I56" i="34"/>
  <c r="J56" i="35" s="1"/>
  <c r="J56" i="34"/>
  <c r="K56" i="35" s="1"/>
  <c r="K56" i="34"/>
  <c r="L56" i="34"/>
  <c r="C57" i="34"/>
  <c r="D57" i="34"/>
  <c r="C57" i="35" s="1"/>
  <c r="E57" i="34"/>
  <c r="F57" i="34"/>
  <c r="E57" i="35" s="1"/>
  <c r="G57" i="34"/>
  <c r="H57" i="34"/>
  <c r="I57" i="35" s="1"/>
  <c r="I57" i="34"/>
  <c r="J57" i="34"/>
  <c r="K57" i="34"/>
  <c r="L57" i="35" s="1"/>
  <c r="L57" i="34"/>
  <c r="C58" i="34"/>
  <c r="D58" i="34"/>
  <c r="E58" i="34"/>
  <c r="D58" i="35" s="1"/>
  <c r="F58" i="34"/>
  <c r="E58" i="35" s="1"/>
  <c r="G58" i="34"/>
  <c r="F58" i="35" s="1"/>
  <c r="H58" i="34"/>
  <c r="I58" i="34"/>
  <c r="J58" i="35" s="1"/>
  <c r="J58" i="34"/>
  <c r="K58" i="34"/>
  <c r="L58" i="34"/>
  <c r="C59" i="34"/>
  <c r="D59" i="34"/>
  <c r="C59" i="35" s="1"/>
  <c r="E59" i="34"/>
  <c r="D59" i="35" s="1"/>
  <c r="F59" i="34"/>
  <c r="E59" i="35" s="1"/>
  <c r="G59" i="34"/>
  <c r="H59" i="34"/>
  <c r="I59" i="34"/>
  <c r="J59" i="34"/>
  <c r="K59" i="34"/>
  <c r="L59" i="35" s="1"/>
  <c r="L59" i="34"/>
  <c r="M59" i="35" s="1"/>
  <c r="C60" i="34"/>
  <c r="B60" i="35" s="1"/>
  <c r="D60" i="34"/>
  <c r="E60" i="34"/>
  <c r="D60" i="35" s="1"/>
  <c r="F60" i="34"/>
  <c r="E60" i="35" s="1"/>
  <c r="G60" i="34"/>
  <c r="F60" i="35" s="1"/>
  <c r="H60" i="34"/>
  <c r="I60" i="34"/>
  <c r="J60" i="35" s="1"/>
  <c r="J60" i="34"/>
  <c r="K60" i="35" s="1"/>
  <c r="K60" i="34"/>
  <c r="L60" i="34"/>
  <c r="C61" i="34"/>
  <c r="B61" i="35" s="1"/>
  <c r="D61" i="34"/>
  <c r="E61" i="34"/>
  <c r="F61" i="34"/>
  <c r="G61" i="34"/>
  <c r="H61" i="34"/>
  <c r="I61" i="34"/>
  <c r="J61" i="34"/>
  <c r="K61" i="34"/>
  <c r="L61" i="35" s="1"/>
  <c r="L61" i="34"/>
  <c r="C62" i="34"/>
  <c r="B62" i="35" s="1"/>
  <c r="D62" i="34"/>
  <c r="E62" i="34"/>
  <c r="D62" i="35" s="1"/>
  <c r="F62" i="34"/>
  <c r="E62" i="35" s="1"/>
  <c r="G62" i="34"/>
  <c r="F62" i="35" s="1"/>
  <c r="H62" i="34"/>
  <c r="I62" i="34"/>
  <c r="J62" i="35" s="1"/>
  <c r="J62" i="34"/>
  <c r="K62" i="34"/>
  <c r="L62" i="34"/>
  <c r="C63" i="34"/>
  <c r="D63" i="34"/>
  <c r="C63" i="35" s="1"/>
  <c r="E63" i="34"/>
  <c r="D63" i="35" s="1"/>
  <c r="F63" i="34"/>
  <c r="E63" i="35" s="1"/>
  <c r="G63" i="34"/>
  <c r="H63" i="34"/>
  <c r="I63" i="35" s="1"/>
  <c r="I63" i="34"/>
  <c r="J63" i="34"/>
  <c r="K63" i="34"/>
  <c r="L63" i="35" s="1"/>
  <c r="L63" i="34"/>
  <c r="M63" i="35" s="1"/>
  <c r="C64" i="34"/>
  <c r="B64" i="35" s="1"/>
  <c r="D64" i="34"/>
  <c r="E64" i="34"/>
  <c r="D64" i="35" s="1"/>
  <c r="F64" i="34"/>
  <c r="G64" i="34"/>
  <c r="H64" i="34"/>
  <c r="I64" i="34"/>
  <c r="J64" i="35" s="1"/>
  <c r="J64" i="34"/>
  <c r="K64" i="35" s="1"/>
  <c r="K64" i="34"/>
  <c r="L64" i="34"/>
  <c r="C65" i="34"/>
  <c r="B65" i="35" s="1"/>
  <c r="D65" i="34"/>
  <c r="E65" i="34"/>
  <c r="D65" i="35" s="1"/>
  <c r="F65" i="34"/>
  <c r="E65" i="35" s="1"/>
  <c r="G65" i="34"/>
  <c r="H65" i="34"/>
  <c r="I65" i="34"/>
  <c r="J65" i="34"/>
  <c r="K65" i="34"/>
  <c r="L65" i="35" s="1"/>
  <c r="L65" i="34"/>
  <c r="C66" i="34"/>
  <c r="D66" i="34"/>
  <c r="E66" i="34"/>
  <c r="D66" i="35" s="1"/>
  <c r="F66" i="34"/>
  <c r="E66" i="35" s="1"/>
  <c r="G66" i="34"/>
  <c r="F66" i="35" s="1"/>
  <c r="H66" i="34"/>
  <c r="I66" i="34"/>
  <c r="J66" i="35" s="1"/>
  <c r="J66" i="34"/>
  <c r="K66" i="34"/>
  <c r="L66" i="34"/>
  <c r="C67" i="34"/>
  <c r="B67" i="35" s="1"/>
  <c r="D67" i="34"/>
  <c r="C67" i="35" s="1"/>
  <c r="E67" i="34"/>
  <c r="D67" i="35" s="1"/>
  <c r="F67" i="34"/>
  <c r="E67" i="35" s="1"/>
  <c r="G67" i="34"/>
  <c r="H67" i="34"/>
  <c r="I67" i="35" s="1"/>
  <c r="I67" i="34"/>
  <c r="J67" i="34"/>
  <c r="K67" i="34"/>
  <c r="L67" i="35" s="1"/>
  <c r="L67" i="34"/>
  <c r="M67" i="35" s="1"/>
  <c r="C68" i="34"/>
  <c r="B68" i="35" s="1"/>
  <c r="D68" i="34"/>
  <c r="E68" i="34"/>
  <c r="D68" i="35" s="1"/>
  <c r="F68" i="34"/>
  <c r="E68" i="35" s="1"/>
  <c r="G68" i="34"/>
  <c r="F68" i="35" s="1"/>
  <c r="H68" i="34"/>
  <c r="I68" i="34"/>
  <c r="J68" i="35" s="1"/>
  <c r="J68" i="34"/>
  <c r="K68" i="35" s="1"/>
  <c r="K68" i="34"/>
  <c r="L68" i="34"/>
  <c r="C69" i="34"/>
  <c r="B69" i="35" s="1"/>
  <c r="D69" i="34"/>
  <c r="E69" i="34"/>
  <c r="F69" i="34"/>
  <c r="G69" i="34"/>
  <c r="H69" i="34"/>
  <c r="I69" i="35" s="1"/>
  <c r="I69" i="34"/>
  <c r="J69" i="34"/>
  <c r="K69" i="34"/>
  <c r="L69" i="35" s="1"/>
  <c r="L69" i="34"/>
  <c r="C70" i="34"/>
  <c r="D70" i="34"/>
  <c r="E70" i="34"/>
  <c r="D70" i="35" s="1"/>
  <c r="F70" i="34"/>
  <c r="E70" i="35" s="1"/>
  <c r="G70" i="34"/>
  <c r="F70" i="35" s="1"/>
  <c r="H70" i="34"/>
  <c r="I70" i="35" s="1"/>
  <c r="I70" i="34"/>
  <c r="J70" i="35" s="1"/>
  <c r="J70" i="34"/>
  <c r="K70" i="34"/>
  <c r="L70" i="34"/>
  <c r="C71" i="34"/>
  <c r="D71" i="34"/>
  <c r="C71" i="35" s="1"/>
  <c r="E71" i="34"/>
  <c r="D71" i="35" s="1"/>
  <c r="F71" i="34"/>
  <c r="E71" i="35" s="1"/>
  <c r="G71" i="34"/>
  <c r="H71" i="34"/>
  <c r="I71" i="34"/>
  <c r="J71" i="34"/>
  <c r="K71" i="34"/>
  <c r="L71" i="35" s="1"/>
  <c r="L71" i="34"/>
  <c r="M71" i="35" s="1"/>
  <c r="C72" i="34"/>
  <c r="B72" i="35" s="1"/>
  <c r="D72" i="34"/>
  <c r="E72" i="34"/>
  <c r="D72" i="35" s="1"/>
  <c r="F72" i="34"/>
  <c r="G72" i="34"/>
  <c r="H72" i="34"/>
  <c r="I72" i="34"/>
  <c r="J72" i="35" s="1"/>
  <c r="J72" i="34"/>
  <c r="K72" i="35" s="1"/>
  <c r="K72" i="34"/>
  <c r="L72" i="34"/>
  <c r="C73" i="34"/>
  <c r="B73" i="35" s="1"/>
  <c r="D73" i="34"/>
  <c r="E73" i="34"/>
  <c r="D73" i="35" s="1"/>
  <c r="F73" i="34"/>
  <c r="E73" i="35" s="1"/>
  <c r="G73" i="34"/>
  <c r="H73" i="34"/>
  <c r="I73" i="34"/>
  <c r="J73" i="34"/>
  <c r="K73" i="34"/>
  <c r="L73" i="35" s="1"/>
  <c r="L73" i="34"/>
  <c r="C74" i="34"/>
  <c r="D74" i="34"/>
  <c r="E74" i="34"/>
  <c r="D74" i="35" s="1"/>
  <c r="F74" i="34"/>
  <c r="E74" i="35" s="1"/>
  <c r="G74" i="34"/>
  <c r="F74" i="35" s="1"/>
  <c r="H74" i="34"/>
  <c r="I74" i="35" s="1"/>
  <c r="I74" i="34"/>
  <c r="J74" i="35" s="1"/>
  <c r="J74" i="34"/>
  <c r="K74" i="34"/>
  <c r="L74" i="34"/>
  <c r="C75" i="34"/>
  <c r="B75" i="35" s="1"/>
  <c r="D75" i="34"/>
  <c r="C75" i="35" s="1"/>
  <c r="E75" i="34"/>
  <c r="D75" i="35" s="1"/>
  <c r="F75" i="34"/>
  <c r="E75" i="35" s="1"/>
  <c r="G75" i="34"/>
  <c r="H75" i="34"/>
  <c r="I75" i="34"/>
  <c r="J75" i="34"/>
  <c r="K75" i="34"/>
  <c r="L75" i="35" s="1"/>
  <c r="L75" i="34"/>
  <c r="M75" i="35" s="1"/>
  <c r="C76" i="34"/>
  <c r="B76" i="35" s="1"/>
  <c r="D76" i="34"/>
  <c r="E76" i="34"/>
  <c r="D76" i="35" s="1"/>
  <c r="F76" i="34"/>
  <c r="E76" i="35" s="1"/>
  <c r="G76" i="34"/>
  <c r="F76" i="35" s="1"/>
  <c r="H76" i="34"/>
  <c r="I76" i="34"/>
  <c r="J76" i="35" s="1"/>
  <c r="J76" i="34"/>
  <c r="K76" i="35" s="1"/>
  <c r="K76" i="34"/>
  <c r="L76" i="34"/>
  <c r="C77" i="34"/>
  <c r="B77" i="35" s="1"/>
  <c r="D77" i="34"/>
  <c r="E77" i="34"/>
  <c r="F77" i="34"/>
  <c r="G77" i="34"/>
  <c r="H77" i="34"/>
  <c r="I77" i="34"/>
  <c r="J77" i="34"/>
  <c r="K77" i="34"/>
  <c r="L77" i="35" s="1"/>
  <c r="L77" i="34"/>
  <c r="C78" i="34"/>
  <c r="D78" i="34"/>
  <c r="E78" i="34"/>
  <c r="D78" i="35" s="1"/>
  <c r="F78" i="34"/>
  <c r="E78" i="35" s="1"/>
  <c r="G78" i="34"/>
  <c r="F78" i="35" s="1"/>
  <c r="H78" i="34"/>
  <c r="I78" i="35" s="1"/>
  <c r="I78" i="34"/>
  <c r="J78" i="35" s="1"/>
  <c r="J78" i="34"/>
  <c r="K78" i="34"/>
  <c r="L78" i="34"/>
  <c r="C79" i="34"/>
  <c r="B79" i="35" s="1"/>
  <c r="D79" i="34"/>
  <c r="C79" i="35" s="1"/>
  <c r="E79" i="34"/>
  <c r="D79" i="35" s="1"/>
  <c r="F79" i="34"/>
  <c r="E79" i="35" s="1"/>
  <c r="G79" i="34"/>
  <c r="H79" i="34"/>
  <c r="I79" i="34"/>
  <c r="J79" i="34"/>
  <c r="K79" i="34"/>
  <c r="L79" i="35" s="1"/>
  <c r="L79" i="34"/>
  <c r="M79" i="35" s="1"/>
  <c r="C80" i="34"/>
  <c r="B80" i="35" s="1"/>
  <c r="D80" i="34"/>
  <c r="E80" i="34"/>
  <c r="D80" i="35" s="1"/>
  <c r="F80" i="34"/>
  <c r="G80" i="34"/>
  <c r="H80" i="34"/>
  <c r="I80" i="34"/>
  <c r="J80" i="35" s="1"/>
  <c r="J80" i="34"/>
  <c r="K80" i="35" s="1"/>
  <c r="K80" i="34"/>
  <c r="L80" i="34"/>
  <c r="C81" i="34"/>
  <c r="B81" i="35" s="1"/>
  <c r="D81" i="34"/>
  <c r="E81" i="34"/>
  <c r="D81" i="35" s="1"/>
  <c r="F81" i="34"/>
  <c r="E81" i="35" s="1"/>
  <c r="G81" i="34"/>
  <c r="H81" i="34"/>
  <c r="I81" i="35" s="1"/>
  <c r="I81" i="34"/>
  <c r="J81" i="34"/>
  <c r="K81" i="34"/>
  <c r="L81" i="35" s="1"/>
  <c r="L81" i="34"/>
  <c r="C82" i="34"/>
  <c r="D82" i="34"/>
  <c r="E82" i="34"/>
  <c r="D82" i="35" s="1"/>
  <c r="F82" i="34"/>
  <c r="E82" i="35" s="1"/>
  <c r="G82" i="34"/>
  <c r="F82" i="35" s="1"/>
  <c r="H82" i="34"/>
  <c r="I82" i="35" s="1"/>
  <c r="I82" i="34"/>
  <c r="J82" i="35" s="1"/>
  <c r="J82" i="34"/>
  <c r="K82" i="34"/>
  <c r="L82" i="34"/>
  <c r="C83" i="34"/>
  <c r="B83" i="35" s="1"/>
  <c r="D83" i="34"/>
  <c r="C83" i="35" s="1"/>
  <c r="E83" i="34"/>
  <c r="D83" i="35" s="1"/>
  <c r="F83" i="34"/>
  <c r="E83" i="35" s="1"/>
  <c r="G83" i="34"/>
  <c r="H83" i="34"/>
  <c r="I83" i="34"/>
  <c r="J83" i="34"/>
  <c r="K83" i="34"/>
  <c r="L83" i="35" s="1"/>
  <c r="L83" i="34"/>
  <c r="M83" i="35" s="1"/>
  <c r="C84" i="34"/>
  <c r="D84" i="34"/>
  <c r="E84" i="34"/>
  <c r="D84" i="35" s="1"/>
  <c r="F84" i="34"/>
  <c r="E84" i="35" s="1"/>
  <c r="G84" i="34"/>
  <c r="F84" i="35" s="1"/>
  <c r="H84" i="34"/>
  <c r="I84" i="34"/>
  <c r="J84" i="35" s="1"/>
  <c r="J84" i="34"/>
  <c r="K84" i="35" s="1"/>
  <c r="K84" i="34"/>
  <c r="L84" i="34"/>
  <c r="C85" i="34"/>
  <c r="D85" i="34"/>
  <c r="E85" i="34"/>
  <c r="F85" i="34"/>
  <c r="G85" i="34"/>
  <c r="H85" i="34"/>
  <c r="I85" i="35" s="1"/>
  <c r="I85" i="34"/>
  <c r="J85" i="34"/>
  <c r="K85" i="34"/>
  <c r="L85" i="35" s="1"/>
  <c r="L85" i="34"/>
  <c r="C86" i="34"/>
  <c r="D86" i="34"/>
  <c r="E86" i="34"/>
  <c r="D86" i="35" s="1"/>
  <c r="F86" i="34"/>
  <c r="E86" i="35" s="1"/>
  <c r="G86" i="34"/>
  <c r="F86" i="35" s="1"/>
  <c r="H86" i="34"/>
  <c r="I86" i="35" s="1"/>
  <c r="I86" i="34"/>
  <c r="J86" i="35" s="1"/>
  <c r="J86" i="34"/>
  <c r="K86" i="34"/>
  <c r="L86" i="34"/>
  <c r="C87" i="34"/>
  <c r="B87" i="35" s="1"/>
  <c r="D87" i="34"/>
  <c r="C87" i="35" s="1"/>
  <c r="E87" i="34"/>
  <c r="D87" i="35" s="1"/>
  <c r="F87" i="34"/>
  <c r="E87" i="35" s="1"/>
  <c r="G87" i="34"/>
  <c r="H87" i="34"/>
  <c r="I87" i="34"/>
  <c r="J87" i="34"/>
  <c r="K87" i="34"/>
  <c r="L87" i="35" s="1"/>
  <c r="L87" i="34"/>
  <c r="M87" i="35" s="1"/>
  <c r="C88" i="34"/>
  <c r="B88" i="35" s="1"/>
  <c r="D88" i="34"/>
  <c r="E88" i="34"/>
  <c r="D88" i="35" s="1"/>
  <c r="F88" i="34"/>
  <c r="G88" i="34"/>
  <c r="H88" i="34"/>
  <c r="I88" i="34"/>
  <c r="J88" i="35" s="1"/>
  <c r="J88" i="34"/>
  <c r="K88" i="35" s="1"/>
  <c r="K88" i="34"/>
  <c r="L88" i="34"/>
  <c r="C89" i="34"/>
  <c r="B89" i="35" s="1"/>
  <c r="D89" i="34"/>
  <c r="E89" i="34"/>
  <c r="D89" i="35" s="1"/>
  <c r="F89" i="34"/>
  <c r="E89" i="35" s="1"/>
  <c r="G89" i="34"/>
  <c r="H89" i="34"/>
  <c r="I89" i="34"/>
  <c r="J89" i="34"/>
  <c r="K89" i="34"/>
  <c r="L89" i="35" s="1"/>
  <c r="L89" i="34"/>
  <c r="C90" i="34"/>
  <c r="B90" i="35" s="1"/>
  <c r="D90" i="34"/>
  <c r="E90" i="34"/>
  <c r="D90" i="35" s="1"/>
  <c r="F90" i="34"/>
  <c r="E90" i="35" s="1"/>
  <c r="G90" i="34"/>
  <c r="F90" i="35" s="1"/>
  <c r="H90" i="34"/>
  <c r="I90" i="34"/>
  <c r="J90" i="35" s="1"/>
  <c r="J90" i="34"/>
  <c r="K90" i="34"/>
  <c r="L90" i="34"/>
  <c r="C91" i="34"/>
  <c r="B91" i="35" s="1"/>
  <c r="G91" i="35" s="1"/>
  <c r="D91" i="34"/>
  <c r="C91" i="35" s="1"/>
  <c r="E91" i="34"/>
  <c r="D91" i="35" s="1"/>
  <c r="F91" i="34"/>
  <c r="E91" i="35" s="1"/>
  <c r="G91" i="34"/>
  <c r="H91" i="34"/>
  <c r="I91" i="34"/>
  <c r="J91" i="34"/>
  <c r="K91" i="34"/>
  <c r="L91" i="35" s="1"/>
  <c r="L91" i="34"/>
  <c r="M91" i="35" s="1"/>
  <c r="C92" i="34"/>
  <c r="B92" i="35" s="1"/>
  <c r="D92" i="34"/>
  <c r="E92" i="34"/>
  <c r="D92" i="35" s="1"/>
  <c r="F92" i="34"/>
  <c r="E92" i="35" s="1"/>
  <c r="G92" i="34"/>
  <c r="F92" i="35" s="1"/>
  <c r="H92" i="34"/>
  <c r="I92" i="34"/>
  <c r="J92" i="35" s="1"/>
  <c r="J92" i="34"/>
  <c r="K92" i="35" s="1"/>
  <c r="K92" i="34"/>
  <c r="L92" i="34"/>
  <c r="C93" i="34"/>
  <c r="B93" i="35" s="1"/>
  <c r="D93" i="34"/>
  <c r="E93" i="34"/>
  <c r="F93" i="34"/>
  <c r="G93" i="34"/>
  <c r="H93" i="34"/>
  <c r="I93" i="35" s="1"/>
  <c r="N93" i="35" s="1"/>
  <c r="I93" i="34"/>
  <c r="J93" i="34"/>
  <c r="K93" i="34"/>
  <c r="L93" i="35" s="1"/>
  <c r="L93" i="34"/>
  <c r="C94" i="34"/>
  <c r="D94" i="34"/>
  <c r="E94" i="34"/>
  <c r="D94" i="35" s="1"/>
  <c r="F94" i="34"/>
  <c r="E94" i="35" s="1"/>
  <c r="G94" i="34"/>
  <c r="F94" i="35" s="1"/>
  <c r="H94" i="34"/>
  <c r="I94" i="34"/>
  <c r="J94" i="35" s="1"/>
  <c r="J94" i="34"/>
  <c r="K94" i="34"/>
  <c r="L94" i="34"/>
  <c r="C95" i="34"/>
  <c r="B95" i="35" s="1"/>
  <c r="G95" i="35" s="1"/>
  <c r="D95" i="34"/>
  <c r="C95" i="35" s="1"/>
  <c r="E95" i="34"/>
  <c r="D95" i="35" s="1"/>
  <c r="F95" i="34"/>
  <c r="E95" i="35" s="1"/>
  <c r="G95" i="34"/>
  <c r="H95" i="34"/>
  <c r="I95" i="35" s="1"/>
  <c r="I95" i="34"/>
  <c r="J95" i="34"/>
  <c r="K95" i="34"/>
  <c r="L95" i="35" s="1"/>
  <c r="L95" i="34"/>
  <c r="M95" i="35" s="1"/>
  <c r="C96" i="34"/>
  <c r="D96" i="34"/>
  <c r="E96" i="34"/>
  <c r="D96" i="35" s="1"/>
  <c r="F96" i="34"/>
  <c r="G96" i="34"/>
  <c r="H96" i="34"/>
  <c r="I96" i="35" s="1"/>
  <c r="I96" i="34"/>
  <c r="J96" i="35" s="1"/>
  <c r="J96" i="34"/>
  <c r="K96" i="35" s="1"/>
  <c r="K96" i="34"/>
  <c r="L96" i="34"/>
  <c r="C97" i="34"/>
  <c r="D97" i="34"/>
  <c r="E97" i="34"/>
  <c r="D97" i="35" s="1"/>
  <c r="F97" i="34"/>
  <c r="E97" i="35" s="1"/>
  <c r="G97" i="34"/>
  <c r="H97" i="34"/>
  <c r="I97" i="35" s="1"/>
  <c r="N97" i="35" s="1"/>
  <c r="I97" i="34"/>
  <c r="J97" i="34"/>
  <c r="K97" i="34"/>
  <c r="L97" i="35" s="1"/>
  <c r="L97" i="34"/>
  <c r="C98" i="34"/>
  <c r="D98" i="34"/>
  <c r="E98" i="34"/>
  <c r="D98" i="35" s="1"/>
  <c r="F98" i="34"/>
  <c r="E98" i="35" s="1"/>
  <c r="G98" i="34"/>
  <c r="F98" i="35" s="1"/>
  <c r="H98" i="34"/>
  <c r="I98" i="34"/>
  <c r="J98" i="35" s="1"/>
  <c r="J98" i="34"/>
  <c r="K98" i="34"/>
  <c r="L98" i="34"/>
  <c r="D3" i="34"/>
  <c r="C3" i="35" s="1"/>
  <c r="E3" i="34"/>
  <c r="F3" i="34"/>
  <c r="G3" i="34"/>
  <c r="H3" i="34"/>
  <c r="I3" i="34"/>
  <c r="J3" i="34"/>
  <c r="K3" i="34"/>
  <c r="L3" i="35" s="1"/>
  <c r="L3" i="34"/>
  <c r="M3" i="35" s="1"/>
  <c r="C3" i="34"/>
  <c r="B3" i="35" s="1"/>
  <c r="L99" i="34"/>
  <c r="K99" i="34"/>
  <c r="J99" i="34"/>
  <c r="I99" i="34"/>
  <c r="H99" i="34"/>
  <c r="G99" i="34"/>
  <c r="F99" i="34"/>
  <c r="E99" i="34"/>
  <c r="D99" i="34"/>
  <c r="C99" i="34"/>
  <c r="H99" i="31"/>
  <c r="D99" i="31"/>
  <c r="E99" i="31"/>
  <c r="F99" i="31"/>
  <c r="G99" i="31"/>
  <c r="I99" i="31"/>
  <c r="J99" i="31"/>
  <c r="K99" i="31"/>
  <c r="L99" i="31"/>
  <c r="C98" i="31"/>
  <c r="C99" i="31"/>
  <c r="D100" i="29"/>
  <c r="E100" i="29"/>
  <c r="F100" i="29"/>
  <c r="G100" i="29"/>
  <c r="H100" i="29"/>
  <c r="I100" i="29"/>
  <c r="J100" i="29"/>
  <c r="K100" i="29"/>
  <c r="L100" i="29"/>
  <c r="C100" i="29"/>
  <c r="H4" i="31"/>
  <c r="I4" i="31"/>
  <c r="J4" i="31"/>
  <c r="K4" i="31"/>
  <c r="L4" i="31"/>
  <c r="H5" i="31"/>
  <c r="I5" i="31"/>
  <c r="J5" i="31"/>
  <c r="K5" i="31"/>
  <c r="L5" i="31"/>
  <c r="H6" i="31"/>
  <c r="I6" i="31"/>
  <c r="J6" i="31"/>
  <c r="K6" i="31"/>
  <c r="L6" i="31"/>
  <c r="H7" i="31"/>
  <c r="I7" i="31"/>
  <c r="J7" i="31"/>
  <c r="K7" i="31"/>
  <c r="L7" i="31"/>
  <c r="H8" i="31"/>
  <c r="I8" i="31"/>
  <c r="J8" i="31"/>
  <c r="K8" i="31"/>
  <c r="L8" i="31"/>
  <c r="H9" i="31"/>
  <c r="I9" i="31"/>
  <c r="J9" i="31"/>
  <c r="K9" i="31"/>
  <c r="L9" i="31"/>
  <c r="H10" i="31"/>
  <c r="I10" i="31"/>
  <c r="J10" i="31"/>
  <c r="K10" i="31"/>
  <c r="L10" i="31"/>
  <c r="H11" i="31"/>
  <c r="I11" i="31"/>
  <c r="J11" i="31"/>
  <c r="K11" i="31"/>
  <c r="L11" i="31"/>
  <c r="H12" i="31"/>
  <c r="I12" i="31"/>
  <c r="J12" i="31"/>
  <c r="K12" i="31"/>
  <c r="L12" i="31"/>
  <c r="H13" i="31"/>
  <c r="I13" i="31"/>
  <c r="J13" i="31"/>
  <c r="K13" i="31"/>
  <c r="L13" i="31"/>
  <c r="H14" i="31"/>
  <c r="I14" i="31"/>
  <c r="J14" i="31"/>
  <c r="K14" i="31"/>
  <c r="L14" i="31"/>
  <c r="H15" i="31"/>
  <c r="I15" i="31"/>
  <c r="J15" i="31"/>
  <c r="K15" i="31"/>
  <c r="L15" i="31"/>
  <c r="H16" i="31"/>
  <c r="I16" i="31"/>
  <c r="J16" i="31"/>
  <c r="K16" i="31"/>
  <c r="L16" i="31"/>
  <c r="H17" i="31"/>
  <c r="I17" i="31"/>
  <c r="J17" i="31"/>
  <c r="K17" i="31"/>
  <c r="L17" i="31"/>
  <c r="H18" i="31"/>
  <c r="I18" i="31"/>
  <c r="J18" i="31"/>
  <c r="K18" i="31"/>
  <c r="L18" i="31"/>
  <c r="H19" i="31"/>
  <c r="I19" i="31"/>
  <c r="J19" i="31"/>
  <c r="K19" i="31"/>
  <c r="L19" i="31"/>
  <c r="H20" i="31"/>
  <c r="I20" i="31"/>
  <c r="J20" i="31"/>
  <c r="K20" i="31"/>
  <c r="L20" i="31"/>
  <c r="H21" i="31"/>
  <c r="I21" i="31"/>
  <c r="J21" i="31"/>
  <c r="K21" i="31"/>
  <c r="L21" i="31"/>
  <c r="H22" i="31"/>
  <c r="I22" i="31"/>
  <c r="J22" i="31"/>
  <c r="K22" i="31"/>
  <c r="L22" i="31"/>
  <c r="H23" i="31"/>
  <c r="I23" i="31"/>
  <c r="J23" i="31"/>
  <c r="K23" i="31"/>
  <c r="L23" i="31"/>
  <c r="H24" i="31"/>
  <c r="I24" i="31"/>
  <c r="J24" i="31"/>
  <c r="K24" i="31"/>
  <c r="L24" i="31"/>
  <c r="H25" i="31"/>
  <c r="I25" i="31"/>
  <c r="J25" i="31"/>
  <c r="K25" i="31"/>
  <c r="L25" i="31"/>
  <c r="H26" i="31"/>
  <c r="I26" i="31"/>
  <c r="J26" i="31"/>
  <c r="K26" i="31"/>
  <c r="L26" i="31"/>
  <c r="H27" i="31"/>
  <c r="I27" i="31"/>
  <c r="J27" i="31"/>
  <c r="K27" i="31"/>
  <c r="L27" i="31"/>
  <c r="H28" i="31"/>
  <c r="I28" i="31"/>
  <c r="J28" i="31"/>
  <c r="K28" i="31"/>
  <c r="L28" i="31"/>
  <c r="H29" i="31"/>
  <c r="I29" i="31"/>
  <c r="J29" i="31"/>
  <c r="K29" i="31"/>
  <c r="L29" i="31"/>
  <c r="H30" i="31"/>
  <c r="I30" i="31"/>
  <c r="J30" i="31"/>
  <c r="K30" i="31"/>
  <c r="L30" i="31"/>
  <c r="H31" i="31"/>
  <c r="I31" i="31"/>
  <c r="J31" i="31"/>
  <c r="K31" i="31"/>
  <c r="L31" i="31"/>
  <c r="H32" i="31"/>
  <c r="I32" i="31"/>
  <c r="J32" i="31"/>
  <c r="K32" i="31"/>
  <c r="L32" i="31"/>
  <c r="H33" i="31"/>
  <c r="I33" i="31"/>
  <c r="J33" i="31"/>
  <c r="K33" i="31"/>
  <c r="L33" i="31"/>
  <c r="H34" i="31"/>
  <c r="I34" i="31"/>
  <c r="J34" i="31"/>
  <c r="K34" i="31"/>
  <c r="L34" i="31"/>
  <c r="H35" i="31"/>
  <c r="I35" i="31"/>
  <c r="J35" i="31"/>
  <c r="K35" i="31"/>
  <c r="L35" i="31"/>
  <c r="H36" i="31"/>
  <c r="I36" i="31"/>
  <c r="J36" i="31"/>
  <c r="K36" i="31"/>
  <c r="L36" i="31"/>
  <c r="H37" i="31"/>
  <c r="I37" i="31"/>
  <c r="J37" i="31"/>
  <c r="K37" i="31"/>
  <c r="L37" i="31"/>
  <c r="H38" i="31"/>
  <c r="I38" i="31"/>
  <c r="J38" i="31"/>
  <c r="K38" i="31"/>
  <c r="L38" i="31"/>
  <c r="H39" i="31"/>
  <c r="I39" i="31"/>
  <c r="J39" i="31"/>
  <c r="K39" i="31"/>
  <c r="L39" i="31"/>
  <c r="H40" i="31"/>
  <c r="I40" i="31"/>
  <c r="J40" i="31"/>
  <c r="K40" i="31"/>
  <c r="L40" i="31"/>
  <c r="H41" i="31"/>
  <c r="I41" i="31"/>
  <c r="J41" i="31"/>
  <c r="K41" i="31"/>
  <c r="L41" i="31"/>
  <c r="H42" i="31"/>
  <c r="I42" i="31"/>
  <c r="J42" i="31"/>
  <c r="K42" i="31"/>
  <c r="L42" i="31"/>
  <c r="H43" i="31"/>
  <c r="I43" i="31"/>
  <c r="J43" i="31"/>
  <c r="K43" i="31"/>
  <c r="L43" i="31"/>
  <c r="H44" i="31"/>
  <c r="I44" i="31"/>
  <c r="J44" i="31"/>
  <c r="K44" i="31"/>
  <c r="L44" i="31"/>
  <c r="H45" i="31"/>
  <c r="I45" i="31"/>
  <c r="J45" i="31"/>
  <c r="K45" i="31"/>
  <c r="L45" i="31"/>
  <c r="H46" i="31"/>
  <c r="I46" i="31"/>
  <c r="J46" i="31"/>
  <c r="K46" i="31"/>
  <c r="L46" i="31"/>
  <c r="H47" i="31"/>
  <c r="I47" i="31"/>
  <c r="J47" i="31"/>
  <c r="K47" i="31"/>
  <c r="L47" i="31"/>
  <c r="H48" i="31"/>
  <c r="I48" i="31"/>
  <c r="J48" i="31"/>
  <c r="K48" i="31"/>
  <c r="L48" i="31"/>
  <c r="H49" i="31"/>
  <c r="I49" i="31"/>
  <c r="J49" i="31"/>
  <c r="K49" i="31"/>
  <c r="L49" i="31"/>
  <c r="H50" i="31"/>
  <c r="I50" i="31"/>
  <c r="J50" i="31"/>
  <c r="K50" i="31"/>
  <c r="L50" i="31"/>
  <c r="H51" i="31"/>
  <c r="I51" i="31"/>
  <c r="J51" i="31"/>
  <c r="K51" i="31"/>
  <c r="L51" i="31"/>
  <c r="H52" i="31"/>
  <c r="I52" i="31"/>
  <c r="J52" i="31"/>
  <c r="K52" i="31"/>
  <c r="L52" i="31"/>
  <c r="H53" i="31"/>
  <c r="I53" i="31"/>
  <c r="J53" i="31"/>
  <c r="K53" i="31"/>
  <c r="L53" i="31"/>
  <c r="H54" i="31"/>
  <c r="I54" i="31"/>
  <c r="J54" i="31"/>
  <c r="K54" i="31"/>
  <c r="L54" i="31"/>
  <c r="H55" i="31"/>
  <c r="I55" i="31"/>
  <c r="J55" i="31"/>
  <c r="K55" i="31"/>
  <c r="L55" i="31"/>
  <c r="H56" i="31"/>
  <c r="I56" i="31"/>
  <c r="J56" i="31"/>
  <c r="K56" i="31"/>
  <c r="L56" i="31"/>
  <c r="H57" i="31"/>
  <c r="I57" i="31"/>
  <c r="J57" i="31"/>
  <c r="K57" i="31"/>
  <c r="L57" i="31"/>
  <c r="H58" i="31"/>
  <c r="I58" i="31"/>
  <c r="J58" i="31"/>
  <c r="K58" i="31"/>
  <c r="L58" i="31"/>
  <c r="H59" i="31"/>
  <c r="I59" i="31"/>
  <c r="J59" i="31"/>
  <c r="K59" i="31"/>
  <c r="L59" i="31"/>
  <c r="H60" i="31"/>
  <c r="I60" i="31"/>
  <c r="J60" i="31"/>
  <c r="K60" i="31"/>
  <c r="L60" i="31"/>
  <c r="H61" i="31"/>
  <c r="I61" i="31"/>
  <c r="J61" i="31"/>
  <c r="K61" i="31"/>
  <c r="L61" i="31"/>
  <c r="H62" i="31"/>
  <c r="I62" i="31"/>
  <c r="J62" i="31"/>
  <c r="K62" i="31"/>
  <c r="L62" i="31"/>
  <c r="H63" i="31"/>
  <c r="I63" i="31"/>
  <c r="J63" i="31"/>
  <c r="K63" i="31"/>
  <c r="L63" i="31"/>
  <c r="H64" i="31"/>
  <c r="I64" i="31"/>
  <c r="J64" i="31"/>
  <c r="K64" i="31"/>
  <c r="L64" i="31"/>
  <c r="H65" i="31"/>
  <c r="I65" i="31"/>
  <c r="J65" i="31"/>
  <c r="K65" i="31"/>
  <c r="L65" i="31"/>
  <c r="H66" i="31"/>
  <c r="I66" i="31"/>
  <c r="J66" i="31"/>
  <c r="K66" i="31"/>
  <c r="L66" i="31"/>
  <c r="H67" i="31"/>
  <c r="I67" i="31"/>
  <c r="J67" i="31"/>
  <c r="K67" i="31"/>
  <c r="L67" i="31"/>
  <c r="H68" i="31"/>
  <c r="I68" i="31"/>
  <c r="J68" i="31"/>
  <c r="K68" i="31"/>
  <c r="L68" i="31"/>
  <c r="H69" i="31"/>
  <c r="I69" i="31"/>
  <c r="J69" i="31"/>
  <c r="K69" i="31"/>
  <c r="L69" i="31"/>
  <c r="H70" i="31"/>
  <c r="I70" i="31"/>
  <c r="J70" i="31"/>
  <c r="K70" i="31"/>
  <c r="L70" i="31"/>
  <c r="H71" i="31"/>
  <c r="I71" i="31"/>
  <c r="J71" i="31"/>
  <c r="K71" i="31"/>
  <c r="L71" i="31"/>
  <c r="H72" i="31"/>
  <c r="I72" i="31"/>
  <c r="J72" i="31"/>
  <c r="K72" i="31"/>
  <c r="L72" i="31"/>
  <c r="H73" i="31"/>
  <c r="I73" i="31"/>
  <c r="J73" i="31"/>
  <c r="K73" i="31"/>
  <c r="L73" i="31"/>
  <c r="H74" i="31"/>
  <c r="I74" i="31"/>
  <c r="J74" i="31"/>
  <c r="K74" i="31"/>
  <c r="L74" i="31"/>
  <c r="H75" i="31"/>
  <c r="I75" i="31"/>
  <c r="J75" i="31"/>
  <c r="K75" i="31"/>
  <c r="L75" i="31"/>
  <c r="H76" i="31"/>
  <c r="I76" i="31"/>
  <c r="J76" i="31"/>
  <c r="K76" i="31"/>
  <c r="L76" i="31"/>
  <c r="H77" i="31"/>
  <c r="I77" i="31"/>
  <c r="J77" i="31"/>
  <c r="K77" i="31"/>
  <c r="L77" i="31"/>
  <c r="H78" i="31"/>
  <c r="I78" i="31"/>
  <c r="J78" i="31"/>
  <c r="K78" i="31"/>
  <c r="L78" i="31"/>
  <c r="H79" i="31"/>
  <c r="I79" i="31"/>
  <c r="J79" i="31"/>
  <c r="K79" i="31"/>
  <c r="L79" i="31"/>
  <c r="H80" i="31"/>
  <c r="I80" i="31"/>
  <c r="J80" i="31"/>
  <c r="K80" i="31"/>
  <c r="L80" i="31"/>
  <c r="H81" i="31"/>
  <c r="I81" i="31"/>
  <c r="J81" i="31"/>
  <c r="K81" i="31"/>
  <c r="L81" i="31"/>
  <c r="H82" i="31"/>
  <c r="I82" i="31"/>
  <c r="J82" i="31"/>
  <c r="K82" i="31"/>
  <c r="L82" i="31"/>
  <c r="H83" i="31"/>
  <c r="I83" i="31"/>
  <c r="J83" i="31"/>
  <c r="K83" i="31"/>
  <c r="L83" i="31"/>
  <c r="H84" i="31"/>
  <c r="I84" i="31"/>
  <c r="J84" i="31"/>
  <c r="K84" i="31"/>
  <c r="L84" i="31"/>
  <c r="H85" i="31"/>
  <c r="I85" i="31"/>
  <c r="J85" i="31"/>
  <c r="K85" i="31"/>
  <c r="L85" i="31"/>
  <c r="H86" i="31"/>
  <c r="I86" i="31"/>
  <c r="J86" i="31"/>
  <c r="K86" i="31"/>
  <c r="L86" i="31"/>
  <c r="H87" i="31"/>
  <c r="I87" i="31"/>
  <c r="J87" i="31"/>
  <c r="K87" i="31"/>
  <c r="L87" i="31"/>
  <c r="H88" i="31"/>
  <c r="I88" i="31"/>
  <c r="J88" i="31"/>
  <c r="K88" i="31"/>
  <c r="L88" i="31"/>
  <c r="H89" i="31"/>
  <c r="I89" i="31"/>
  <c r="J89" i="31"/>
  <c r="K89" i="31"/>
  <c r="L89" i="31"/>
  <c r="H90" i="31"/>
  <c r="I90" i="31"/>
  <c r="J90" i="31"/>
  <c r="K90" i="31"/>
  <c r="L90" i="31"/>
  <c r="H91" i="31"/>
  <c r="I91" i="31"/>
  <c r="J91" i="31"/>
  <c r="K91" i="31"/>
  <c r="L91" i="31"/>
  <c r="H92" i="31"/>
  <c r="I92" i="31"/>
  <c r="J92" i="31"/>
  <c r="K92" i="31"/>
  <c r="L92" i="31"/>
  <c r="H93" i="31"/>
  <c r="I93" i="31"/>
  <c r="J93" i="31"/>
  <c r="K93" i="31"/>
  <c r="L93" i="31"/>
  <c r="H94" i="31"/>
  <c r="I94" i="31"/>
  <c r="J94" i="31"/>
  <c r="K94" i="31"/>
  <c r="L94" i="31"/>
  <c r="H95" i="31"/>
  <c r="I95" i="31"/>
  <c r="J95" i="31"/>
  <c r="K95" i="31"/>
  <c r="L95" i="31"/>
  <c r="H96" i="31"/>
  <c r="I96" i="31"/>
  <c r="J96" i="31"/>
  <c r="K96" i="31"/>
  <c r="L96" i="31"/>
  <c r="H97" i="31"/>
  <c r="I97" i="31"/>
  <c r="J97" i="31"/>
  <c r="K97" i="31"/>
  <c r="L97" i="31"/>
  <c r="H98" i="31"/>
  <c r="I98" i="31"/>
  <c r="J98" i="31"/>
  <c r="K98" i="31"/>
  <c r="L98" i="31"/>
  <c r="C4" i="31"/>
  <c r="D4" i="31"/>
  <c r="E4" i="31"/>
  <c r="F4" i="31"/>
  <c r="G4" i="31"/>
  <c r="C5" i="31"/>
  <c r="D5" i="31"/>
  <c r="E5" i="31"/>
  <c r="F5" i="31"/>
  <c r="G5" i="31"/>
  <c r="C6" i="31"/>
  <c r="D6" i="31"/>
  <c r="E6" i="31"/>
  <c r="F6" i="31"/>
  <c r="G6" i="31"/>
  <c r="C7" i="31"/>
  <c r="D7" i="31"/>
  <c r="E7" i="31"/>
  <c r="F7" i="31"/>
  <c r="G7" i="31"/>
  <c r="C8" i="31"/>
  <c r="D8" i="31"/>
  <c r="E8" i="31"/>
  <c r="F8" i="31"/>
  <c r="G8" i="31"/>
  <c r="C9" i="31"/>
  <c r="D9" i="31"/>
  <c r="E9" i="31"/>
  <c r="F9" i="31"/>
  <c r="G9" i="31"/>
  <c r="C10" i="31"/>
  <c r="D10" i="31"/>
  <c r="E10" i="31"/>
  <c r="F10" i="31"/>
  <c r="G10" i="31"/>
  <c r="C11" i="31"/>
  <c r="D11" i="31"/>
  <c r="E11" i="31"/>
  <c r="F11" i="31"/>
  <c r="G11" i="31"/>
  <c r="C12" i="31"/>
  <c r="D12" i="31"/>
  <c r="E12" i="31"/>
  <c r="F12" i="31"/>
  <c r="G12" i="31"/>
  <c r="C13" i="31"/>
  <c r="D13" i="31"/>
  <c r="E13" i="31"/>
  <c r="F13" i="31"/>
  <c r="G13" i="31"/>
  <c r="C14" i="31"/>
  <c r="D14" i="31"/>
  <c r="E14" i="31"/>
  <c r="F14" i="31"/>
  <c r="G14" i="31"/>
  <c r="C15" i="31"/>
  <c r="D15" i="31"/>
  <c r="E15" i="31"/>
  <c r="F15" i="31"/>
  <c r="G15" i="31"/>
  <c r="C16" i="31"/>
  <c r="D16" i="31"/>
  <c r="E16" i="31"/>
  <c r="F16" i="31"/>
  <c r="G16" i="31"/>
  <c r="C17" i="31"/>
  <c r="D17" i="31"/>
  <c r="E17" i="31"/>
  <c r="F17" i="31"/>
  <c r="G17" i="31"/>
  <c r="C18" i="31"/>
  <c r="D18" i="31"/>
  <c r="E18" i="31"/>
  <c r="F18" i="31"/>
  <c r="G18" i="31"/>
  <c r="C19" i="31"/>
  <c r="D19" i="31"/>
  <c r="E19" i="31"/>
  <c r="F19" i="31"/>
  <c r="G19" i="31"/>
  <c r="C20" i="31"/>
  <c r="D20" i="31"/>
  <c r="E20" i="31"/>
  <c r="F20" i="31"/>
  <c r="G20" i="31"/>
  <c r="C21" i="31"/>
  <c r="D21" i="31"/>
  <c r="E21" i="31"/>
  <c r="F21" i="31"/>
  <c r="G21" i="31"/>
  <c r="C22" i="31"/>
  <c r="D22" i="31"/>
  <c r="E22" i="31"/>
  <c r="F22" i="31"/>
  <c r="G22" i="31"/>
  <c r="C23" i="31"/>
  <c r="D23" i="31"/>
  <c r="E23" i="31"/>
  <c r="F23" i="31"/>
  <c r="G23" i="31"/>
  <c r="C24" i="31"/>
  <c r="D24" i="31"/>
  <c r="E24" i="31"/>
  <c r="F24" i="31"/>
  <c r="G24" i="31"/>
  <c r="C25" i="31"/>
  <c r="D25" i="31"/>
  <c r="E25" i="31"/>
  <c r="F25" i="31"/>
  <c r="G25" i="31"/>
  <c r="C26" i="31"/>
  <c r="D26" i="31"/>
  <c r="E26" i="31"/>
  <c r="F26" i="31"/>
  <c r="G26" i="31"/>
  <c r="C27" i="31"/>
  <c r="D27" i="31"/>
  <c r="E27" i="31"/>
  <c r="F27" i="31"/>
  <c r="G27" i="31"/>
  <c r="C28" i="31"/>
  <c r="D28" i="31"/>
  <c r="E28" i="31"/>
  <c r="F28" i="31"/>
  <c r="G28" i="31"/>
  <c r="C29" i="31"/>
  <c r="D29" i="31"/>
  <c r="E29" i="31"/>
  <c r="F29" i="31"/>
  <c r="G29" i="31"/>
  <c r="C30" i="31"/>
  <c r="D30" i="31"/>
  <c r="E30" i="31"/>
  <c r="F30" i="31"/>
  <c r="G30" i="31"/>
  <c r="C31" i="31"/>
  <c r="D31" i="31"/>
  <c r="E31" i="31"/>
  <c r="F31" i="31"/>
  <c r="G31" i="31"/>
  <c r="C32" i="31"/>
  <c r="D32" i="31"/>
  <c r="E32" i="31"/>
  <c r="F32" i="31"/>
  <c r="G32" i="31"/>
  <c r="C33" i="31"/>
  <c r="D33" i="31"/>
  <c r="E33" i="31"/>
  <c r="F33" i="31"/>
  <c r="G33" i="31"/>
  <c r="C34" i="31"/>
  <c r="D34" i="31"/>
  <c r="E34" i="31"/>
  <c r="F34" i="31"/>
  <c r="G34" i="31"/>
  <c r="C35" i="31"/>
  <c r="D35" i="31"/>
  <c r="E35" i="31"/>
  <c r="F35" i="31"/>
  <c r="G35" i="31"/>
  <c r="C36" i="31"/>
  <c r="D36" i="31"/>
  <c r="E36" i="31"/>
  <c r="F36" i="31"/>
  <c r="G36" i="31"/>
  <c r="C37" i="31"/>
  <c r="D37" i="31"/>
  <c r="E37" i="31"/>
  <c r="F37" i="31"/>
  <c r="G37" i="31"/>
  <c r="C38" i="31"/>
  <c r="D38" i="31"/>
  <c r="E38" i="31"/>
  <c r="F38" i="31"/>
  <c r="G38" i="31"/>
  <c r="C39" i="31"/>
  <c r="D39" i="31"/>
  <c r="E39" i="31"/>
  <c r="F39" i="31"/>
  <c r="G39" i="31"/>
  <c r="C40" i="31"/>
  <c r="D40" i="31"/>
  <c r="E40" i="31"/>
  <c r="F40" i="31"/>
  <c r="G40" i="31"/>
  <c r="C41" i="31"/>
  <c r="D41" i="31"/>
  <c r="E41" i="31"/>
  <c r="F41" i="31"/>
  <c r="G41" i="31"/>
  <c r="C42" i="31"/>
  <c r="D42" i="31"/>
  <c r="E42" i="31"/>
  <c r="F42" i="31"/>
  <c r="G42" i="31"/>
  <c r="C43" i="31"/>
  <c r="D43" i="31"/>
  <c r="E43" i="31"/>
  <c r="F43" i="31"/>
  <c r="G43" i="31"/>
  <c r="C44" i="31"/>
  <c r="D44" i="31"/>
  <c r="E44" i="31"/>
  <c r="F44" i="31"/>
  <c r="G44" i="31"/>
  <c r="C45" i="31"/>
  <c r="D45" i="31"/>
  <c r="E45" i="31"/>
  <c r="F45" i="31"/>
  <c r="G45" i="31"/>
  <c r="C46" i="31"/>
  <c r="D46" i="31"/>
  <c r="E46" i="31"/>
  <c r="F46" i="31"/>
  <c r="G46" i="31"/>
  <c r="C47" i="31"/>
  <c r="D47" i="31"/>
  <c r="E47" i="31"/>
  <c r="F47" i="31"/>
  <c r="G47" i="31"/>
  <c r="C48" i="31"/>
  <c r="D48" i="31"/>
  <c r="E48" i="31"/>
  <c r="F48" i="31"/>
  <c r="G48" i="31"/>
  <c r="C49" i="31"/>
  <c r="D49" i="31"/>
  <c r="E49" i="31"/>
  <c r="F49" i="31"/>
  <c r="G49" i="31"/>
  <c r="C50" i="31"/>
  <c r="D50" i="31"/>
  <c r="E50" i="31"/>
  <c r="F50" i="31"/>
  <c r="G50" i="31"/>
  <c r="C51" i="31"/>
  <c r="D51" i="31"/>
  <c r="E51" i="31"/>
  <c r="F51" i="31"/>
  <c r="G51" i="31"/>
  <c r="C52" i="31"/>
  <c r="D52" i="31"/>
  <c r="E52" i="31"/>
  <c r="F52" i="31"/>
  <c r="G52" i="31"/>
  <c r="C53" i="31"/>
  <c r="D53" i="31"/>
  <c r="E53" i="31"/>
  <c r="F53" i="31"/>
  <c r="G53" i="31"/>
  <c r="C54" i="31"/>
  <c r="D54" i="31"/>
  <c r="E54" i="31"/>
  <c r="F54" i="31"/>
  <c r="G54" i="31"/>
  <c r="C55" i="31"/>
  <c r="D55" i="31"/>
  <c r="E55" i="31"/>
  <c r="F55" i="31"/>
  <c r="G55" i="31"/>
  <c r="C56" i="31"/>
  <c r="D56" i="31"/>
  <c r="E56" i="31"/>
  <c r="F56" i="31"/>
  <c r="G56" i="31"/>
  <c r="C57" i="31"/>
  <c r="D57" i="31"/>
  <c r="E57" i="31"/>
  <c r="F57" i="31"/>
  <c r="G57" i="31"/>
  <c r="C58" i="31"/>
  <c r="D58" i="31"/>
  <c r="E58" i="31"/>
  <c r="F58" i="31"/>
  <c r="G58" i="31"/>
  <c r="C59" i="31"/>
  <c r="D59" i="31"/>
  <c r="E59" i="31"/>
  <c r="F59" i="31"/>
  <c r="G59" i="31"/>
  <c r="C60" i="31"/>
  <c r="D60" i="31"/>
  <c r="E60" i="31"/>
  <c r="F60" i="31"/>
  <c r="G60" i="31"/>
  <c r="C61" i="31"/>
  <c r="D61" i="31"/>
  <c r="E61" i="31"/>
  <c r="F61" i="31"/>
  <c r="G61" i="31"/>
  <c r="C62" i="31"/>
  <c r="D62" i="31"/>
  <c r="E62" i="31"/>
  <c r="F62" i="31"/>
  <c r="G62" i="31"/>
  <c r="C63" i="31"/>
  <c r="D63" i="31"/>
  <c r="E63" i="31"/>
  <c r="F63" i="31"/>
  <c r="G63" i="31"/>
  <c r="C64" i="31"/>
  <c r="D64" i="31"/>
  <c r="E64" i="31"/>
  <c r="F64" i="31"/>
  <c r="G64" i="31"/>
  <c r="C65" i="31"/>
  <c r="D65" i="31"/>
  <c r="E65" i="31"/>
  <c r="F65" i="31"/>
  <c r="G65" i="31"/>
  <c r="C66" i="31"/>
  <c r="D66" i="31"/>
  <c r="E66" i="31"/>
  <c r="F66" i="31"/>
  <c r="G66" i="31"/>
  <c r="C67" i="31"/>
  <c r="D67" i="31"/>
  <c r="E67" i="31"/>
  <c r="F67" i="31"/>
  <c r="G67" i="31"/>
  <c r="C68" i="31"/>
  <c r="D68" i="31"/>
  <c r="E68" i="31"/>
  <c r="F68" i="31"/>
  <c r="G68" i="31"/>
  <c r="C69" i="31"/>
  <c r="D69" i="31"/>
  <c r="E69" i="31"/>
  <c r="F69" i="31"/>
  <c r="G69" i="31"/>
  <c r="C70" i="31"/>
  <c r="D70" i="31"/>
  <c r="E70" i="31"/>
  <c r="F70" i="31"/>
  <c r="G70" i="31"/>
  <c r="C71" i="31"/>
  <c r="D71" i="31"/>
  <c r="E71" i="31"/>
  <c r="F71" i="31"/>
  <c r="G71" i="31"/>
  <c r="C72" i="31"/>
  <c r="D72" i="31"/>
  <c r="E72" i="31"/>
  <c r="F72" i="31"/>
  <c r="G72" i="31"/>
  <c r="C73" i="31"/>
  <c r="D73" i="31"/>
  <c r="E73" i="31"/>
  <c r="F73" i="31"/>
  <c r="G73" i="31"/>
  <c r="C74" i="31"/>
  <c r="D74" i="31"/>
  <c r="E74" i="31"/>
  <c r="F74" i="31"/>
  <c r="G74" i="31"/>
  <c r="C75" i="31"/>
  <c r="D75" i="31"/>
  <c r="E75" i="31"/>
  <c r="F75" i="31"/>
  <c r="G75" i="31"/>
  <c r="C76" i="31"/>
  <c r="D76" i="31"/>
  <c r="E76" i="31"/>
  <c r="F76" i="31"/>
  <c r="G76" i="31"/>
  <c r="C77" i="31"/>
  <c r="D77" i="31"/>
  <c r="E77" i="31"/>
  <c r="F77" i="31"/>
  <c r="G77" i="31"/>
  <c r="C78" i="31"/>
  <c r="D78" i="31"/>
  <c r="E78" i="31"/>
  <c r="F78" i="31"/>
  <c r="G78" i="31"/>
  <c r="C79" i="31"/>
  <c r="D79" i="31"/>
  <c r="E79" i="31"/>
  <c r="F79" i="31"/>
  <c r="G79" i="31"/>
  <c r="C80" i="31"/>
  <c r="D80" i="31"/>
  <c r="E80" i="31"/>
  <c r="F80" i="31"/>
  <c r="G80" i="31"/>
  <c r="C81" i="31"/>
  <c r="D81" i="31"/>
  <c r="E81" i="31"/>
  <c r="F81" i="31"/>
  <c r="G81" i="31"/>
  <c r="C82" i="31"/>
  <c r="D82" i="31"/>
  <c r="E82" i="31"/>
  <c r="F82" i="31"/>
  <c r="G82" i="31"/>
  <c r="C83" i="31"/>
  <c r="D83" i="31"/>
  <c r="E83" i="31"/>
  <c r="F83" i="31"/>
  <c r="G83" i="31"/>
  <c r="C84" i="31"/>
  <c r="D84" i="31"/>
  <c r="E84" i="31"/>
  <c r="F84" i="31"/>
  <c r="G84" i="31"/>
  <c r="C85" i="31"/>
  <c r="D85" i="31"/>
  <c r="E85" i="31"/>
  <c r="F85" i="31"/>
  <c r="G85" i="31"/>
  <c r="C86" i="31"/>
  <c r="D86" i="31"/>
  <c r="E86" i="31"/>
  <c r="F86" i="31"/>
  <c r="G86" i="31"/>
  <c r="C87" i="31"/>
  <c r="D87" i="31"/>
  <c r="E87" i="31"/>
  <c r="F87" i="31"/>
  <c r="G87" i="31"/>
  <c r="C88" i="31"/>
  <c r="D88" i="31"/>
  <c r="E88" i="31"/>
  <c r="F88" i="31"/>
  <c r="G88" i="31"/>
  <c r="C89" i="31"/>
  <c r="D89" i="31"/>
  <c r="E89" i="31"/>
  <c r="F89" i="31"/>
  <c r="G89" i="31"/>
  <c r="C90" i="31"/>
  <c r="D90" i="31"/>
  <c r="E90" i="31"/>
  <c r="F90" i="31"/>
  <c r="G90" i="31"/>
  <c r="C91" i="31"/>
  <c r="D91" i="31"/>
  <c r="E91" i="31"/>
  <c r="F91" i="31"/>
  <c r="G91" i="31"/>
  <c r="C92" i="31"/>
  <c r="D92" i="31"/>
  <c r="E92" i="31"/>
  <c r="F92" i="31"/>
  <c r="G92" i="31"/>
  <c r="C93" i="31"/>
  <c r="D93" i="31"/>
  <c r="E93" i="31"/>
  <c r="F93" i="31"/>
  <c r="G93" i="31"/>
  <c r="C94" i="31"/>
  <c r="D94" i="31"/>
  <c r="E94" i="31"/>
  <c r="F94" i="31"/>
  <c r="G94" i="31"/>
  <c r="C95" i="31"/>
  <c r="D95" i="31"/>
  <c r="E95" i="31"/>
  <c r="F95" i="31"/>
  <c r="G95" i="31"/>
  <c r="C96" i="31"/>
  <c r="D96" i="31"/>
  <c r="E96" i="31"/>
  <c r="F96" i="31"/>
  <c r="G96" i="31"/>
  <c r="C97" i="31"/>
  <c r="D97" i="31"/>
  <c r="E97" i="31"/>
  <c r="F97" i="31"/>
  <c r="G97" i="31"/>
  <c r="D98" i="31"/>
  <c r="E98" i="31"/>
  <c r="F98" i="31"/>
  <c r="G98" i="31"/>
  <c r="I3" i="31"/>
  <c r="J3" i="31"/>
  <c r="K3" i="31"/>
  <c r="L3" i="31"/>
  <c r="H3" i="31"/>
  <c r="E3" i="31"/>
  <c r="F3" i="31"/>
  <c r="G3" i="31"/>
  <c r="D3" i="31"/>
  <c r="C3" i="31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D5" i="29"/>
  <c r="E5" i="29"/>
  <c r="F5" i="29"/>
  <c r="G5" i="29"/>
  <c r="D6" i="29"/>
  <c r="E6" i="29"/>
  <c r="F6" i="29"/>
  <c r="G6" i="29"/>
  <c r="D7" i="29"/>
  <c r="E7" i="29"/>
  <c r="F7" i="29"/>
  <c r="G7" i="29"/>
  <c r="D8" i="29"/>
  <c r="E8" i="29"/>
  <c r="F8" i="29"/>
  <c r="G8" i="29"/>
  <c r="D9" i="29"/>
  <c r="E9" i="29"/>
  <c r="F9" i="29"/>
  <c r="G9" i="29"/>
  <c r="D10" i="29"/>
  <c r="E10" i="29"/>
  <c r="F10" i="29"/>
  <c r="G10" i="29"/>
  <c r="D11" i="29"/>
  <c r="E11" i="29"/>
  <c r="F11" i="29"/>
  <c r="G11" i="29"/>
  <c r="D12" i="29"/>
  <c r="E12" i="29"/>
  <c r="F12" i="29"/>
  <c r="G12" i="29"/>
  <c r="D13" i="29"/>
  <c r="E13" i="29"/>
  <c r="F13" i="29"/>
  <c r="G13" i="29"/>
  <c r="D14" i="29"/>
  <c r="E14" i="29"/>
  <c r="F14" i="29"/>
  <c r="G14" i="29"/>
  <c r="D15" i="29"/>
  <c r="E15" i="29"/>
  <c r="F15" i="29"/>
  <c r="G15" i="29"/>
  <c r="D16" i="29"/>
  <c r="E16" i="29"/>
  <c r="F16" i="29"/>
  <c r="G16" i="29"/>
  <c r="D17" i="29"/>
  <c r="E17" i="29"/>
  <c r="F17" i="29"/>
  <c r="G17" i="29"/>
  <c r="D18" i="29"/>
  <c r="E18" i="29"/>
  <c r="F18" i="29"/>
  <c r="G18" i="29"/>
  <c r="D19" i="29"/>
  <c r="E19" i="29"/>
  <c r="F19" i="29"/>
  <c r="G19" i="29"/>
  <c r="D20" i="29"/>
  <c r="E20" i="29"/>
  <c r="F20" i="29"/>
  <c r="G20" i="29"/>
  <c r="D21" i="29"/>
  <c r="E21" i="29"/>
  <c r="F21" i="29"/>
  <c r="G21" i="29"/>
  <c r="D22" i="29"/>
  <c r="E22" i="29"/>
  <c r="F22" i="29"/>
  <c r="G22" i="29"/>
  <c r="D23" i="29"/>
  <c r="E23" i="29"/>
  <c r="F23" i="29"/>
  <c r="G23" i="29"/>
  <c r="D24" i="29"/>
  <c r="E24" i="29"/>
  <c r="F24" i="29"/>
  <c r="G24" i="29"/>
  <c r="D25" i="29"/>
  <c r="E25" i="29"/>
  <c r="F25" i="29"/>
  <c r="G25" i="29"/>
  <c r="D26" i="29"/>
  <c r="E26" i="29"/>
  <c r="F26" i="29"/>
  <c r="G26" i="29"/>
  <c r="D27" i="29"/>
  <c r="E27" i="29"/>
  <c r="F27" i="29"/>
  <c r="G27" i="29"/>
  <c r="D28" i="29"/>
  <c r="E28" i="29"/>
  <c r="F28" i="29"/>
  <c r="G28" i="29"/>
  <c r="D29" i="29"/>
  <c r="E29" i="29"/>
  <c r="F29" i="29"/>
  <c r="G29" i="29"/>
  <c r="D30" i="29"/>
  <c r="E30" i="29"/>
  <c r="F30" i="29"/>
  <c r="G30" i="29"/>
  <c r="D31" i="29"/>
  <c r="E31" i="29"/>
  <c r="F31" i="29"/>
  <c r="G31" i="29"/>
  <c r="D32" i="29"/>
  <c r="E32" i="29"/>
  <c r="F32" i="29"/>
  <c r="G32" i="29"/>
  <c r="D33" i="29"/>
  <c r="E33" i="29"/>
  <c r="F33" i="29"/>
  <c r="G33" i="29"/>
  <c r="D34" i="29"/>
  <c r="E34" i="29"/>
  <c r="F34" i="29"/>
  <c r="G34" i="29"/>
  <c r="D35" i="29"/>
  <c r="E35" i="29"/>
  <c r="F35" i="29"/>
  <c r="G35" i="29"/>
  <c r="D36" i="29"/>
  <c r="E36" i="29"/>
  <c r="F36" i="29"/>
  <c r="G36" i="29"/>
  <c r="D37" i="29"/>
  <c r="E37" i="29"/>
  <c r="F37" i="29"/>
  <c r="G37" i="29"/>
  <c r="D38" i="29"/>
  <c r="E38" i="29"/>
  <c r="F38" i="29"/>
  <c r="G38" i="29"/>
  <c r="D39" i="29"/>
  <c r="E39" i="29"/>
  <c r="F39" i="29"/>
  <c r="G39" i="29"/>
  <c r="D40" i="29"/>
  <c r="E40" i="29"/>
  <c r="F40" i="29"/>
  <c r="G40" i="29"/>
  <c r="D41" i="29"/>
  <c r="E41" i="29"/>
  <c r="F41" i="29"/>
  <c r="G41" i="29"/>
  <c r="D42" i="29"/>
  <c r="E42" i="29"/>
  <c r="F42" i="29"/>
  <c r="G42" i="29"/>
  <c r="D43" i="29"/>
  <c r="E43" i="29"/>
  <c r="F43" i="29"/>
  <c r="G43" i="29"/>
  <c r="D44" i="29"/>
  <c r="E44" i="29"/>
  <c r="F44" i="29"/>
  <c r="G44" i="29"/>
  <c r="D45" i="29"/>
  <c r="E45" i="29"/>
  <c r="F45" i="29"/>
  <c r="G45" i="29"/>
  <c r="D46" i="29"/>
  <c r="E46" i="29"/>
  <c r="F46" i="29"/>
  <c r="G46" i="29"/>
  <c r="D47" i="29"/>
  <c r="E47" i="29"/>
  <c r="F47" i="29"/>
  <c r="G47" i="29"/>
  <c r="D48" i="29"/>
  <c r="E48" i="29"/>
  <c r="F48" i="29"/>
  <c r="G48" i="29"/>
  <c r="D49" i="29"/>
  <c r="E49" i="29"/>
  <c r="F49" i="29"/>
  <c r="G49" i="29"/>
  <c r="D50" i="29"/>
  <c r="E50" i="29"/>
  <c r="F50" i="29"/>
  <c r="G50" i="29"/>
  <c r="D51" i="29"/>
  <c r="E51" i="29"/>
  <c r="F51" i="29"/>
  <c r="G51" i="29"/>
  <c r="D52" i="29"/>
  <c r="E52" i="29"/>
  <c r="F52" i="29"/>
  <c r="G52" i="29"/>
  <c r="D53" i="29"/>
  <c r="E53" i="29"/>
  <c r="F53" i="29"/>
  <c r="G53" i="29"/>
  <c r="D54" i="29"/>
  <c r="E54" i="29"/>
  <c r="F54" i="29"/>
  <c r="G54" i="29"/>
  <c r="D55" i="29"/>
  <c r="E55" i="29"/>
  <c r="F55" i="29"/>
  <c r="G55" i="29"/>
  <c r="D56" i="29"/>
  <c r="E56" i="29"/>
  <c r="F56" i="29"/>
  <c r="G56" i="29"/>
  <c r="D57" i="29"/>
  <c r="E57" i="29"/>
  <c r="F57" i="29"/>
  <c r="G57" i="29"/>
  <c r="D58" i="29"/>
  <c r="E58" i="29"/>
  <c r="F58" i="29"/>
  <c r="G58" i="29"/>
  <c r="D59" i="29"/>
  <c r="E59" i="29"/>
  <c r="F59" i="29"/>
  <c r="G59" i="29"/>
  <c r="D60" i="29"/>
  <c r="E60" i="29"/>
  <c r="F60" i="29"/>
  <c r="G60" i="29"/>
  <c r="D61" i="29"/>
  <c r="E61" i="29"/>
  <c r="F61" i="29"/>
  <c r="G61" i="29"/>
  <c r="D62" i="29"/>
  <c r="E62" i="29"/>
  <c r="F62" i="29"/>
  <c r="G62" i="29"/>
  <c r="D63" i="29"/>
  <c r="E63" i="29"/>
  <c r="F63" i="29"/>
  <c r="G63" i="29"/>
  <c r="D64" i="29"/>
  <c r="E64" i="29"/>
  <c r="F64" i="29"/>
  <c r="G64" i="29"/>
  <c r="D65" i="29"/>
  <c r="E65" i="29"/>
  <c r="F65" i="29"/>
  <c r="G65" i="29"/>
  <c r="D66" i="29"/>
  <c r="E66" i="29"/>
  <c r="F66" i="29"/>
  <c r="G66" i="29"/>
  <c r="D67" i="29"/>
  <c r="E67" i="29"/>
  <c r="F67" i="29"/>
  <c r="G67" i="29"/>
  <c r="D68" i="29"/>
  <c r="E68" i="29"/>
  <c r="F68" i="29"/>
  <c r="G68" i="29"/>
  <c r="D69" i="29"/>
  <c r="E69" i="29"/>
  <c r="F69" i="29"/>
  <c r="G69" i="29"/>
  <c r="D70" i="29"/>
  <c r="E70" i="29"/>
  <c r="F70" i="29"/>
  <c r="G70" i="29"/>
  <c r="D71" i="29"/>
  <c r="E71" i="29"/>
  <c r="F71" i="29"/>
  <c r="G71" i="29"/>
  <c r="D72" i="29"/>
  <c r="E72" i="29"/>
  <c r="F72" i="29"/>
  <c r="G72" i="29"/>
  <c r="D73" i="29"/>
  <c r="E73" i="29"/>
  <c r="F73" i="29"/>
  <c r="G73" i="29"/>
  <c r="D74" i="29"/>
  <c r="E74" i="29"/>
  <c r="F74" i="29"/>
  <c r="G74" i="29"/>
  <c r="D75" i="29"/>
  <c r="E75" i="29"/>
  <c r="F75" i="29"/>
  <c r="G75" i="29"/>
  <c r="D76" i="29"/>
  <c r="E76" i="29"/>
  <c r="F76" i="29"/>
  <c r="G76" i="29"/>
  <c r="D77" i="29"/>
  <c r="E77" i="29"/>
  <c r="F77" i="29"/>
  <c r="G77" i="29"/>
  <c r="D78" i="29"/>
  <c r="E78" i="29"/>
  <c r="F78" i="29"/>
  <c r="G78" i="29"/>
  <c r="D79" i="29"/>
  <c r="E79" i="29"/>
  <c r="F79" i="29"/>
  <c r="G79" i="29"/>
  <c r="D80" i="29"/>
  <c r="E80" i="29"/>
  <c r="F80" i="29"/>
  <c r="G80" i="29"/>
  <c r="D81" i="29"/>
  <c r="E81" i="29"/>
  <c r="F81" i="29"/>
  <c r="G81" i="29"/>
  <c r="D82" i="29"/>
  <c r="E82" i="29"/>
  <c r="F82" i="29"/>
  <c r="G82" i="29"/>
  <c r="D83" i="29"/>
  <c r="E83" i="29"/>
  <c r="F83" i="29"/>
  <c r="G83" i="29"/>
  <c r="D84" i="29"/>
  <c r="E84" i="29"/>
  <c r="F84" i="29"/>
  <c r="G84" i="29"/>
  <c r="D85" i="29"/>
  <c r="E85" i="29"/>
  <c r="F85" i="29"/>
  <c r="G85" i="29"/>
  <c r="D86" i="29"/>
  <c r="E86" i="29"/>
  <c r="F86" i="29"/>
  <c r="G86" i="29"/>
  <c r="D87" i="29"/>
  <c r="E87" i="29"/>
  <c r="F87" i="29"/>
  <c r="G87" i="29"/>
  <c r="D88" i="29"/>
  <c r="E88" i="29"/>
  <c r="F88" i="29"/>
  <c r="G88" i="29"/>
  <c r="D89" i="29"/>
  <c r="E89" i="29"/>
  <c r="F89" i="29"/>
  <c r="G89" i="29"/>
  <c r="D90" i="29"/>
  <c r="E90" i="29"/>
  <c r="F90" i="29"/>
  <c r="G90" i="29"/>
  <c r="D91" i="29"/>
  <c r="E91" i="29"/>
  <c r="F91" i="29"/>
  <c r="G91" i="29"/>
  <c r="D92" i="29"/>
  <c r="E92" i="29"/>
  <c r="F92" i="29"/>
  <c r="G92" i="29"/>
  <c r="D93" i="29"/>
  <c r="E93" i="29"/>
  <c r="F93" i="29"/>
  <c r="G93" i="29"/>
  <c r="D94" i="29"/>
  <c r="E94" i="29"/>
  <c r="F94" i="29"/>
  <c r="G94" i="29"/>
  <c r="D95" i="29"/>
  <c r="E95" i="29"/>
  <c r="F95" i="29"/>
  <c r="G95" i="29"/>
  <c r="D96" i="29"/>
  <c r="E96" i="29"/>
  <c r="F96" i="29"/>
  <c r="G96" i="29"/>
  <c r="D97" i="29"/>
  <c r="E97" i="29"/>
  <c r="F97" i="29"/>
  <c r="G97" i="29"/>
  <c r="D98" i="29"/>
  <c r="E98" i="29"/>
  <c r="F98" i="29"/>
  <c r="G98" i="29"/>
  <c r="D99" i="29"/>
  <c r="E99" i="29"/>
  <c r="F99" i="29"/>
  <c r="G99" i="29"/>
  <c r="J4" i="29"/>
  <c r="K4" i="29"/>
  <c r="L4" i="29"/>
  <c r="I4" i="29"/>
  <c r="E4" i="29"/>
  <c r="F4" i="29"/>
  <c r="G4" i="29"/>
  <c r="D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4" i="29"/>
  <c r="J91" i="35" l="1"/>
  <c r="J91" i="33"/>
  <c r="J51" i="35"/>
  <c r="J51" i="33"/>
  <c r="N53" i="33"/>
  <c r="G8" i="33"/>
  <c r="B90" i="33"/>
  <c r="D81" i="33"/>
  <c r="F60" i="33"/>
  <c r="E48" i="33"/>
  <c r="I95" i="33"/>
  <c r="N95" i="33" s="1"/>
  <c r="M98" i="35"/>
  <c r="M98" i="33"/>
  <c r="C98" i="35"/>
  <c r="C98" i="33"/>
  <c r="K95" i="35"/>
  <c r="K95" i="33"/>
  <c r="M94" i="35"/>
  <c r="M94" i="33"/>
  <c r="C94" i="35"/>
  <c r="C94" i="33"/>
  <c r="E93" i="35"/>
  <c r="E93" i="33"/>
  <c r="I92" i="35"/>
  <c r="I92" i="33"/>
  <c r="K91" i="35"/>
  <c r="K91" i="33"/>
  <c r="M90" i="35"/>
  <c r="M90" i="33"/>
  <c r="C90" i="35"/>
  <c r="C90" i="33"/>
  <c r="I88" i="35"/>
  <c r="I88" i="33"/>
  <c r="K87" i="35"/>
  <c r="K87" i="33"/>
  <c r="M86" i="35"/>
  <c r="M86" i="33"/>
  <c r="C86" i="35"/>
  <c r="C86" i="33"/>
  <c r="E85" i="35"/>
  <c r="E85" i="33"/>
  <c r="I84" i="35"/>
  <c r="I84" i="33"/>
  <c r="N84" i="33" s="1"/>
  <c r="K83" i="35"/>
  <c r="K83" i="33"/>
  <c r="M82" i="35"/>
  <c r="M82" i="33"/>
  <c r="C82" i="35"/>
  <c r="C82" i="33"/>
  <c r="I80" i="35"/>
  <c r="I80" i="33"/>
  <c r="N80" i="33" s="1"/>
  <c r="K79" i="35"/>
  <c r="K79" i="33"/>
  <c r="M78" i="35"/>
  <c r="M78" i="33"/>
  <c r="C78" i="35"/>
  <c r="C78" i="33"/>
  <c r="E77" i="35"/>
  <c r="E77" i="33"/>
  <c r="G77" i="33" s="1"/>
  <c r="I76" i="35"/>
  <c r="N76" i="35" s="1"/>
  <c r="I76" i="33"/>
  <c r="K75" i="35"/>
  <c r="K75" i="33"/>
  <c r="M74" i="35"/>
  <c r="N74" i="35" s="1"/>
  <c r="M74" i="33"/>
  <c r="C74" i="35"/>
  <c r="C74" i="33"/>
  <c r="I72" i="35"/>
  <c r="I72" i="33"/>
  <c r="K71" i="35"/>
  <c r="K71" i="33"/>
  <c r="M70" i="35"/>
  <c r="M70" i="33"/>
  <c r="C70" i="35"/>
  <c r="C70" i="33"/>
  <c r="E69" i="35"/>
  <c r="G69" i="35" s="1"/>
  <c r="E69" i="33"/>
  <c r="I68" i="35"/>
  <c r="I68" i="33"/>
  <c r="K67" i="35"/>
  <c r="K67" i="33"/>
  <c r="M66" i="35"/>
  <c r="M66" i="33"/>
  <c r="C66" i="35"/>
  <c r="C66" i="33"/>
  <c r="I64" i="35"/>
  <c r="I64" i="33"/>
  <c r="K63" i="35"/>
  <c r="N63" i="35" s="1"/>
  <c r="K63" i="33"/>
  <c r="M62" i="35"/>
  <c r="M62" i="33"/>
  <c r="C62" i="35"/>
  <c r="G62" i="35" s="1"/>
  <c r="C62" i="33"/>
  <c r="E61" i="35"/>
  <c r="E61" i="33"/>
  <c r="I60" i="35"/>
  <c r="I60" i="33"/>
  <c r="K59" i="35"/>
  <c r="K59" i="33"/>
  <c r="M58" i="35"/>
  <c r="M58" i="33"/>
  <c r="C58" i="35"/>
  <c r="C58" i="33"/>
  <c r="I56" i="35"/>
  <c r="I56" i="33"/>
  <c r="K55" i="35"/>
  <c r="K55" i="33"/>
  <c r="N55" i="33" s="1"/>
  <c r="M54" i="35"/>
  <c r="M54" i="33"/>
  <c r="C54" i="35"/>
  <c r="C54" i="33"/>
  <c r="E53" i="35"/>
  <c r="E53" i="33"/>
  <c r="I52" i="35"/>
  <c r="I52" i="33"/>
  <c r="K51" i="35"/>
  <c r="K51" i="33"/>
  <c r="M50" i="35"/>
  <c r="M50" i="33"/>
  <c r="C50" i="35"/>
  <c r="G50" i="35" s="1"/>
  <c r="C50" i="33"/>
  <c r="E49" i="35"/>
  <c r="E49" i="33"/>
  <c r="N48" i="35"/>
  <c r="K47" i="35"/>
  <c r="K47" i="33"/>
  <c r="M46" i="35"/>
  <c r="M46" i="33"/>
  <c r="C46" i="35"/>
  <c r="C46" i="33"/>
  <c r="E45" i="35"/>
  <c r="E45" i="33"/>
  <c r="K43" i="35"/>
  <c r="K43" i="33"/>
  <c r="M42" i="35"/>
  <c r="M42" i="33"/>
  <c r="C42" i="35"/>
  <c r="C42" i="33"/>
  <c r="E41" i="35"/>
  <c r="G41" i="35" s="1"/>
  <c r="E41" i="33"/>
  <c r="I40" i="35"/>
  <c r="I40" i="33"/>
  <c r="K39" i="35"/>
  <c r="K39" i="33"/>
  <c r="M38" i="35"/>
  <c r="M38" i="33"/>
  <c r="C38" i="35"/>
  <c r="C38" i="33"/>
  <c r="E37" i="35"/>
  <c r="E37" i="33"/>
  <c r="I36" i="35"/>
  <c r="I36" i="33"/>
  <c r="K35" i="35"/>
  <c r="K35" i="33"/>
  <c r="M34" i="35"/>
  <c r="N34" i="35" s="1"/>
  <c r="M34" i="33"/>
  <c r="C34" i="35"/>
  <c r="C34" i="33"/>
  <c r="E33" i="35"/>
  <c r="G33" i="35" s="1"/>
  <c r="E33" i="33"/>
  <c r="I32" i="35"/>
  <c r="I32" i="33"/>
  <c r="N32" i="33" s="1"/>
  <c r="K31" i="35"/>
  <c r="K31" i="33"/>
  <c r="M30" i="35"/>
  <c r="M30" i="33"/>
  <c r="C30" i="35"/>
  <c r="G30" i="35" s="1"/>
  <c r="C30" i="33"/>
  <c r="E29" i="35"/>
  <c r="G29" i="35" s="1"/>
  <c r="E29" i="33"/>
  <c r="I28" i="35"/>
  <c r="N28" i="35" s="1"/>
  <c r="I28" i="33"/>
  <c r="K27" i="35"/>
  <c r="K27" i="33"/>
  <c r="M26" i="35"/>
  <c r="M26" i="33"/>
  <c r="C26" i="35"/>
  <c r="C26" i="33"/>
  <c r="G26" i="33" s="1"/>
  <c r="E25" i="35"/>
  <c r="G25" i="35" s="1"/>
  <c r="E25" i="33"/>
  <c r="I24" i="35"/>
  <c r="I24" i="33"/>
  <c r="K23" i="35"/>
  <c r="K23" i="33"/>
  <c r="M22" i="35"/>
  <c r="M22" i="33"/>
  <c r="C22" i="35"/>
  <c r="G22" i="35" s="1"/>
  <c r="C22" i="33"/>
  <c r="E21" i="35"/>
  <c r="E21" i="33"/>
  <c r="I20" i="35"/>
  <c r="I20" i="33"/>
  <c r="K19" i="35"/>
  <c r="K19" i="33"/>
  <c r="M18" i="35"/>
  <c r="M18" i="33"/>
  <c r="C18" i="35"/>
  <c r="C18" i="33"/>
  <c r="E17" i="35"/>
  <c r="E17" i="33"/>
  <c r="K15" i="35"/>
  <c r="N15" i="35" s="1"/>
  <c r="K15" i="33"/>
  <c r="N15" i="33" s="1"/>
  <c r="M14" i="35"/>
  <c r="M14" i="33"/>
  <c r="C14" i="35"/>
  <c r="C14" i="33"/>
  <c r="E13" i="35"/>
  <c r="E13" i="33"/>
  <c r="I12" i="35"/>
  <c r="I12" i="33"/>
  <c r="N12" i="33" s="1"/>
  <c r="K11" i="35"/>
  <c r="K11" i="33"/>
  <c r="M10" i="35"/>
  <c r="M10" i="33"/>
  <c r="C10" i="35"/>
  <c r="C10" i="33"/>
  <c r="E9" i="35"/>
  <c r="G9" i="35" s="1"/>
  <c r="E9" i="33"/>
  <c r="I8" i="35"/>
  <c r="I8" i="33"/>
  <c r="K7" i="35"/>
  <c r="K7" i="33"/>
  <c r="M6" i="35"/>
  <c r="M6" i="33"/>
  <c r="C6" i="35"/>
  <c r="G6" i="35" s="1"/>
  <c r="C6" i="33"/>
  <c r="G6" i="33" s="1"/>
  <c r="E5" i="35"/>
  <c r="E5" i="33"/>
  <c r="I4" i="35"/>
  <c r="I4" i="33"/>
  <c r="G52" i="33"/>
  <c r="G69" i="33"/>
  <c r="F84" i="33"/>
  <c r="E65" i="33"/>
  <c r="E60" i="33"/>
  <c r="C41" i="33"/>
  <c r="I63" i="33"/>
  <c r="L98" i="35"/>
  <c r="L98" i="33"/>
  <c r="F96" i="35"/>
  <c r="F96" i="33"/>
  <c r="L94" i="35"/>
  <c r="L94" i="33"/>
  <c r="D93" i="35"/>
  <c r="D93" i="33"/>
  <c r="G90" i="35"/>
  <c r="F88" i="35"/>
  <c r="F88" i="33"/>
  <c r="L86" i="35"/>
  <c r="L86" i="33"/>
  <c r="J83" i="35"/>
  <c r="J83" i="33"/>
  <c r="B82" i="35"/>
  <c r="B82" i="33"/>
  <c r="F80" i="35"/>
  <c r="F80" i="33"/>
  <c r="L78" i="35"/>
  <c r="L78" i="33"/>
  <c r="L74" i="35"/>
  <c r="L74" i="33"/>
  <c r="B74" i="35"/>
  <c r="B74" i="33"/>
  <c r="F72" i="35"/>
  <c r="F72" i="33"/>
  <c r="L70" i="35"/>
  <c r="L70" i="33"/>
  <c r="L66" i="35"/>
  <c r="L66" i="33"/>
  <c r="J63" i="35"/>
  <c r="J63" i="33"/>
  <c r="L62" i="35"/>
  <c r="L62" i="33"/>
  <c r="L58" i="35"/>
  <c r="L58" i="33"/>
  <c r="D57" i="35"/>
  <c r="D57" i="33"/>
  <c r="J55" i="35"/>
  <c r="J55" i="33"/>
  <c r="B54" i="35"/>
  <c r="G54" i="35" s="1"/>
  <c r="B54" i="33"/>
  <c r="G54" i="33" s="1"/>
  <c r="F52" i="35"/>
  <c r="F52" i="33"/>
  <c r="L50" i="35"/>
  <c r="L50" i="33"/>
  <c r="D49" i="35"/>
  <c r="D49" i="33"/>
  <c r="J47" i="35"/>
  <c r="J47" i="33"/>
  <c r="B46" i="35"/>
  <c r="G46" i="35" s="1"/>
  <c r="B46" i="33"/>
  <c r="G46" i="33" s="1"/>
  <c r="B42" i="35"/>
  <c r="B42" i="33"/>
  <c r="B38" i="35"/>
  <c r="B38" i="33"/>
  <c r="G38" i="33" s="1"/>
  <c r="J35" i="35"/>
  <c r="J35" i="33"/>
  <c r="L34" i="35"/>
  <c r="L34" i="33"/>
  <c r="J3" i="35"/>
  <c r="J3" i="33"/>
  <c r="M97" i="35"/>
  <c r="M97" i="33"/>
  <c r="N95" i="35"/>
  <c r="M93" i="35"/>
  <c r="M93" i="33"/>
  <c r="K90" i="35"/>
  <c r="K90" i="33"/>
  <c r="C89" i="35"/>
  <c r="C89" i="33"/>
  <c r="G89" i="33" s="1"/>
  <c r="I87" i="35"/>
  <c r="I87" i="33"/>
  <c r="N87" i="33" s="1"/>
  <c r="M85" i="35"/>
  <c r="M85" i="33"/>
  <c r="C85" i="35"/>
  <c r="C85" i="33"/>
  <c r="I83" i="35"/>
  <c r="I83" i="33"/>
  <c r="N83" i="33" s="1"/>
  <c r="M81" i="35"/>
  <c r="M81" i="33"/>
  <c r="E80" i="35"/>
  <c r="E80" i="33"/>
  <c r="K78" i="35"/>
  <c r="K78" i="33"/>
  <c r="K74" i="35"/>
  <c r="K74" i="33"/>
  <c r="C73" i="35"/>
  <c r="G73" i="35" s="1"/>
  <c r="C73" i="33"/>
  <c r="G73" i="33" s="1"/>
  <c r="I71" i="35"/>
  <c r="I71" i="33"/>
  <c r="N71" i="33" s="1"/>
  <c r="K70" i="35"/>
  <c r="K70" i="33"/>
  <c r="C69" i="35"/>
  <c r="C69" i="33"/>
  <c r="M65" i="35"/>
  <c r="M65" i="33"/>
  <c r="M61" i="35"/>
  <c r="M61" i="33"/>
  <c r="C61" i="35"/>
  <c r="G61" i="35" s="1"/>
  <c r="C61" i="33"/>
  <c r="K58" i="35"/>
  <c r="K58" i="33"/>
  <c r="I55" i="35"/>
  <c r="N55" i="35" s="1"/>
  <c r="I55" i="33"/>
  <c r="M53" i="35"/>
  <c r="M53" i="33"/>
  <c r="E52" i="35"/>
  <c r="E52" i="33"/>
  <c r="I51" i="35"/>
  <c r="I51" i="33"/>
  <c r="N51" i="33" s="1"/>
  <c r="M49" i="35"/>
  <c r="M49" i="33"/>
  <c r="C49" i="35"/>
  <c r="C49" i="33"/>
  <c r="I47" i="35"/>
  <c r="I47" i="33"/>
  <c r="M45" i="35"/>
  <c r="M45" i="33"/>
  <c r="K42" i="35"/>
  <c r="N42" i="35" s="1"/>
  <c r="K42" i="33"/>
  <c r="M41" i="35"/>
  <c r="M41" i="33"/>
  <c r="E40" i="35"/>
  <c r="E40" i="33"/>
  <c r="K38" i="35"/>
  <c r="K38" i="33"/>
  <c r="M37" i="35"/>
  <c r="M37" i="33"/>
  <c r="E36" i="35"/>
  <c r="E36" i="33"/>
  <c r="K34" i="35"/>
  <c r="K34" i="33"/>
  <c r="M33" i="35"/>
  <c r="M33" i="33"/>
  <c r="I31" i="35"/>
  <c r="N31" i="35" s="1"/>
  <c r="I31" i="33"/>
  <c r="I27" i="35"/>
  <c r="N27" i="35" s="1"/>
  <c r="I27" i="33"/>
  <c r="I23" i="35"/>
  <c r="N23" i="35" s="1"/>
  <c r="I23" i="33"/>
  <c r="M21" i="35"/>
  <c r="M21" i="33"/>
  <c r="E20" i="35"/>
  <c r="G20" i="35" s="1"/>
  <c r="E20" i="33"/>
  <c r="D89" i="33"/>
  <c r="G14" i="33"/>
  <c r="C37" i="33"/>
  <c r="G18" i="33"/>
  <c r="G41" i="33"/>
  <c r="E97" i="33"/>
  <c r="E92" i="33"/>
  <c r="D73" i="33"/>
  <c r="C45" i="33"/>
  <c r="F36" i="33"/>
  <c r="I44" i="33"/>
  <c r="K3" i="35"/>
  <c r="K3" i="33"/>
  <c r="B98" i="35"/>
  <c r="G98" i="35" s="1"/>
  <c r="B98" i="33"/>
  <c r="G98" i="33" s="1"/>
  <c r="J95" i="35"/>
  <c r="J95" i="33"/>
  <c r="B94" i="35"/>
  <c r="B94" i="33"/>
  <c r="G94" i="33" s="1"/>
  <c r="L90" i="35"/>
  <c r="L90" i="33"/>
  <c r="J87" i="35"/>
  <c r="J87" i="33"/>
  <c r="B86" i="35"/>
  <c r="G86" i="35" s="1"/>
  <c r="B86" i="33"/>
  <c r="D85" i="35"/>
  <c r="D85" i="33"/>
  <c r="L82" i="35"/>
  <c r="L82" i="33"/>
  <c r="J79" i="35"/>
  <c r="J79" i="33"/>
  <c r="B78" i="35"/>
  <c r="G78" i="35" s="1"/>
  <c r="B78" i="33"/>
  <c r="D77" i="35"/>
  <c r="D77" i="33"/>
  <c r="J75" i="35"/>
  <c r="J75" i="33"/>
  <c r="J71" i="35"/>
  <c r="J71" i="33"/>
  <c r="B70" i="35"/>
  <c r="G70" i="35" s="1"/>
  <c r="B70" i="33"/>
  <c r="D69" i="35"/>
  <c r="D69" i="33"/>
  <c r="J67" i="35"/>
  <c r="J67" i="33"/>
  <c r="B66" i="35"/>
  <c r="G66" i="35" s="1"/>
  <c r="B66" i="33"/>
  <c r="F64" i="35"/>
  <c r="F64" i="33"/>
  <c r="D61" i="35"/>
  <c r="D61" i="33"/>
  <c r="J59" i="35"/>
  <c r="J59" i="33"/>
  <c r="B58" i="35"/>
  <c r="B58" i="33"/>
  <c r="F56" i="35"/>
  <c r="F56" i="33"/>
  <c r="L54" i="35"/>
  <c r="L54" i="33"/>
  <c r="D53" i="35"/>
  <c r="G53" i="35" s="1"/>
  <c r="D53" i="33"/>
  <c r="G53" i="33" s="1"/>
  <c r="F48" i="35"/>
  <c r="F48" i="33"/>
  <c r="L46" i="35"/>
  <c r="N46" i="35" s="1"/>
  <c r="L46" i="33"/>
  <c r="D45" i="35"/>
  <c r="D45" i="33"/>
  <c r="G45" i="33" s="1"/>
  <c r="J43" i="35"/>
  <c r="J43" i="33"/>
  <c r="L42" i="35"/>
  <c r="L42" i="33"/>
  <c r="D41" i="35"/>
  <c r="D41" i="33"/>
  <c r="J39" i="35"/>
  <c r="J39" i="33"/>
  <c r="L38" i="35"/>
  <c r="N38" i="35" s="1"/>
  <c r="L38" i="33"/>
  <c r="D37" i="35"/>
  <c r="D37" i="33"/>
  <c r="G34" i="35"/>
  <c r="D65" i="33"/>
  <c r="F40" i="33"/>
  <c r="N67" i="33"/>
  <c r="K98" i="35"/>
  <c r="K98" i="33"/>
  <c r="C97" i="35"/>
  <c r="C97" i="33"/>
  <c r="E96" i="35"/>
  <c r="E96" i="33"/>
  <c r="K94" i="35"/>
  <c r="K94" i="33"/>
  <c r="C93" i="35"/>
  <c r="G93" i="35" s="1"/>
  <c r="C93" i="33"/>
  <c r="I91" i="35"/>
  <c r="N91" i="35" s="1"/>
  <c r="I91" i="33"/>
  <c r="M89" i="35"/>
  <c r="M89" i="33"/>
  <c r="E88" i="35"/>
  <c r="E88" i="33"/>
  <c r="K86" i="35"/>
  <c r="N86" i="35" s="1"/>
  <c r="K86" i="33"/>
  <c r="K82" i="35"/>
  <c r="K82" i="33"/>
  <c r="C81" i="35"/>
  <c r="C81" i="33"/>
  <c r="I79" i="35"/>
  <c r="I79" i="33"/>
  <c r="N79" i="33" s="1"/>
  <c r="M77" i="35"/>
  <c r="M77" i="33"/>
  <c r="C77" i="35"/>
  <c r="G77" i="35" s="1"/>
  <c r="C77" i="33"/>
  <c r="I75" i="35"/>
  <c r="N75" i="35" s="1"/>
  <c r="I75" i="33"/>
  <c r="M73" i="35"/>
  <c r="M73" i="33"/>
  <c r="E72" i="35"/>
  <c r="G72" i="35" s="1"/>
  <c r="E72" i="33"/>
  <c r="M69" i="35"/>
  <c r="M69" i="33"/>
  <c r="N67" i="35"/>
  <c r="K66" i="35"/>
  <c r="K66" i="33"/>
  <c r="C65" i="35"/>
  <c r="G65" i="35" s="1"/>
  <c r="C65" i="33"/>
  <c r="G65" i="33" s="1"/>
  <c r="E64" i="35"/>
  <c r="E64" i="33"/>
  <c r="K62" i="35"/>
  <c r="K62" i="33"/>
  <c r="I59" i="35"/>
  <c r="I59" i="33"/>
  <c r="M57" i="35"/>
  <c r="M57" i="33"/>
  <c r="E56" i="35"/>
  <c r="E56" i="33"/>
  <c r="K54" i="35"/>
  <c r="K54" i="33"/>
  <c r="C53" i="35"/>
  <c r="C53" i="33"/>
  <c r="K50" i="35"/>
  <c r="K50" i="33"/>
  <c r="K46" i="35"/>
  <c r="K46" i="33"/>
  <c r="I43" i="35"/>
  <c r="I43" i="33"/>
  <c r="N43" i="33" s="1"/>
  <c r="I39" i="35"/>
  <c r="I39" i="33"/>
  <c r="I35" i="35"/>
  <c r="N35" i="35" s="1"/>
  <c r="I35" i="33"/>
  <c r="N35" i="33" s="1"/>
  <c r="E32" i="35"/>
  <c r="E32" i="33"/>
  <c r="K30" i="35"/>
  <c r="K30" i="33"/>
  <c r="M29" i="35"/>
  <c r="M29" i="33"/>
  <c r="E28" i="35"/>
  <c r="E28" i="33"/>
  <c r="G28" i="33" s="1"/>
  <c r="K26" i="35"/>
  <c r="K26" i="33"/>
  <c r="M25" i="35"/>
  <c r="M25" i="33"/>
  <c r="E24" i="35"/>
  <c r="E24" i="33"/>
  <c r="K22" i="35"/>
  <c r="K22" i="33"/>
  <c r="C21" i="35"/>
  <c r="C21" i="33"/>
  <c r="B50" i="33"/>
  <c r="G50" i="33" s="1"/>
  <c r="F68" i="33"/>
  <c r="B34" i="33"/>
  <c r="B62" i="33"/>
  <c r="G62" i="33" s="1"/>
  <c r="F92" i="33"/>
  <c r="E68" i="33"/>
  <c r="D97" i="33"/>
  <c r="F76" i="33"/>
  <c r="E57" i="33"/>
  <c r="F44" i="33"/>
  <c r="C25" i="33"/>
  <c r="I16" i="33"/>
  <c r="I48" i="33"/>
  <c r="N48" i="33" s="1"/>
  <c r="I3" i="35"/>
  <c r="I3" i="33"/>
  <c r="F83" i="35"/>
  <c r="F83" i="33"/>
  <c r="G81" i="35"/>
  <c r="F63" i="35"/>
  <c r="F63" i="33"/>
  <c r="F51" i="35"/>
  <c r="F51" i="33"/>
  <c r="F47" i="35"/>
  <c r="G47" i="35" s="1"/>
  <c r="F47" i="33"/>
  <c r="B45" i="35"/>
  <c r="B45" i="33"/>
  <c r="G37" i="35"/>
  <c r="B29" i="33"/>
  <c r="G29" i="33" s="1"/>
  <c r="B49" i="33"/>
  <c r="G49" i="33" s="1"/>
  <c r="B77" i="33"/>
  <c r="J90" i="33"/>
  <c r="J78" i="33"/>
  <c r="J66" i="33"/>
  <c r="J50" i="33"/>
  <c r="J38" i="33"/>
  <c r="N38" i="33" s="1"/>
  <c r="J18" i="33"/>
  <c r="I98" i="35"/>
  <c r="N98" i="35" s="1"/>
  <c r="I98" i="33"/>
  <c r="N98" i="33" s="1"/>
  <c r="M96" i="35"/>
  <c r="M96" i="33"/>
  <c r="I94" i="35"/>
  <c r="N94" i="35" s="1"/>
  <c r="I94" i="33"/>
  <c r="N94" i="33" s="1"/>
  <c r="M92" i="35"/>
  <c r="M92" i="33"/>
  <c r="C92" i="35"/>
  <c r="C92" i="33"/>
  <c r="K89" i="35"/>
  <c r="K89" i="33"/>
  <c r="C88" i="35"/>
  <c r="G88" i="35" s="1"/>
  <c r="C88" i="33"/>
  <c r="K85" i="35"/>
  <c r="N85" i="35" s="1"/>
  <c r="K85" i="33"/>
  <c r="M80" i="35"/>
  <c r="M80" i="33"/>
  <c r="M76" i="35"/>
  <c r="M76" i="33"/>
  <c r="C76" i="35"/>
  <c r="G76" i="35" s="1"/>
  <c r="C76" i="33"/>
  <c r="G76" i="33" s="1"/>
  <c r="M72" i="35"/>
  <c r="M72" i="33"/>
  <c r="M68" i="35"/>
  <c r="M68" i="33"/>
  <c r="K65" i="35"/>
  <c r="K65" i="33"/>
  <c r="M60" i="35"/>
  <c r="M60" i="33"/>
  <c r="I58" i="35"/>
  <c r="N58" i="35" s="1"/>
  <c r="I58" i="33"/>
  <c r="M48" i="35"/>
  <c r="M48" i="33"/>
  <c r="M44" i="35"/>
  <c r="M44" i="33"/>
  <c r="C44" i="35"/>
  <c r="C44" i="33"/>
  <c r="K41" i="35"/>
  <c r="K41" i="33"/>
  <c r="C40" i="35"/>
  <c r="C40" i="33"/>
  <c r="G40" i="33" s="1"/>
  <c r="K37" i="35"/>
  <c r="K37" i="33"/>
  <c r="E35" i="35"/>
  <c r="E35" i="33"/>
  <c r="N30" i="35"/>
  <c r="E27" i="35"/>
  <c r="E27" i="33"/>
  <c r="M24" i="35"/>
  <c r="M24" i="33"/>
  <c r="E23" i="35"/>
  <c r="E23" i="33"/>
  <c r="M20" i="35"/>
  <c r="M20" i="33"/>
  <c r="I18" i="35"/>
  <c r="I18" i="33"/>
  <c r="N18" i="33" s="1"/>
  <c r="C16" i="35"/>
  <c r="C16" i="33"/>
  <c r="E15" i="35"/>
  <c r="E15" i="33"/>
  <c r="M12" i="35"/>
  <c r="M12" i="33"/>
  <c r="I10" i="35"/>
  <c r="N10" i="35" s="1"/>
  <c r="I10" i="33"/>
  <c r="M8" i="35"/>
  <c r="M8" i="33"/>
  <c r="E7" i="35"/>
  <c r="E7" i="33"/>
  <c r="C4" i="35"/>
  <c r="C4" i="33"/>
  <c r="D40" i="33"/>
  <c r="D28" i="33"/>
  <c r="E3" i="35"/>
  <c r="E3" i="33"/>
  <c r="J97" i="35"/>
  <c r="J97" i="33"/>
  <c r="L96" i="35"/>
  <c r="N96" i="35" s="1"/>
  <c r="L96" i="33"/>
  <c r="B96" i="35"/>
  <c r="G96" i="35" s="1"/>
  <c r="B96" i="33"/>
  <c r="G96" i="33" s="1"/>
  <c r="J93" i="35"/>
  <c r="J93" i="33"/>
  <c r="L92" i="35"/>
  <c r="L92" i="33"/>
  <c r="G92" i="35"/>
  <c r="J89" i="35"/>
  <c r="J89" i="33"/>
  <c r="L88" i="35"/>
  <c r="L88" i="33"/>
  <c r="J85" i="35"/>
  <c r="J85" i="33"/>
  <c r="N85" i="33" s="1"/>
  <c r="L84" i="35"/>
  <c r="L84" i="33"/>
  <c r="B84" i="35"/>
  <c r="G84" i="35" s="1"/>
  <c r="B84" i="33"/>
  <c r="J81" i="35"/>
  <c r="N81" i="35" s="1"/>
  <c r="J81" i="33"/>
  <c r="L80" i="35"/>
  <c r="L80" i="33"/>
  <c r="G80" i="35"/>
  <c r="J77" i="35"/>
  <c r="J77" i="33"/>
  <c r="L76" i="35"/>
  <c r="L76" i="33"/>
  <c r="J73" i="35"/>
  <c r="J73" i="33"/>
  <c r="N73" i="33" s="1"/>
  <c r="L72" i="35"/>
  <c r="L72" i="33"/>
  <c r="J69" i="35"/>
  <c r="J69" i="33"/>
  <c r="L68" i="35"/>
  <c r="L68" i="33"/>
  <c r="G68" i="35"/>
  <c r="J65" i="35"/>
  <c r="J65" i="33"/>
  <c r="L64" i="35"/>
  <c r="L64" i="33"/>
  <c r="J61" i="35"/>
  <c r="J61" i="33"/>
  <c r="L60" i="35"/>
  <c r="L60" i="33"/>
  <c r="J57" i="35"/>
  <c r="J57" i="33"/>
  <c r="L56" i="35"/>
  <c r="L56" i="33"/>
  <c r="B56" i="35"/>
  <c r="B56" i="33"/>
  <c r="G56" i="33" s="1"/>
  <c r="D55" i="35"/>
  <c r="D55" i="33"/>
  <c r="J53" i="35"/>
  <c r="J53" i="33"/>
  <c r="L52" i="35"/>
  <c r="L52" i="33"/>
  <c r="G52" i="35"/>
  <c r="D51" i="35"/>
  <c r="G51" i="35" s="1"/>
  <c r="D51" i="33"/>
  <c r="G51" i="33" s="1"/>
  <c r="J49" i="35"/>
  <c r="J49" i="33"/>
  <c r="L48" i="35"/>
  <c r="L48" i="33"/>
  <c r="D47" i="35"/>
  <c r="D47" i="33"/>
  <c r="J45" i="35"/>
  <c r="N45" i="35" s="1"/>
  <c r="J45" i="33"/>
  <c r="L44" i="35"/>
  <c r="N44" i="35" s="1"/>
  <c r="L44" i="33"/>
  <c r="B44" i="35"/>
  <c r="G44" i="35" s="1"/>
  <c r="B44" i="33"/>
  <c r="D43" i="35"/>
  <c r="G43" i="35" s="1"/>
  <c r="D43" i="33"/>
  <c r="J41" i="35"/>
  <c r="N41" i="35" s="1"/>
  <c r="J41" i="33"/>
  <c r="L40" i="35"/>
  <c r="L40" i="33"/>
  <c r="G40" i="35"/>
  <c r="D39" i="35"/>
  <c r="D39" i="33"/>
  <c r="J37" i="35"/>
  <c r="J37" i="33"/>
  <c r="L36" i="35"/>
  <c r="L36" i="33"/>
  <c r="D35" i="35"/>
  <c r="D35" i="33"/>
  <c r="J33" i="35"/>
  <c r="J33" i="33"/>
  <c r="L32" i="35"/>
  <c r="L32" i="33"/>
  <c r="D31" i="35"/>
  <c r="D31" i="33"/>
  <c r="J29" i="35"/>
  <c r="J29" i="33"/>
  <c r="N29" i="33" s="1"/>
  <c r="L28" i="35"/>
  <c r="L28" i="33"/>
  <c r="N28" i="33" s="1"/>
  <c r="D27" i="35"/>
  <c r="D27" i="33"/>
  <c r="J25" i="35"/>
  <c r="J25" i="33"/>
  <c r="L24" i="35"/>
  <c r="L24" i="33"/>
  <c r="G24" i="35"/>
  <c r="D23" i="35"/>
  <c r="D23" i="33"/>
  <c r="J21" i="35"/>
  <c r="J21" i="33"/>
  <c r="L20" i="35"/>
  <c r="L20" i="33"/>
  <c r="D19" i="35"/>
  <c r="D19" i="33"/>
  <c r="J17" i="35"/>
  <c r="J17" i="33"/>
  <c r="L16" i="35"/>
  <c r="N16" i="35" s="1"/>
  <c r="L16" i="33"/>
  <c r="B16" i="35"/>
  <c r="G16" i="35" s="1"/>
  <c r="B16" i="33"/>
  <c r="G16" i="33" s="1"/>
  <c r="D15" i="35"/>
  <c r="G15" i="35" s="1"/>
  <c r="D15" i="33"/>
  <c r="J13" i="35"/>
  <c r="J13" i="33"/>
  <c r="L12" i="35"/>
  <c r="L12" i="33"/>
  <c r="D11" i="35"/>
  <c r="G11" i="35" s="1"/>
  <c r="D11" i="33"/>
  <c r="J9" i="35"/>
  <c r="J9" i="33"/>
  <c r="L8" i="35"/>
  <c r="L8" i="33"/>
  <c r="D7" i="35"/>
  <c r="D7" i="33"/>
  <c r="J5" i="35"/>
  <c r="N5" i="35" s="1"/>
  <c r="J5" i="33"/>
  <c r="L4" i="35"/>
  <c r="L4" i="33"/>
  <c r="B4" i="35"/>
  <c r="B4" i="33"/>
  <c r="B9" i="33"/>
  <c r="G9" i="33" s="1"/>
  <c r="B27" i="33"/>
  <c r="G27" i="33" s="1"/>
  <c r="B37" i="33"/>
  <c r="G37" i="33" s="1"/>
  <c r="B47" i="33"/>
  <c r="B55" i="33"/>
  <c r="B65" i="33"/>
  <c r="B75" i="33"/>
  <c r="G75" i="33" s="1"/>
  <c r="B88" i="33"/>
  <c r="C91" i="33"/>
  <c r="C83" i="33"/>
  <c r="G83" i="33" s="1"/>
  <c r="C75" i="33"/>
  <c r="C67" i="33"/>
  <c r="C59" i="33"/>
  <c r="D56" i="33"/>
  <c r="E46" i="33"/>
  <c r="C43" i="33"/>
  <c r="C39" i="33"/>
  <c r="C35" i="33"/>
  <c r="C31" i="33"/>
  <c r="G31" i="33" s="1"/>
  <c r="C27" i="33"/>
  <c r="D24" i="33"/>
  <c r="D6" i="33"/>
  <c r="I41" i="33"/>
  <c r="I69" i="33"/>
  <c r="L97" i="33"/>
  <c r="L93" i="33"/>
  <c r="L89" i="33"/>
  <c r="L85" i="33"/>
  <c r="L81" i="33"/>
  <c r="L77" i="33"/>
  <c r="L73" i="33"/>
  <c r="L69" i="33"/>
  <c r="L65" i="33"/>
  <c r="L61" i="33"/>
  <c r="L57" i="33"/>
  <c r="L53" i="33"/>
  <c r="L49" i="33"/>
  <c r="L45" i="33"/>
  <c r="L41" i="33"/>
  <c r="L37" i="33"/>
  <c r="L33" i="33"/>
  <c r="L29" i="33"/>
  <c r="L25" i="33"/>
  <c r="L21" i="33"/>
  <c r="L17" i="33"/>
  <c r="L13" i="33"/>
  <c r="L9" i="33"/>
  <c r="L5" i="33"/>
  <c r="B97" i="35"/>
  <c r="G97" i="35" s="1"/>
  <c r="B97" i="33"/>
  <c r="G97" i="33" s="1"/>
  <c r="G89" i="35"/>
  <c r="F79" i="35"/>
  <c r="F79" i="33"/>
  <c r="F75" i="35"/>
  <c r="F75" i="33"/>
  <c r="F71" i="35"/>
  <c r="F71" i="33"/>
  <c r="F67" i="35"/>
  <c r="G67" i="35" s="1"/>
  <c r="F67" i="33"/>
  <c r="F23" i="35"/>
  <c r="F23" i="33"/>
  <c r="G21" i="35"/>
  <c r="F19" i="35"/>
  <c r="F19" i="33"/>
  <c r="B17" i="35"/>
  <c r="B17" i="33"/>
  <c r="B5" i="35"/>
  <c r="B5" i="33"/>
  <c r="G5" i="33" s="1"/>
  <c r="B21" i="33"/>
  <c r="G21" i="33" s="1"/>
  <c r="G67" i="33"/>
  <c r="D44" i="33"/>
  <c r="J98" i="33"/>
  <c r="J86" i="33"/>
  <c r="J74" i="33"/>
  <c r="J62" i="33"/>
  <c r="J54" i="33"/>
  <c r="J42" i="33"/>
  <c r="J30" i="33"/>
  <c r="N30" i="33" s="1"/>
  <c r="J22" i="33"/>
  <c r="J10" i="33"/>
  <c r="K97" i="35"/>
  <c r="K97" i="33"/>
  <c r="M88" i="35"/>
  <c r="M88" i="33"/>
  <c r="N88" i="33" s="1"/>
  <c r="M84" i="35"/>
  <c r="M84" i="33"/>
  <c r="C84" i="35"/>
  <c r="C84" i="33"/>
  <c r="K81" i="35"/>
  <c r="K81" i="33"/>
  <c r="N81" i="33" s="1"/>
  <c r="C80" i="35"/>
  <c r="C80" i="33"/>
  <c r="G80" i="33" s="1"/>
  <c r="K77" i="35"/>
  <c r="K77" i="33"/>
  <c r="K73" i="35"/>
  <c r="K73" i="33"/>
  <c r="C72" i="35"/>
  <c r="C72" i="33"/>
  <c r="K69" i="35"/>
  <c r="N69" i="35" s="1"/>
  <c r="K69" i="33"/>
  <c r="M64" i="35"/>
  <c r="M64" i="33"/>
  <c r="I62" i="35"/>
  <c r="I62" i="33"/>
  <c r="M56" i="35"/>
  <c r="M56" i="33"/>
  <c r="I54" i="35"/>
  <c r="I54" i="33"/>
  <c r="N54" i="33" s="1"/>
  <c r="M52" i="35"/>
  <c r="M52" i="33"/>
  <c r="I50" i="35"/>
  <c r="I50" i="33"/>
  <c r="M32" i="35"/>
  <c r="M32" i="33"/>
  <c r="E31" i="35"/>
  <c r="E31" i="33"/>
  <c r="C28" i="35"/>
  <c r="G28" i="35" s="1"/>
  <c r="C28" i="33"/>
  <c r="K25" i="35"/>
  <c r="K25" i="33"/>
  <c r="I22" i="35"/>
  <c r="N22" i="35" s="1"/>
  <c r="I22" i="33"/>
  <c r="C20" i="35"/>
  <c r="C20" i="33"/>
  <c r="M16" i="35"/>
  <c r="M16" i="33"/>
  <c r="K13" i="35"/>
  <c r="K13" i="33"/>
  <c r="C12" i="35"/>
  <c r="G12" i="35" s="1"/>
  <c r="C12" i="33"/>
  <c r="G12" i="33" s="1"/>
  <c r="K9" i="35"/>
  <c r="K9" i="33"/>
  <c r="C8" i="35"/>
  <c r="G8" i="35" s="1"/>
  <c r="C8" i="33"/>
  <c r="K5" i="35"/>
  <c r="K5" i="33"/>
  <c r="N5" i="33" s="1"/>
  <c r="G10" i="33"/>
  <c r="B33" i="33"/>
  <c r="B53" i="33"/>
  <c r="E43" i="33"/>
  <c r="D32" i="33"/>
  <c r="I42" i="33"/>
  <c r="D3" i="35"/>
  <c r="G3" i="35" s="1"/>
  <c r="D3" i="33"/>
  <c r="I89" i="35"/>
  <c r="N89" i="35" s="1"/>
  <c r="I89" i="33"/>
  <c r="I77" i="35"/>
  <c r="I77" i="33"/>
  <c r="N77" i="33" s="1"/>
  <c r="I73" i="35"/>
  <c r="N73" i="35" s="1"/>
  <c r="I73" i="33"/>
  <c r="I65" i="35"/>
  <c r="I65" i="33"/>
  <c r="I61" i="35"/>
  <c r="I61" i="33"/>
  <c r="N57" i="35"/>
  <c r="N53" i="35"/>
  <c r="I49" i="35"/>
  <c r="I49" i="33"/>
  <c r="I37" i="35"/>
  <c r="I37" i="33"/>
  <c r="I33" i="35"/>
  <c r="N33" i="35" s="1"/>
  <c r="I33" i="33"/>
  <c r="N33" i="33" s="1"/>
  <c r="I25" i="35"/>
  <c r="I25" i="33"/>
  <c r="I21" i="35"/>
  <c r="I21" i="33"/>
  <c r="N13" i="35"/>
  <c r="I9" i="35"/>
  <c r="N9" i="35" s="1"/>
  <c r="I9" i="33"/>
  <c r="B3" i="33"/>
  <c r="B13" i="33"/>
  <c r="B36" i="33"/>
  <c r="G36" i="33" s="1"/>
  <c r="B64" i="33"/>
  <c r="B92" i="33"/>
  <c r="G92" i="33" s="1"/>
  <c r="F98" i="33"/>
  <c r="D96" i="33"/>
  <c r="F90" i="33"/>
  <c r="D88" i="33"/>
  <c r="F82" i="33"/>
  <c r="D80" i="33"/>
  <c r="F74" i="33"/>
  <c r="D72" i="33"/>
  <c r="F66" i="33"/>
  <c r="D64" i="33"/>
  <c r="F58" i="33"/>
  <c r="E55" i="33"/>
  <c r="D46" i="33"/>
  <c r="F42" i="33"/>
  <c r="F38" i="33"/>
  <c r="F34" i="33"/>
  <c r="F30" i="33"/>
  <c r="F26" i="33"/>
  <c r="C23" i="33"/>
  <c r="D20" i="33"/>
  <c r="I13" i="33"/>
  <c r="I46" i="33"/>
  <c r="I74" i="33"/>
  <c r="N74" i="33" s="1"/>
  <c r="I93" i="33"/>
  <c r="N93" i="33" s="1"/>
  <c r="K96" i="33"/>
  <c r="K92" i="33"/>
  <c r="K88" i="33"/>
  <c r="K84" i="33"/>
  <c r="K80" i="33"/>
  <c r="K76" i="33"/>
  <c r="K72" i="33"/>
  <c r="N72" i="33" s="1"/>
  <c r="K68" i="33"/>
  <c r="K64" i="33"/>
  <c r="K60" i="33"/>
  <c r="K56" i="33"/>
  <c r="K52" i="33"/>
  <c r="K48" i="33"/>
  <c r="K44" i="33"/>
  <c r="K40" i="33"/>
  <c r="N40" i="33" s="1"/>
  <c r="K36" i="33"/>
  <c r="K32" i="33"/>
  <c r="K28" i="33"/>
  <c r="K24" i="33"/>
  <c r="K20" i="33"/>
  <c r="K16" i="33"/>
  <c r="K12" i="33"/>
  <c r="K8" i="33"/>
  <c r="N8" i="33" s="1"/>
  <c r="K4" i="33"/>
  <c r="N4" i="33" s="1"/>
  <c r="F95" i="35"/>
  <c r="F95" i="33"/>
  <c r="F91" i="35"/>
  <c r="F91" i="33"/>
  <c r="F87" i="35"/>
  <c r="G87" i="35" s="1"/>
  <c r="F87" i="33"/>
  <c r="G87" i="33" s="1"/>
  <c r="B85" i="35"/>
  <c r="G85" i="35" s="1"/>
  <c r="B85" i="33"/>
  <c r="F59" i="35"/>
  <c r="F59" i="33"/>
  <c r="B57" i="35"/>
  <c r="B57" i="33"/>
  <c r="G57" i="33" s="1"/>
  <c r="F55" i="35"/>
  <c r="F55" i="33"/>
  <c r="F43" i="35"/>
  <c r="F43" i="33"/>
  <c r="F39" i="35"/>
  <c r="F39" i="33"/>
  <c r="F35" i="35"/>
  <c r="F35" i="33"/>
  <c r="F31" i="35"/>
  <c r="F31" i="33"/>
  <c r="F27" i="35"/>
  <c r="F27" i="33"/>
  <c r="F15" i="35"/>
  <c r="F15" i="33"/>
  <c r="F11" i="35"/>
  <c r="F11" i="33"/>
  <c r="F7" i="35"/>
  <c r="F7" i="33"/>
  <c r="J94" i="33"/>
  <c r="J82" i="33"/>
  <c r="N82" i="33" s="1"/>
  <c r="J70" i="33"/>
  <c r="J58" i="33"/>
  <c r="N58" i="33" s="1"/>
  <c r="J46" i="33"/>
  <c r="J34" i="33"/>
  <c r="J26" i="33"/>
  <c r="J14" i="33"/>
  <c r="J6" i="33"/>
  <c r="F3" i="35"/>
  <c r="F3" i="33"/>
  <c r="C96" i="35"/>
  <c r="C96" i="33"/>
  <c r="K93" i="35"/>
  <c r="K93" i="33"/>
  <c r="I90" i="35"/>
  <c r="I90" i="33"/>
  <c r="N82" i="35"/>
  <c r="N78" i="35"/>
  <c r="N70" i="35"/>
  <c r="C68" i="35"/>
  <c r="C68" i="33"/>
  <c r="I66" i="35"/>
  <c r="I66" i="33"/>
  <c r="N66" i="33" s="1"/>
  <c r="C64" i="35"/>
  <c r="G64" i="35" s="1"/>
  <c r="C64" i="33"/>
  <c r="K61" i="35"/>
  <c r="K61" i="33"/>
  <c r="C60" i="35"/>
  <c r="G60" i="35" s="1"/>
  <c r="C60" i="33"/>
  <c r="G60" i="33" s="1"/>
  <c r="K57" i="35"/>
  <c r="K57" i="33"/>
  <c r="N57" i="33" s="1"/>
  <c r="C56" i="35"/>
  <c r="C56" i="33"/>
  <c r="K53" i="35"/>
  <c r="K53" i="33"/>
  <c r="C52" i="35"/>
  <c r="C52" i="33"/>
  <c r="K49" i="35"/>
  <c r="K49" i="33"/>
  <c r="C48" i="35"/>
  <c r="G48" i="35" s="1"/>
  <c r="C48" i="33"/>
  <c r="K45" i="35"/>
  <c r="K45" i="33"/>
  <c r="M40" i="35"/>
  <c r="M40" i="33"/>
  <c r="E39" i="35"/>
  <c r="E39" i="33"/>
  <c r="G39" i="33" s="1"/>
  <c r="M36" i="35"/>
  <c r="M36" i="33"/>
  <c r="C36" i="35"/>
  <c r="G36" i="35" s="1"/>
  <c r="C36" i="33"/>
  <c r="K33" i="35"/>
  <c r="K33" i="33"/>
  <c r="C32" i="35"/>
  <c r="G32" i="35" s="1"/>
  <c r="C32" i="33"/>
  <c r="G32" i="33" s="1"/>
  <c r="K29" i="35"/>
  <c r="N29" i="35" s="1"/>
  <c r="K29" i="33"/>
  <c r="M28" i="35"/>
  <c r="M28" i="33"/>
  <c r="I26" i="35"/>
  <c r="N26" i="35" s="1"/>
  <c r="I26" i="33"/>
  <c r="C24" i="35"/>
  <c r="C24" i="33"/>
  <c r="G24" i="33" s="1"/>
  <c r="K21" i="35"/>
  <c r="K21" i="33"/>
  <c r="E19" i="35"/>
  <c r="E19" i="33"/>
  <c r="K17" i="35"/>
  <c r="N17" i="35" s="1"/>
  <c r="K17" i="33"/>
  <c r="I14" i="35"/>
  <c r="N14" i="35" s="1"/>
  <c r="I14" i="33"/>
  <c r="N14" i="33" s="1"/>
  <c r="E11" i="35"/>
  <c r="E11" i="33"/>
  <c r="N6" i="35"/>
  <c r="M4" i="35"/>
  <c r="M4" i="33"/>
  <c r="D36" i="33"/>
  <c r="I70" i="33"/>
  <c r="N70" i="33" s="1"/>
  <c r="F97" i="35"/>
  <c r="F97" i="33"/>
  <c r="F93" i="35"/>
  <c r="F93" i="33"/>
  <c r="G93" i="33" s="1"/>
  <c r="F89" i="35"/>
  <c r="F89" i="33"/>
  <c r="F85" i="35"/>
  <c r="F85" i="33"/>
  <c r="G83" i="35"/>
  <c r="F81" i="35"/>
  <c r="F81" i="33"/>
  <c r="G79" i="35"/>
  <c r="F77" i="35"/>
  <c r="F77" i="33"/>
  <c r="G75" i="35"/>
  <c r="F73" i="35"/>
  <c r="F73" i="33"/>
  <c r="B71" i="35"/>
  <c r="B71" i="33"/>
  <c r="G71" i="33" s="1"/>
  <c r="F69" i="35"/>
  <c r="F69" i="33"/>
  <c r="F65" i="35"/>
  <c r="F65" i="33"/>
  <c r="B63" i="35"/>
  <c r="G63" i="35" s="1"/>
  <c r="B63" i="33"/>
  <c r="F61" i="35"/>
  <c r="F61" i="33"/>
  <c r="B59" i="35"/>
  <c r="G59" i="35" s="1"/>
  <c r="B59" i="33"/>
  <c r="G59" i="33" s="1"/>
  <c r="F57" i="35"/>
  <c r="F57" i="33"/>
  <c r="G55" i="35"/>
  <c r="F53" i="35"/>
  <c r="F53" i="33"/>
  <c r="F49" i="35"/>
  <c r="G49" i="35" s="1"/>
  <c r="F49" i="33"/>
  <c r="F45" i="35"/>
  <c r="F45" i="33"/>
  <c r="F41" i="35"/>
  <c r="F41" i="33"/>
  <c r="G39" i="35"/>
  <c r="F37" i="35"/>
  <c r="F37" i="33"/>
  <c r="G35" i="35"/>
  <c r="F33" i="35"/>
  <c r="F33" i="33"/>
  <c r="B31" i="35"/>
  <c r="G31" i="35" s="1"/>
  <c r="B31" i="33"/>
  <c r="F29" i="35"/>
  <c r="F29" i="33"/>
  <c r="G27" i="35"/>
  <c r="F25" i="35"/>
  <c r="F25" i="33"/>
  <c r="B23" i="35"/>
  <c r="G23" i="35" s="1"/>
  <c r="B23" i="33"/>
  <c r="G23" i="33" s="1"/>
  <c r="F21" i="35"/>
  <c r="F21" i="33"/>
  <c r="B19" i="35"/>
  <c r="B19" i="33"/>
  <c r="F17" i="35"/>
  <c r="F17" i="33"/>
  <c r="F13" i="35"/>
  <c r="G13" i="35" s="1"/>
  <c r="F13" i="33"/>
  <c r="F9" i="35"/>
  <c r="F9" i="33"/>
  <c r="G7" i="35"/>
  <c r="F5" i="35"/>
  <c r="F5" i="33"/>
  <c r="B7" i="33"/>
  <c r="G7" i="33" s="1"/>
  <c r="B15" i="33"/>
  <c r="B25" i="33"/>
  <c r="G25" i="33" s="1"/>
  <c r="B35" i="33"/>
  <c r="B48" i="33"/>
  <c r="B68" i="33"/>
  <c r="G68" i="33" s="1"/>
  <c r="B81" i="33"/>
  <c r="G81" i="33" s="1"/>
  <c r="B91" i="33"/>
  <c r="G91" i="33" s="1"/>
  <c r="E98" i="33"/>
  <c r="E95" i="33"/>
  <c r="E90" i="33"/>
  <c r="E87" i="33"/>
  <c r="E82" i="33"/>
  <c r="E79" i="33"/>
  <c r="G79" i="33" s="1"/>
  <c r="E74" i="33"/>
  <c r="E71" i="33"/>
  <c r="E66" i="33"/>
  <c r="E63" i="33"/>
  <c r="E58" i="33"/>
  <c r="C55" i="33"/>
  <c r="D52" i="33"/>
  <c r="E42" i="33"/>
  <c r="E38" i="33"/>
  <c r="E34" i="33"/>
  <c r="E30" i="33"/>
  <c r="E26" i="33"/>
  <c r="F22" i="33"/>
  <c r="G22" i="33" s="1"/>
  <c r="C19" i="33"/>
  <c r="D16" i="33"/>
  <c r="I17" i="33"/>
  <c r="N17" i="33" s="1"/>
  <c r="I45" i="33"/>
  <c r="N45" i="33" s="1"/>
  <c r="I78" i="33"/>
  <c r="I97" i="33"/>
  <c r="N97" i="33" s="1"/>
  <c r="J96" i="33"/>
  <c r="J92" i="33"/>
  <c r="N92" i="33" s="1"/>
  <c r="J88" i="33"/>
  <c r="J84" i="33"/>
  <c r="J80" i="33"/>
  <c r="J76" i="33"/>
  <c r="J72" i="33"/>
  <c r="J68" i="33"/>
  <c r="J64" i="33"/>
  <c r="J60" i="33"/>
  <c r="N60" i="33" s="1"/>
  <c r="J56" i="33"/>
  <c r="J52" i="33"/>
  <c r="J48" i="33"/>
  <c r="J44" i="33"/>
  <c r="N44" i="33" s="1"/>
  <c r="J40" i="33"/>
  <c r="J36" i="33"/>
  <c r="J32" i="33"/>
  <c r="J28" i="33"/>
  <c r="J24" i="33"/>
  <c r="J20" i="33"/>
  <c r="N20" i="33" s="1"/>
  <c r="J16" i="33"/>
  <c r="N16" i="33" s="1"/>
  <c r="J12" i="33"/>
  <c r="J8" i="33"/>
  <c r="J4" i="33"/>
  <c r="D33" i="33"/>
  <c r="D29" i="33"/>
  <c r="L30" i="33"/>
  <c r="L26" i="33"/>
  <c r="L22" i="33"/>
  <c r="L18" i="33"/>
  <c r="L14" i="33"/>
  <c r="L10" i="33"/>
  <c r="L6" i="33"/>
  <c r="N6" i="33" s="1"/>
  <c r="G26" i="35"/>
  <c r="G18" i="35"/>
  <c r="G14" i="35"/>
  <c r="G10" i="35"/>
  <c r="N19" i="35"/>
  <c r="N11" i="35"/>
  <c r="N7" i="35"/>
  <c r="B30" i="33"/>
  <c r="G30" i="33" s="1"/>
  <c r="I11" i="33"/>
  <c r="J31" i="33"/>
  <c r="J27" i="33"/>
  <c r="J23" i="33"/>
  <c r="J19" i="33"/>
  <c r="N19" i="33" s="1"/>
  <c r="J15" i="33"/>
  <c r="J11" i="33"/>
  <c r="J7" i="33"/>
  <c r="N7" i="33" s="1"/>
  <c r="G63" i="33"/>
  <c r="N52" i="33"/>
  <c r="G17" i="33"/>
  <c r="N46" i="33"/>
  <c r="N78" i="33"/>
  <c r="G47" i="33"/>
  <c r="G61" i="33"/>
  <c r="N42" i="33"/>
  <c r="N56" i="33"/>
  <c r="G13" i="33"/>
  <c r="G20" i="33"/>
  <c r="G86" i="33"/>
  <c r="N41" i="33"/>
  <c r="G33" i="33"/>
  <c r="N68" i="33"/>
  <c r="N34" i="33"/>
  <c r="N86" i="33"/>
  <c r="N23" i="33"/>
  <c r="N63" i="33"/>
  <c r="N96" i="33"/>
  <c r="G78" i="33"/>
  <c r="G85" i="33"/>
  <c r="N26" i="33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R23" i="27"/>
  <c r="R24" i="27"/>
  <c r="D14" i="21"/>
  <c r="D15" i="21"/>
  <c r="D16" i="21"/>
  <c r="D17" i="21"/>
  <c r="D18" i="21"/>
  <c r="C15" i="21"/>
  <c r="C16" i="21"/>
  <c r="C17" i="21"/>
  <c r="C18" i="21"/>
  <c r="C14" i="21"/>
  <c r="B15" i="21"/>
  <c r="B16" i="21"/>
  <c r="B17" i="21"/>
  <c r="B18" i="21"/>
  <c r="B14" i="21"/>
  <c r="T20" i="28"/>
  <c r="U20" i="28"/>
  <c r="V20" i="28"/>
  <c r="W20" i="28"/>
  <c r="X20" i="28"/>
  <c r="Y20" i="28"/>
  <c r="Z20" i="28"/>
  <c r="AA20" i="28"/>
  <c r="AB20" i="28"/>
  <c r="AC20" i="28"/>
  <c r="AD20" i="28"/>
  <c r="S20" i="28"/>
  <c r="G72" i="33" l="1"/>
  <c r="G64" i="33"/>
  <c r="H3" i="35"/>
  <c r="H4" i="35" s="1"/>
  <c r="H5" i="35" s="1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G35" i="33"/>
  <c r="N25" i="35"/>
  <c r="N49" i="33"/>
  <c r="G17" i="35"/>
  <c r="G55" i="33"/>
  <c r="N10" i="33"/>
  <c r="G45" i="35"/>
  <c r="G58" i="33"/>
  <c r="N24" i="35"/>
  <c r="N40" i="35"/>
  <c r="N64" i="35"/>
  <c r="N68" i="35"/>
  <c r="N11" i="33"/>
  <c r="G71" i="35"/>
  <c r="G11" i="33"/>
  <c r="N9" i="33"/>
  <c r="N49" i="35"/>
  <c r="N22" i="33"/>
  <c r="N18" i="35"/>
  <c r="G58" i="35"/>
  <c r="G66" i="33"/>
  <c r="N31" i="33"/>
  <c r="N71" i="35"/>
  <c r="N8" i="35"/>
  <c r="N76" i="33"/>
  <c r="G90" i="33"/>
  <c r="N72" i="35"/>
  <c r="N54" i="35"/>
  <c r="G48" i="33"/>
  <c r="G57" i="35"/>
  <c r="N37" i="33"/>
  <c r="N61" i="33"/>
  <c r="N77" i="35"/>
  <c r="G56" i="35"/>
  <c r="N39" i="33"/>
  <c r="N59" i="33"/>
  <c r="N79" i="35"/>
  <c r="N51" i="35"/>
  <c r="G74" i="33"/>
  <c r="G82" i="33"/>
  <c r="N32" i="35"/>
  <c r="N52" i="35"/>
  <c r="N80" i="35"/>
  <c r="N84" i="35"/>
  <c r="G19" i="35"/>
  <c r="N66" i="35"/>
  <c r="N90" i="33"/>
  <c r="N13" i="33"/>
  <c r="N21" i="33"/>
  <c r="N37" i="35"/>
  <c r="N61" i="35"/>
  <c r="G5" i="35"/>
  <c r="N69" i="33"/>
  <c r="G88" i="33"/>
  <c r="G4" i="33"/>
  <c r="G44" i="33"/>
  <c r="G3" i="33"/>
  <c r="N3" i="33"/>
  <c r="O3" i="33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O84" i="33" s="1"/>
  <c r="O85" i="33" s="1"/>
  <c r="O86" i="33" s="1"/>
  <c r="O87" i="33" s="1"/>
  <c r="O88" i="33" s="1"/>
  <c r="O89" i="33" s="1"/>
  <c r="O90" i="33" s="1"/>
  <c r="O91" i="33" s="1"/>
  <c r="O92" i="33" s="1"/>
  <c r="O93" i="33" s="1"/>
  <c r="O94" i="33" s="1"/>
  <c r="O95" i="33" s="1"/>
  <c r="O96" i="33" s="1"/>
  <c r="O97" i="33" s="1"/>
  <c r="O98" i="33" s="1"/>
  <c r="G34" i="33"/>
  <c r="N39" i="35"/>
  <c r="N59" i="35"/>
  <c r="N75" i="33"/>
  <c r="N47" i="33"/>
  <c r="N83" i="35"/>
  <c r="G38" i="35"/>
  <c r="G74" i="35"/>
  <c r="G82" i="35"/>
  <c r="N36" i="33"/>
  <c r="N87" i="35"/>
  <c r="N12" i="35"/>
  <c r="N90" i="35"/>
  <c r="N21" i="35"/>
  <c r="N65" i="33"/>
  <c r="N50" i="33"/>
  <c r="N62" i="33"/>
  <c r="G4" i="35"/>
  <c r="O3" i="35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O84" i="35" s="1"/>
  <c r="O85" i="35" s="1"/>
  <c r="O86" i="35" s="1"/>
  <c r="O87" i="35" s="1"/>
  <c r="O88" i="35" s="1"/>
  <c r="O89" i="35" s="1"/>
  <c r="O90" i="35" s="1"/>
  <c r="O91" i="35" s="1"/>
  <c r="O92" i="35" s="1"/>
  <c r="O93" i="35" s="1"/>
  <c r="O94" i="35" s="1"/>
  <c r="O95" i="35" s="1"/>
  <c r="O96" i="35" s="1"/>
  <c r="O97" i="35" s="1"/>
  <c r="O98" i="35" s="1"/>
  <c r="N3" i="35"/>
  <c r="G94" i="35"/>
  <c r="N47" i="35"/>
  <c r="G42" i="33"/>
  <c r="N20" i="35"/>
  <c r="N36" i="35"/>
  <c r="N56" i="35"/>
  <c r="N60" i="35"/>
  <c r="N88" i="35"/>
  <c r="N92" i="35"/>
  <c r="G15" i="33"/>
  <c r="G19" i="33"/>
  <c r="H3" i="33"/>
  <c r="H4" i="33" s="1"/>
  <c r="H5" i="33" s="1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0" i="33" s="1"/>
  <c r="H21" i="33" s="1"/>
  <c r="H22" i="33" s="1"/>
  <c r="H23" i="33" s="1"/>
  <c r="H24" i="33" s="1"/>
  <c r="H25" i="33" s="1"/>
  <c r="H26" i="33" s="1"/>
  <c r="H27" i="33" s="1"/>
  <c r="H28" i="33" s="1"/>
  <c r="H29" i="33" s="1"/>
  <c r="H30" i="33" s="1"/>
  <c r="H31" i="33" s="1"/>
  <c r="H32" i="33" s="1"/>
  <c r="H33" i="33" s="1"/>
  <c r="H34" i="33" s="1"/>
  <c r="H35" i="33" s="1"/>
  <c r="H36" i="33" s="1"/>
  <c r="H37" i="33" s="1"/>
  <c r="H38" i="33" s="1"/>
  <c r="H39" i="33" s="1"/>
  <c r="H40" i="33" s="1"/>
  <c r="H41" i="33" s="1"/>
  <c r="H42" i="33" s="1"/>
  <c r="H43" i="33" s="1"/>
  <c r="H44" i="33" s="1"/>
  <c r="H45" i="33" s="1"/>
  <c r="H46" i="33" s="1"/>
  <c r="H47" i="33" s="1"/>
  <c r="H48" i="33" s="1"/>
  <c r="H49" i="33" s="1"/>
  <c r="H50" i="33" s="1"/>
  <c r="H51" i="33" s="1"/>
  <c r="H52" i="33" s="1"/>
  <c r="H53" i="33" s="1"/>
  <c r="H54" i="33" s="1"/>
  <c r="H55" i="33" s="1"/>
  <c r="H56" i="33" s="1"/>
  <c r="H57" i="33" s="1"/>
  <c r="H58" i="33" s="1"/>
  <c r="H59" i="33" s="1"/>
  <c r="H60" i="33" s="1"/>
  <c r="H61" i="33" s="1"/>
  <c r="H62" i="33" s="1"/>
  <c r="H63" i="33" s="1"/>
  <c r="H64" i="33" s="1"/>
  <c r="H65" i="33" s="1"/>
  <c r="H66" i="33" s="1"/>
  <c r="H67" i="33" s="1"/>
  <c r="H68" i="33" s="1"/>
  <c r="H69" i="33" s="1"/>
  <c r="H70" i="33" s="1"/>
  <c r="H71" i="33" s="1"/>
  <c r="H72" i="33" s="1"/>
  <c r="H73" i="33" s="1"/>
  <c r="H74" i="33" s="1"/>
  <c r="H75" i="33" s="1"/>
  <c r="H76" i="33" s="1"/>
  <c r="H77" i="33" s="1"/>
  <c r="H78" i="33" s="1"/>
  <c r="H79" i="33" s="1"/>
  <c r="H80" i="33" s="1"/>
  <c r="H81" i="33" s="1"/>
  <c r="H82" i="33" s="1"/>
  <c r="H83" i="33" s="1"/>
  <c r="H84" i="33" s="1"/>
  <c r="H85" i="33" s="1"/>
  <c r="H86" i="33" s="1"/>
  <c r="H87" i="33" s="1"/>
  <c r="H88" i="33" s="1"/>
  <c r="H89" i="33" s="1"/>
  <c r="H90" i="33" s="1"/>
  <c r="H91" i="33" s="1"/>
  <c r="H92" i="33" s="1"/>
  <c r="H93" i="33" s="1"/>
  <c r="H94" i="33" s="1"/>
  <c r="H95" i="33" s="1"/>
  <c r="H96" i="33" s="1"/>
  <c r="H97" i="33" s="1"/>
  <c r="H98" i="33" s="1"/>
  <c r="N25" i="33"/>
  <c r="N65" i="35"/>
  <c r="N89" i="33"/>
  <c r="G43" i="33"/>
  <c r="N50" i="35"/>
  <c r="N62" i="35"/>
  <c r="G84" i="33"/>
  <c r="N43" i="35"/>
  <c r="N91" i="33"/>
  <c r="G70" i="33"/>
  <c r="N27" i="33"/>
  <c r="G42" i="35"/>
  <c r="N4" i="35"/>
  <c r="N24" i="33"/>
  <c r="N64" i="33"/>
  <c r="M14" i="20"/>
  <c r="O14" i="20"/>
  <c r="Q14" i="20"/>
  <c r="S14" i="20"/>
  <c r="U14" i="20"/>
  <c r="W14" i="20"/>
  <c r="Y14" i="20"/>
  <c r="AA14" i="20"/>
  <c r="AC14" i="20"/>
  <c r="AE14" i="20"/>
  <c r="AG14" i="20"/>
  <c r="AI14" i="20"/>
  <c r="AK14" i="20"/>
  <c r="AM14" i="20"/>
  <c r="AO14" i="20"/>
  <c r="AQ14" i="20"/>
  <c r="AS14" i="20"/>
  <c r="AU14" i="20"/>
  <c r="AW14" i="20"/>
  <c r="AW15" i="20"/>
  <c r="AU15" i="20"/>
  <c r="AS15" i="20"/>
  <c r="AQ15" i="20"/>
  <c r="AO15" i="20"/>
  <c r="AM15" i="20"/>
  <c r="AK15" i="20"/>
  <c r="AI15" i="20"/>
  <c r="AG15" i="20"/>
  <c r="AE15" i="20"/>
  <c r="AC15" i="20"/>
  <c r="AA15" i="20"/>
  <c r="Y15" i="20"/>
  <c r="W15" i="20"/>
  <c r="U15" i="20"/>
  <c r="S15" i="20"/>
  <c r="Q15" i="20"/>
  <c r="O15" i="20"/>
  <c r="M15" i="20"/>
  <c r="F4" i="26" l="1"/>
  <c r="G4" i="26"/>
  <c r="F5" i="26"/>
  <c r="G5" i="26"/>
  <c r="F6" i="26"/>
  <c r="G6" i="26"/>
  <c r="F7" i="26"/>
  <c r="G7" i="26"/>
  <c r="F8" i="26"/>
  <c r="G8" i="26"/>
  <c r="F9" i="26"/>
  <c r="G9" i="26"/>
  <c r="F10" i="26"/>
  <c r="G10" i="26"/>
  <c r="F11" i="26"/>
  <c r="G11" i="26"/>
  <c r="F12" i="26"/>
  <c r="G12" i="26"/>
  <c r="F13" i="26"/>
  <c r="G13" i="26"/>
  <c r="F14" i="26"/>
  <c r="G14" i="26"/>
  <c r="F15" i="26"/>
  <c r="G15" i="26"/>
  <c r="F16" i="26"/>
  <c r="G16" i="26"/>
  <c r="F17" i="26"/>
  <c r="G17" i="26"/>
  <c r="F18" i="26"/>
  <c r="G18" i="26"/>
  <c r="F19" i="26"/>
  <c r="G19" i="26"/>
  <c r="F20" i="26"/>
  <c r="G20" i="26"/>
  <c r="F21" i="26"/>
  <c r="G21" i="26"/>
  <c r="G3" i="26"/>
  <c r="F3" i="26"/>
  <c r="E19" i="2" l="1"/>
  <c r="E20" i="2" l="1"/>
  <c r="AC3" i="2"/>
  <c r="AB3" i="2"/>
  <c r="AA3" i="2"/>
  <c r="Z3" i="2"/>
  <c r="Y3" i="2"/>
  <c r="N3" i="2"/>
  <c r="O3" i="2"/>
  <c r="P3" i="2"/>
  <c r="Q3" i="2"/>
  <c r="M3" i="2"/>
</calcChain>
</file>

<file path=xl/sharedStrings.xml><?xml version="1.0" encoding="utf-8"?>
<sst xmlns="http://schemas.openxmlformats.org/spreadsheetml/2006/main" count="722" uniqueCount="281">
  <si>
    <t>States:</t>
  </si>
  <si>
    <t>Design:</t>
  </si>
  <si>
    <t>Cohort model</t>
  </si>
  <si>
    <t>Healthy</t>
  </si>
  <si>
    <t>Myocardial Infarction Chronic</t>
  </si>
  <si>
    <t>Myocardial Infarction Onset</t>
  </si>
  <si>
    <t>Stroke Onset</t>
  </si>
  <si>
    <t>Stroke Chronic</t>
  </si>
  <si>
    <t>Cancer Onset</t>
  </si>
  <si>
    <t>Cancer Chronic</t>
  </si>
  <si>
    <t>Diabetes Onset</t>
  </si>
  <si>
    <t>Diabetes Chronic</t>
  </si>
  <si>
    <t>Dead</t>
  </si>
  <si>
    <t>Outcomes:</t>
  </si>
  <si>
    <t>Change in Life Expectancy</t>
  </si>
  <si>
    <t>Change in Years of Life Lost</t>
  </si>
  <si>
    <t>Change in Disability Adjusted Living Years</t>
  </si>
  <si>
    <t>Change in Survival Rates</t>
  </si>
  <si>
    <t>Change in Prevalence in Later Years</t>
  </si>
  <si>
    <t>Population:</t>
  </si>
  <si>
    <t>Males and Females aged 18+ Years</t>
  </si>
  <si>
    <t>Boundary:</t>
  </si>
  <si>
    <t>Dead or 100 Years Old</t>
  </si>
  <si>
    <t>Number:</t>
  </si>
  <si>
    <t>Baseline</t>
  </si>
  <si>
    <t>Transition</t>
  </si>
  <si>
    <t>Healthy =&gt; MI Onset</t>
  </si>
  <si>
    <t>Description</t>
  </si>
  <si>
    <t>Probability of Moving from Healthy to MI Onset</t>
  </si>
  <si>
    <t>Healthy =&gt; Stroke Onset</t>
  </si>
  <si>
    <t>Healthy =&gt; Cancer Onset</t>
  </si>
  <si>
    <t>Healthy =&gt; Diabetes Onset</t>
  </si>
  <si>
    <t>Healthy =&gt; Dead</t>
  </si>
  <si>
    <t>MI Onset =&gt; Dead</t>
  </si>
  <si>
    <t>Stroke Onset =&gt; Dead</t>
  </si>
  <si>
    <t>Cancer Onset =&gt; Dead</t>
  </si>
  <si>
    <t>Diabetes Onset =&gt; Dead</t>
  </si>
  <si>
    <t>MI Chronic =&gt; Dead</t>
  </si>
  <si>
    <t>Stroke Chronic =&gt; Dead</t>
  </si>
  <si>
    <t>Cancer Chronic =&gt; Dead</t>
  </si>
  <si>
    <t>Diabetes Chronic =&gt; Dead</t>
  </si>
  <si>
    <t>Data Source</t>
  </si>
  <si>
    <t>Parameter Description</t>
  </si>
  <si>
    <t>ONS All Cause Mortality by Age &amp; Gender</t>
  </si>
  <si>
    <t>Males</t>
  </si>
  <si>
    <t>Inactive</t>
  </si>
  <si>
    <t>Slightly Active</t>
  </si>
  <si>
    <t>Somewhat Active</t>
  </si>
  <si>
    <t>Active</t>
  </si>
  <si>
    <t>Highly Active</t>
  </si>
  <si>
    <t>Gender specific cancers</t>
  </si>
  <si>
    <t>Menopause related incidence/age</t>
  </si>
  <si>
    <t>Often dichotomous risks, so assume a linear relationship</t>
  </si>
  <si>
    <t>Issues</t>
  </si>
  <si>
    <t>ONS Cancer register</t>
  </si>
  <si>
    <t>All</t>
  </si>
  <si>
    <t>Counterfactual One</t>
  </si>
  <si>
    <t>Cycle</t>
  </si>
  <si>
    <t>Age</t>
  </si>
  <si>
    <t>Females</t>
  </si>
  <si>
    <t>Aggregate</t>
  </si>
  <si>
    <t>Combined probability of leaving well state</t>
  </si>
  <si>
    <t>Probability of remaining in well state</t>
  </si>
  <si>
    <t>Incidence rates by age, gender</t>
  </si>
  <si>
    <t>UCHE Data</t>
  </si>
  <si>
    <t>?</t>
  </si>
  <si>
    <t>All Cause Mortality</t>
  </si>
  <si>
    <t>Case Fatality Rates</t>
  </si>
  <si>
    <t>Disease Mortality Rate</t>
  </si>
  <si>
    <t>Combined</t>
  </si>
  <si>
    <t>Back to Contents</t>
  </si>
  <si>
    <r>
      <t>Table 1   Death rates by age and sex, 2003, 2012 and 2013 registrations</t>
    </r>
    <r>
      <rPr>
        <b/>
        <vertAlign val="superscript"/>
        <sz val="10"/>
        <rFont val="Arial"/>
        <family val="2"/>
      </rPr>
      <t>3</t>
    </r>
  </si>
  <si>
    <t>England and Wales</t>
  </si>
  <si>
    <t>Age group</t>
  </si>
  <si>
    <t>Percentage change 2003–2013</t>
  </si>
  <si>
    <r>
      <t>Age-standardised mortality rate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,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all ages, all causes, per million population</t>
    </r>
  </si>
  <si>
    <t>Age-specific mortality rates per 1,000 population</t>
  </si>
  <si>
    <r>
      <t xml:space="preserve">Under 1 </t>
    </r>
    <r>
      <rPr>
        <vertAlign val="superscript"/>
        <sz val="10"/>
        <rFont val="Arial"/>
        <family val="2"/>
      </rPr>
      <t>2</t>
    </r>
  </si>
  <si>
    <t>1–4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</si>
  <si>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</si>
  <si>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</si>
  <si>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</si>
  <si>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</si>
  <si>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</si>
  <si>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</si>
  <si>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</si>
  <si>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</si>
  <si>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</si>
  <si>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</si>
  <si>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</si>
  <si>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</si>
  <si>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</si>
  <si>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</si>
  <si>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</si>
  <si>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</si>
  <si>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85-89</t>
  </si>
  <si>
    <t>90 and over</t>
  </si>
  <si>
    <t>1 These rates are standardised to the 2013 European Standard Population, expressed per million population; they allow comparisons between populations with different age structures, including between males and females and over time.</t>
  </si>
  <si>
    <t>2  Deaths per 1,000 live births.</t>
  </si>
  <si>
    <t>3  Death figures are based on deaths registered rather than deaths occurring in a calendar year. For information on registration delays for a range of causes, see:
www.ons.gov.uk/ons/guide-method/user-guidance/health-and-life-events/impact-of-registration-delays-on-mortality-statistics/index.html</t>
  </si>
  <si>
    <t>Source: Office for National Statistics (ONS)</t>
  </si>
  <si>
    <t>Case fatalities appear in following years death state</t>
  </si>
  <si>
    <t>Input population</t>
  </si>
  <si>
    <t>Number of people in the cohort, even gender split at present</t>
  </si>
  <si>
    <t xml:space="preserve">Incidence rates by age, gender, for bowel+colon+breast (+womb?); bowel includes C18-C20 including colon, rectum and rectosigmoid junction; breast includes invasive and in situ breast cancer; </t>
  </si>
  <si>
    <t>Male</t>
  </si>
  <si>
    <t>Female</t>
  </si>
  <si>
    <t>Total</t>
  </si>
  <si>
    <t>Lower 95%CI</t>
  </si>
  <si>
    <t>Higher</t>
  </si>
  <si>
    <t>95%CI</t>
  </si>
  <si>
    <t>Age (yr)</t>
  </si>
  <si>
    <t>N</t>
  </si>
  <si>
    <t>Rate</t>
  </si>
  <si>
    <t>0-14</t>
  </si>
  <si>
    <t>15-24</t>
  </si>
  <si>
    <t>25-34</t>
  </si>
  <si>
    <t>35-44</t>
  </si>
  <si>
    <t>&lt;45</t>
  </si>
  <si>
    <t>45-54</t>
  </si>
  <si>
    <t>55-64</t>
  </si>
  <si>
    <t>65-74</t>
  </si>
  <si>
    <t>75-84</t>
  </si>
  <si>
    <t>85+</t>
  </si>
  <si>
    <t>Bamford et al (1988) A prospective study of acute cerebrovascular disease in the community: the Oxfordshire Community Stroke Project 1981-86 1. Methodology, demography and incident cases of first-ever stroke.  Journal of Neurology, Neurosurgery and Psychiatry, 51, 1373-1380.</t>
  </si>
  <si>
    <t>England</t>
  </si>
  <si>
    <t>Wales</t>
  </si>
  <si>
    <t xml:space="preserve"> 0-4</t>
  </si>
  <si>
    <t xml:space="preserve"> 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</si>
  <si>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</si>
  <si>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</si>
  <si>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</si>
  <si>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</si>
  <si>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</si>
  <si>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</si>
  <si>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</si>
  <si>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</si>
  <si>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</si>
  <si>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</si>
  <si>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</si>
  <si>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</si>
  <si>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</si>
  <si>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</si>
  <si>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</si>
  <si>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90+</t>
  </si>
  <si>
    <t>Overall</t>
  </si>
  <si>
    <t>Men</t>
  </si>
  <si>
    <t>0–29</t>
  </si>
  <si>
    <t>85–89</t>
  </si>
  <si>
    <t>Women</t>
  </si>
  <si>
    <t>All ages</t>
  </si>
  <si>
    <t>Sex</t>
  </si>
  <si>
    <t>First AMI</t>
  </si>
  <si>
    <t>Hospital Admissions</t>
  </si>
  <si>
    <t>Sudden Deaths</t>
  </si>
  <si>
    <t>Total first AMI's</t>
  </si>
  <si>
    <t>Incidence Rate per 100,000</t>
  </si>
  <si>
    <t>Smolina 2012 paper, data from 2010</t>
  </si>
  <si>
    <t>Incidence</t>
  </si>
  <si>
    <t>Prevalence comes from Heart Stats 2013 figures</t>
  </si>
  <si>
    <t>Case Fatality from Smolina</t>
  </si>
  <si>
    <t>From Cancer Research</t>
  </si>
  <si>
    <t xml:space="preserve">Incidence of C50 </t>
  </si>
  <si>
    <t>Breast Cancer (C50): 2009-2011</t>
  </si>
  <si>
    <t>Average Number of New Cases Per Year and Age-Specific Incidence Rates per 100,000 Population, Females, UK</t>
  </si>
  <si>
    <t>Age Range</t>
  </si>
  <si>
    <t>Female Cases</t>
  </si>
  <si>
    <t>Female Rates</t>
  </si>
  <si>
    <t>0 to 04</t>
  </si>
  <si>
    <t>05 to 09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</si>
  <si>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</si>
  <si>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</si>
  <si>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</si>
  <si>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</si>
  <si>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</si>
  <si>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</si>
  <si>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</si>
  <si>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</si>
  <si>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</si>
  <si>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</si>
  <si>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</si>
  <si>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</si>
  <si>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</si>
  <si>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</si>
  <si>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</si>
  <si>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All Ages</t>
  </si>
  <si>
    <t>But this is UK, so I have gone with the English figures from the ONS</t>
  </si>
  <si>
    <t>u</t>
  </si>
  <si>
    <t>C50</t>
  </si>
  <si>
    <t>Under 1</t>
  </si>
  <si>
    <t>1-4</t>
  </si>
  <si>
    <t>5-9</t>
  </si>
  <si>
    <t>D05</t>
  </si>
  <si>
    <t>From ONS</t>
  </si>
  <si>
    <t>C18-C20</t>
  </si>
  <si>
    <t>Incidence from ONS</t>
  </si>
  <si>
    <t>C54-C55</t>
  </si>
  <si>
    <t>Prevalence from Heart Stats (England Only) (2014) but 2012 data</t>
  </si>
  <si>
    <t>And Mortality</t>
  </si>
  <si>
    <t>2010 data set</t>
  </si>
  <si>
    <t>Incidence comes from Stroke Stats which in turn is drawn from OxVASC</t>
  </si>
  <si>
    <t>Other sources are UK or limited to Scottish Borders</t>
  </si>
  <si>
    <t>Page 44</t>
  </si>
  <si>
    <t>Issues: Only based in Oxford locality in 2006, so some scaling issues may be present</t>
  </si>
  <si>
    <t>Combined ischaemic and haemorrhagic types</t>
  </si>
  <si>
    <t>Death Rates from Stroke Stats Table 1.4 so from 2006 for E&amp;W</t>
  </si>
  <si>
    <t>Case fatality from Rothwell 2004 &amp; 2005 OXVasc</t>
  </si>
  <si>
    <t>Survival Rates from ONS 2012</t>
  </si>
  <si>
    <t>Cancer</t>
  </si>
  <si>
    <t>Number of patients</t>
  </si>
  <si>
    <t>One-year survival</t>
  </si>
  <si>
    <t>Five-year survival</t>
  </si>
  <si>
    <t>%</t>
  </si>
  <si>
    <t>Breast</t>
  </si>
  <si>
    <t>Age-standardised</t>
  </si>
  <si>
    <t>Un-standardised</t>
  </si>
  <si>
    <r>
      <t>15</t>
    </r>
    <r>
      <rPr>
        <sz val="10"/>
        <color indexed="8"/>
        <rFont val="Arial"/>
        <family val="2"/>
      </rPr>
      <t>–39</t>
    </r>
  </si>
  <si>
    <t>40–49</t>
  </si>
  <si>
    <t>50–59</t>
  </si>
  <si>
    <t>60–69</t>
  </si>
  <si>
    <t>70–79</t>
  </si>
  <si>
    <t>80–99</t>
  </si>
  <si>
    <t>Colorectum</t>
  </si>
  <si>
    <t>Cervix</t>
  </si>
  <si>
    <t>Mortality from ONS</t>
  </si>
  <si>
    <t>Per Million</t>
  </si>
  <si>
    <t>Under</t>
  </si>
  <si>
    <t>5-14</t>
  </si>
  <si>
    <t xml:space="preserve">90 and </t>
  </si>
  <si>
    <t>over</t>
  </si>
  <si>
    <t xml:space="preserve">C50      </t>
  </si>
  <si>
    <t>Malignant neoplasm of</t>
  </si>
  <si>
    <t>M</t>
  </si>
  <si>
    <t>breast</t>
  </si>
  <si>
    <t>F</t>
  </si>
  <si>
    <t>Per 1000000</t>
  </si>
  <si>
    <t xml:space="preserve">C53      </t>
  </si>
  <si>
    <t xml:space="preserve">cervix uteri            </t>
  </si>
  <si>
    <t xml:space="preserve">C54-C55  </t>
  </si>
  <si>
    <t xml:space="preserve">other and unspecified        </t>
  </si>
  <si>
    <t xml:space="preserve">parts of uterus              </t>
  </si>
  <si>
    <t>Mortality from ONS - 2013</t>
  </si>
  <si>
    <t>Prevalence from Diabetes Society</t>
  </si>
  <si>
    <t>90% of adult Diabetes is Type 2, so figures below show gross, figures entered are net</t>
  </si>
  <si>
    <t>Figures are for 2013 - England</t>
  </si>
  <si>
    <t>16-34</t>
  </si>
  <si>
    <t>35-54</t>
  </si>
  <si>
    <t>75+</t>
  </si>
  <si>
    <t>Gross</t>
  </si>
  <si>
    <t>From ONS 2012</t>
  </si>
  <si>
    <t>code</t>
  </si>
  <si>
    <t>ages</t>
  </si>
  <si>
    <t xml:space="preserve">C18      </t>
  </si>
  <si>
    <t>colon</t>
  </si>
  <si>
    <t xml:space="preserve">C19-C21  </t>
  </si>
  <si>
    <t>rectosigmoid junction,</t>
  </si>
  <si>
    <t xml:space="preserve">rectum and anus  </t>
  </si>
  <si>
    <t>C18-C21</t>
  </si>
  <si>
    <t>Sedentary</t>
  </si>
  <si>
    <t>Barely</t>
  </si>
  <si>
    <t>Somewhat</t>
  </si>
  <si>
    <t>Highly</t>
  </si>
  <si>
    <t>Counts</t>
  </si>
  <si>
    <t>Zero Scores</t>
  </si>
  <si>
    <t>Positive Group Scores</t>
  </si>
  <si>
    <t>91-100</t>
  </si>
  <si>
    <t>Input</t>
  </si>
  <si>
    <t>Prevalcence</t>
  </si>
  <si>
    <t>Remission</t>
  </si>
  <si>
    <t>Case Fatality</t>
  </si>
  <si>
    <t>Mortality</t>
  </si>
  <si>
    <t>Prevalence</t>
  </si>
  <si>
    <t>Duration</t>
  </si>
  <si>
    <t>RR Mortality</t>
  </si>
  <si>
    <t>Age of Onset</t>
  </si>
  <si>
    <t>0-4</t>
  </si>
  <si>
    <t>90-94</t>
  </si>
  <si>
    <t>95-99</t>
  </si>
  <si>
    <t>100+</t>
  </si>
  <si>
    <t>Output</t>
  </si>
  <si>
    <t>From cycle two the figues should be derived from the row above rather than from the input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</si>
</sst>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#,##0.0"/>
  </numFmts>
  <fonts count="38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b/>
      <sz val="14"/>
      <color rgb="FFEC008C"/>
      <name val="Arial"/>
      <family val="2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name val="MS Sans Serif"/>
      <family val="2"/>
    </font>
    <font>
      <u/>
      <sz val="10"/>
      <color indexed="30"/>
      <name val="Arial"/>
      <family val="2"/>
    </font>
    <font>
      <sz val="10"/>
      <name val="Atlanta"/>
    </font>
    <font>
      <b/>
      <sz val="10"/>
      <color theme="1"/>
      <name val="Arial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C8C9C7"/>
      </right>
      <top/>
      <bottom style="thick">
        <color rgb="FFC8C9C7"/>
      </bottom>
      <diagonal/>
    </border>
    <border>
      <left/>
      <right/>
      <top/>
      <bottom style="thick">
        <color rgb="FFC8C9C7"/>
      </bottom>
      <diagonal/>
    </border>
    <border>
      <left/>
      <right style="thick">
        <color rgb="FFC8C9C7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" fillId="0" borderId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14" applyNumberFormat="0" applyAlignment="0" applyProtection="0"/>
    <xf numFmtId="0" fontId="18" fillId="6" borderId="15" applyNumberFormat="0" applyAlignment="0" applyProtection="0"/>
    <xf numFmtId="0" fontId="19" fillId="6" borderId="14" applyNumberFormat="0" applyAlignment="0" applyProtection="0"/>
    <xf numFmtId="0" fontId="20" fillId="0" borderId="16" applyNumberFormat="0" applyFill="0" applyAlignment="0" applyProtection="0"/>
    <xf numFmtId="0" fontId="21" fillId="7" borderId="17" applyNumberFormat="0" applyAlignment="0" applyProtection="0"/>
    <xf numFmtId="0" fontId="10" fillId="0" borderId="0" applyNumberFormat="0" applyFill="0" applyBorder="0" applyAlignment="0" applyProtection="0"/>
    <xf numFmtId="0" fontId="2" fillId="8" borderId="1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9" applyNumberFormat="0" applyFill="0" applyAlignment="0" applyProtection="0"/>
    <xf numFmtId="0" fontId="2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4" fillId="32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3" fillId="0" borderId="0"/>
    <xf numFmtId="0" fontId="25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9" fontId="35" fillId="0" borderId="0" applyAlignment="0"/>
    <xf numFmtId="43" fontId="2" fillId="0" borderId="0" applyFont="0" applyFill="0" applyBorder="0" applyAlignment="0" applyProtection="0"/>
  </cellStyleXfs>
  <cellXfs count="140">
    <xf numFmtId="0" fontId="0" fillId="0" borderId="0" xfId="0"/>
    <xf numFmtId="1" fontId="0" fillId="0" borderId="0" xfId="0" applyNumberFormat="1"/>
    <xf numFmtId="10" fontId="0" fillId="0" borderId="0" xfId="0" applyNumberFormat="1"/>
    <xf numFmtId="0" fontId="5" fillId="0" borderId="0" xfId="0" applyFont="1"/>
    <xf numFmtId="0" fontId="7" fillId="0" borderId="0" xfId="2" applyFont="1" applyFill="1" applyBorder="1" applyAlignment="1">
      <alignment vertical="center"/>
    </xf>
    <xf numFmtId="0" fontId="6" fillId="0" borderId="0" xfId="2" applyFont="1" applyFill="1"/>
    <xf numFmtId="0" fontId="7" fillId="0" borderId="0" xfId="2" applyFont="1" applyFill="1" applyBorder="1" applyAlignment="1">
      <alignment horizontal="right" vertical="center"/>
    </xf>
    <xf numFmtId="0" fontId="6" fillId="0" borderId="1" xfId="2" applyFont="1" applyFill="1" applyBorder="1"/>
    <xf numFmtId="0" fontId="6" fillId="0" borderId="2" xfId="2" applyFont="1" applyFill="1" applyBorder="1" applyAlignment="1">
      <alignment vertical="top"/>
    </xf>
    <xf numFmtId="0" fontId="6" fillId="0" borderId="5" xfId="2" applyFont="1" applyFill="1" applyBorder="1"/>
    <xf numFmtId="0" fontId="6" fillId="0" borderId="4" xfId="2" applyFont="1" applyFill="1" applyBorder="1" applyAlignment="1">
      <alignment horizontal="right"/>
    </xf>
    <xf numFmtId="0" fontId="6" fillId="0" borderId="6" xfId="2" applyFont="1" applyFill="1" applyBorder="1" applyAlignment="1">
      <alignment horizontal="right"/>
    </xf>
    <xf numFmtId="0" fontId="6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top" wrapText="1"/>
    </xf>
    <xf numFmtId="3" fontId="6" fillId="0" borderId="0" xfId="2" applyNumberFormat="1" applyFont="1" applyFill="1" applyBorder="1" applyAlignment="1">
      <alignment horizontal="right" vertical="top"/>
    </xf>
    <xf numFmtId="3" fontId="6" fillId="0" borderId="0" xfId="2" applyNumberFormat="1" applyFont="1" applyFill="1" applyAlignment="1">
      <alignment horizontal="right" vertical="top"/>
    </xf>
    <xf numFmtId="164" fontId="6" fillId="0" borderId="0" xfId="2" applyNumberFormat="1" applyFont="1" applyFill="1" applyAlignment="1">
      <alignment horizontal="right" vertical="top"/>
    </xf>
    <xf numFmtId="3" fontId="6" fillId="0" borderId="0" xfId="2" applyNumberFormat="1" applyFont="1" applyFill="1" applyBorder="1" applyAlignment="1">
      <alignment horizontal="center"/>
    </xf>
    <xf numFmtId="3" fontId="6" fillId="0" borderId="0" xfId="2" applyNumberFormat="1" applyFont="1" applyFill="1" applyAlignment="1">
      <alignment horizontal="center"/>
    </xf>
    <xf numFmtId="164" fontId="6" fillId="0" borderId="0" xfId="2" applyNumberFormat="1" applyFont="1" applyFill="1"/>
    <xf numFmtId="0" fontId="7" fillId="0" borderId="0" xfId="2" applyFont="1" applyFill="1"/>
    <xf numFmtId="164" fontId="6" fillId="0" borderId="0" xfId="2" applyNumberFormat="1" applyFont="1" applyFill="1" applyAlignment="1">
      <alignment horizontal="center"/>
    </xf>
    <xf numFmtId="164" fontId="6" fillId="0" borderId="0" xfId="3" applyNumberFormat="1" applyFont="1" applyFill="1"/>
    <xf numFmtId="49" fontId="6" fillId="0" borderId="0" xfId="2" applyNumberFormat="1" applyFont="1" applyFill="1"/>
    <xf numFmtId="164" fontId="6" fillId="0" borderId="1" xfId="2" applyNumberFormat="1" applyFont="1" applyFill="1" applyBorder="1"/>
    <xf numFmtId="164" fontId="6" fillId="0" borderId="0" xfId="2" applyNumberFormat="1" applyFont="1" applyFill="1" applyBorder="1"/>
    <xf numFmtId="49" fontId="0" fillId="0" borderId="0" xfId="0" applyNumberFormat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65" fontId="6" fillId="0" borderId="0" xfId="47" applyNumberFormat="1" applyFont="1"/>
    <xf numFmtId="165" fontId="0" fillId="0" borderId="0" xfId="0" applyNumberFormat="1"/>
    <xf numFmtId="0" fontId="0" fillId="0" borderId="24" xfId="0" applyFill="1" applyBorder="1"/>
    <xf numFmtId="165" fontId="6" fillId="0" borderId="23" xfId="47" applyNumberFormat="1" applyFont="1" applyBorder="1"/>
    <xf numFmtId="0" fontId="0" fillId="0" borderId="26" xfId="0" applyBorder="1"/>
    <xf numFmtId="0" fontId="0" fillId="0" borderId="10" xfId="0" applyBorder="1"/>
    <xf numFmtId="0" fontId="0" fillId="0" borderId="25" xfId="0" applyBorder="1"/>
    <xf numFmtId="0" fontId="6" fillId="0" borderId="23" xfId="47" applyFont="1" applyBorder="1"/>
    <xf numFmtId="0" fontId="6" fillId="0" borderId="10" xfId="47" applyFont="1" applyBorder="1"/>
    <xf numFmtId="0" fontId="6" fillId="0" borderId="24" xfId="47" applyFont="1" applyBorder="1"/>
    <xf numFmtId="165" fontId="6" fillId="0" borderId="26" xfId="47" applyNumberFormat="1" applyFont="1" applyBorder="1"/>
    <xf numFmtId="165" fontId="6" fillId="0" borderId="24" xfId="47" applyNumberFormat="1" applyFont="1" applyBorder="1"/>
    <xf numFmtId="0" fontId="6" fillId="0" borderId="25" xfId="47" applyFont="1" applyBorder="1"/>
    <xf numFmtId="0" fontId="0" fillId="0" borderId="24" xfId="0" applyBorder="1"/>
    <xf numFmtId="0" fontId="6" fillId="0" borderId="9" xfId="47" applyFont="1" applyBorder="1"/>
    <xf numFmtId="0" fontId="0" fillId="0" borderId="23" xfId="0" applyBorder="1"/>
    <xf numFmtId="0" fontId="0" fillId="0" borderId="0" xfId="0"/>
    <xf numFmtId="0" fontId="31" fillId="33" borderId="20" xfId="0" applyFont="1" applyFill="1" applyBorder="1" applyAlignment="1">
      <alignment horizontal="left" wrapText="1"/>
    </xf>
    <xf numFmtId="0" fontId="31" fillId="33" borderId="21" xfId="0" applyFont="1" applyFill="1" applyBorder="1" applyAlignment="1">
      <alignment horizontal="left" vertical="center" wrapText="1"/>
    </xf>
    <xf numFmtId="0" fontId="31" fillId="33" borderId="22" xfId="0" applyFont="1" applyFill="1" applyBorder="1" applyAlignment="1">
      <alignment horizontal="left" vertical="center" wrapText="1"/>
    </xf>
    <xf numFmtId="0" fontId="32" fillId="33" borderId="0" xfId="0" applyFont="1" applyFill="1" applyAlignment="1">
      <alignment horizontal="right" wrapText="1"/>
    </xf>
    <xf numFmtId="3" fontId="32" fillId="33" borderId="0" xfId="0" applyNumberFormat="1" applyFont="1" applyFill="1" applyAlignment="1">
      <alignment horizontal="right" wrapText="1"/>
    </xf>
    <xf numFmtId="165" fontId="6" fillId="0" borderId="0" xfId="47" applyNumberFormat="1" applyFont="1"/>
    <xf numFmtId="0" fontId="0" fillId="0" borderId="0" xfId="0"/>
    <xf numFmtId="1" fontId="36" fillId="0" borderId="29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Alignment="1" applyProtection="1">
      <alignment horizontal="right"/>
      <protection locked="0"/>
    </xf>
    <xf numFmtId="164" fontId="36" fillId="0" borderId="0" xfId="0" applyNumberFormat="1" applyFont="1" applyFill="1" applyBorder="1" applyAlignment="1" applyProtection="1">
      <protection locked="0"/>
    </xf>
    <xf numFmtId="164" fontId="36" fillId="0" borderId="0" xfId="0" applyNumberFormat="1" applyFont="1" applyFill="1" applyAlignment="1" applyProtection="1">
      <protection locked="0"/>
    </xf>
    <xf numFmtId="164" fontId="5" fillId="0" borderId="0" xfId="0" applyNumberFormat="1" applyFont="1" applyFill="1" applyBorder="1" applyAlignment="1" applyProtection="1">
      <protection locked="0"/>
    </xf>
    <xf numFmtId="164" fontId="5" fillId="0" borderId="0" xfId="0" applyNumberFormat="1" applyFont="1" applyFill="1" applyAlignment="1" applyProtection="1">
      <protection locked="0"/>
    </xf>
    <xf numFmtId="0" fontId="5" fillId="0" borderId="0" xfId="0" applyFont="1" applyFill="1" applyAlignment="1" applyProtection="1">
      <alignment horizontal="right"/>
      <protection locked="0"/>
    </xf>
    <xf numFmtId="3" fontId="5" fillId="0" borderId="0" xfId="0" applyNumberFormat="1" applyFont="1" applyFill="1" applyAlignment="1" applyProtection="1">
      <protection locked="0"/>
    </xf>
    <xf numFmtId="1" fontId="36" fillId="0" borderId="0" xfId="0" applyNumberFormat="1" applyFont="1" applyFill="1" applyBorder="1" applyAlignment="1" applyProtection="1">
      <protection locked="0"/>
    </xf>
    <xf numFmtId="1" fontId="5" fillId="0" borderId="0" xfId="0" applyNumberFormat="1" applyFont="1" applyFill="1" applyBorder="1" applyAlignment="1" applyProtection="1">
      <protection locked="0"/>
    </xf>
    <xf numFmtId="1" fontId="5" fillId="0" borderId="0" xfId="0" applyNumberFormat="1" applyFont="1" applyFill="1" applyAlignment="1" applyProtection="1">
      <protection locked="0"/>
    </xf>
    <xf numFmtId="1" fontId="36" fillId="0" borderId="0" xfId="0" applyNumberFormat="1" applyFont="1" applyFill="1" applyAlignment="1" applyProtection="1">
      <protection locked="0"/>
    </xf>
    <xf numFmtId="1" fontId="36" fillId="0" borderId="1" xfId="0" applyNumberFormat="1" applyFont="1" applyFill="1" applyBorder="1" applyAlignment="1" applyProtection="1">
      <protection locked="0"/>
    </xf>
    <xf numFmtId="1" fontId="5" fillId="0" borderId="1" xfId="0" applyNumberFormat="1" applyFont="1" applyFill="1" applyBorder="1" applyAlignment="1" applyProtection="1">
      <protection locked="0"/>
    </xf>
    <xf numFmtId="0" fontId="36" fillId="0" borderId="27" xfId="0" applyFont="1" applyFill="1" applyBorder="1" applyAlignment="1" applyProtection="1">
      <alignment horizontal="right"/>
      <protection locked="0"/>
    </xf>
    <xf numFmtId="0" fontId="36" fillId="0" borderId="0" xfId="0" applyFont="1" applyFill="1" applyBorder="1" applyAlignment="1" applyProtection="1">
      <alignment horizontal="right"/>
      <protection locked="0"/>
    </xf>
    <xf numFmtId="0" fontId="5" fillId="0" borderId="0" xfId="0" applyFont="1" applyFill="1" applyBorder="1" applyAlignment="1" applyProtection="1">
      <alignment horizontal="right"/>
      <protection locked="0"/>
    </xf>
    <xf numFmtId="3" fontId="5" fillId="0" borderId="0" xfId="0" applyNumberFormat="1" applyFont="1" applyFill="1" applyBorder="1" applyAlignment="1" applyProtection="1">
      <protection locked="0"/>
    </xf>
    <xf numFmtId="1" fontId="36" fillId="0" borderId="30" xfId="0" applyNumberFormat="1" applyFont="1" applyFill="1" applyBorder="1" applyAlignment="1" applyProtection="1">
      <protection locked="0"/>
    </xf>
    <xf numFmtId="1" fontId="5" fillId="0" borderId="30" xfId="0" applyNumberFormat="1" applyFont="1" applyFill="1" applyBorder="1" applyAlignment="1" applyProtection="1">
      <protection locked="0"/>
    </xf>
    <xf numFmtId="0" fontId="36" fillId="0" borderId="31" xfId="0" applyFont="1" applyFill="1" applyBorder="1" applyAlignment="1" applyProtection="1">
      <alignment horizontal="right"/>
      <protection locked="0"/>
    </xf>
    <xf numFmtId="0" fontId="5" fillId="0" borderId="30" xfId="0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 applyProtection="1">
      <alignment horizontal="right"/>
      <protection locked="0"/>
    </xf>
    <xf numFmtId="3" fontId="5" fillId="0" borderId="1" xfId="0" applyNumberFormat="1" applyFont="1" applyFill="1" applyBorder="1" applyAlignment="1" applyProtection="1">
      <protection locked="0"/>
    </xf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53" applyNumberFormat="1" applyFont="1" applyAlignment="1">
      <alignment horizontal="left"/>
    </xf>
    <xf numFmtId="3" fontId="36" fillId="0" borderId="0" xfId="0" applyNumberFormat="1" applyFont="1"/>
    <xf numFmtId="3" fontId="5" fillId="0" borderId="0" xfId="0" applyNumberFormat="1" applyFont="1"/>
    <xf numFmtId="0" fontId="5" fillId="0" borderId="1" xfId="0" applyFont="1" applyBorder="1"/>
    <xf numFmtId="9" fontId="0" fillId="0" borderId="0" xfId="0" applyNumberFormat="1"/>
    <xf numFmtId="0" fontId="36" fillId="0" borderId="0" xfId="0" applyFont="1" applyAlignment="1">
      <alignment horizontal="right"/>
    </xf>
    <xf numFmtId="0" fontId="6" fillId="0" borderId="0" xfId="2" applyFont="1" applyFill="1" applyAlignment="1">
      <alignment vertical="top" wrapText="1"/>
    </xf>
    <xf numFmtId="0" fontId="6" fillId="0" borderId="0" xfId="2" applyFont="1" applyFill="1" applyAlignment="1"/>
    <xf numFmtId="0" fontId="6" fillId="0" borderId="0" xfId="2" applyFont="1" applyFill="1" applyAlignment="1">
      <alignment wrapText="1"/>
    </xf>
    <xf numFmtId="0" fontId="6" fillId="0" borderId="0" xfId="2" applyFont="1" applyAlignment="1">
      <alignment wrapText="1"/>
    </xf>
    <xf numFmtId="0" fontId="4" fillId="0" borderId="0" xfId="1" applyFont="1" applyAlignment="1" applyProtection="1"/>
    <xf numFmtId="0" fontId="7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wrapText="1"/>
    </xf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" fontId="36" fillId="0" borderId="28" xfId="0" applyNumberFormat="1" applyFont="1" applyFill="1" applyBorder="1" applyAlignment="1" applyProtection="1">
      <alignment horizontal="center" vertical="center"/>
      <protection locked="0"/>
    </xf>
    <xf numFmtId="1" fontId="36" fillId="0" borderId="29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Alignment="1" applyProtection="1">
      <alignment horizontal="left" vertical="top"/>
      <protection locked="0"/>
    </xf>
    <xf numFmtId="0" fontId="5" fillId="0" borderId="0" xfId="0" applyFont="1" applyFill="1" applyAlignment="1" applyProtection="1">
      <alignment horizontal="left" vertical="top"/>
      <protection locked="0"/>
    </xf>
    <xf numFmtId="3" fontId="36" fillId="0" borderId="27" xfId="0" applyNumberFormat="1" applyFont="1" applyFill="1" applyBorder="1" applyAlignment="1" applyProtection="1">
      <alignment horizontal="right" vertical="center"/>
      <protection locked="0"/>
    </xf>
    <xf numFmtId="3" fontId="36" fillId="0" borderId="0" xfId="0" applyNumberFormat="1" applyFont="1" applyFill="1" applyAlignment="1" applyProtection="1">
      <alignment horizontal="right" vertical="center"/>
      <protection locked="0"/>
    </xf>
    <xf numFmtId="0" fontId="36" fillId="0" borderId="27" xfId="0" applyFont="1" applyFill="1" applyBorder="1" applyAlignment="1" applyProtection="1">
      <alignment horizontal="center" vertical="center"/>
      <protection locked="0"/>
    </xf>
    <xf numFmtId="0" fontId="36" fillId="0" borderId="29" xfId="0" applyFont="1" applyFill="1" applyBorder="1" applyAlignment="1" applyProtection="1">
      <alignment horizontal="center" vertical="center"/>
      <protection locked="0"/>
    </xf>
    <xf numFmtId="0" fontId="36" fillId="0" borderId="27" xfId="0" applyFont="1" applyFill="1" applyBorder="1" applyAlignment="1" applyProtection="1">
      <alignment horizontal="center" vertical="center" wrapText="1"/>
      <protection locked="0"/>
    </xf>
    <xf numFmtId="0" fontId="5" fillId="0" borderId="29" xfId="0" applyFont="1" applyFill="1" applyBorder="1" applyAlignment="1" applyProtection="1">
      <alignment horizontal="center" vertical="center"/>
      <protection locked="0"/>
    </xf>
    <xf numFmtId="3" fontId="36" fillId="0" borderId="27" xfId="0" applyNumberFormat="1" applyFont="1" applyFill="1" applyBorder="1" applyAlignment="1" applyProtection="1">
      <alignment horizontal="right" vertical="center" wrapText="1"/>
      <protection locked="0"/>
    </xf>
    <xf numFmtId="3" fontId="36" fillId="0" borderId="29" xfId="0" applyNumberFormat="1" applyFont="1" applyFill="1" applyBorder="1" applyAlignment="1" applyProtection="1">
      <alignment horizontal="right" vertical="center" wrapText="1"/>
      <protection locked="0"/>
    </xf>
    <xf numFmtId="0" fontId="28" fillId="0" borderId="0" xfId="0" applyFont="1" applyAlignment="1">
      <alignment horizontal="center" vertical="top" wrapText="1"/>
    </xf>
    <xf numFmtId="0" fontId="6" fillId="0" borderId="9" xfId="47" applyFont="1" applyBorder="1" applyAlignment="1">
      <alignment horizontal="right" vertical="center"/>
    </xf>
    <xf numFmtId="0" fontId="6" fillId="0" borderId="25" xfId="47" applyFont="1" applyBorder="1" applyAlignment="1">
      <alignment horizontal="right" vertical="center"/>
    </xf>
    <xf numFmtId="0" fontId="29" fillId="0" borderId="0" xfId="0" applyFont="1" applyAlignment="1">
      <alignment horizontal="left" wrapText="1"/>
    </xf>
    <xf numFmtId="0" fontId="30" fillId="0" borderId="0" xfId="0" applyFont="1" applyAlignment="1">
      <alignment horizontal="left" wrapText="1"/>
    </xf>
    <xf numFmtId="0" fontId="6" fillId="0" borderId="9" xfId="47" applyFont="1" applyBorder="1" applyAlignment="1">
      <alignment horizontal="right" vertical="center" wrapText="1"/>
    </xf>
    <xf numFmtId="0" fontId="6" fillId="0" borderId="25" xfId="47" applyFont="1" applyBorder="1" applyAlignment="1">
      <alignment horizontal="right" vertical="center" wrapText="1"/>
    </xf>
    <xf numFmtId="0" fontId="36" fillId="0" borderId="27" xfId="0" applyFont="1" applyFill="1" applyBorder="1" applyAlignment="1" applyProtection="1">
      <alignment horizontal="left" vertical="top"/>
      <protection locked="0"/>
    </xf>
    <xf numFmtId="0" fontId="36" fillId="0" borderId="0" xfId="0" applyFont="1" applyFill="1" applyBorder="1" applyAlignment="1" applyProtection="1">
      <alignment horizontal="left" vertical="top"/>
      <protection locked="0"/>
    </xf>
    <xf numFmtId="0" fontId="36" fillId="0" borderId="1" xfId="0" applyFont="1" applyFill="1" applyBorder="1" applyAlignment="1" applyProtection="1">
      <alignment horizontal="left" vertical="top"/>
      <protection locked="0"/>
    </xf>
    <xf numFmtId="0" fontId="5" fillId="0" borderId="27" xfId="0" applyFont="1" applyFill="1" applyBorder="1" applyAlignment="1" applyProtection="1">
      <alignment horizontal="left" vertical="top"/>
      <protection locked="0"/>
    </xf>
    <xf numFmtId="0" fontId="5" fillId="0" borderId="0" xfId="0" applyFont="1" applyFill="1" applyBorder="1" applyAlignment="1" applyProtection="1">
      <alignment horizontal="left" vertical="top"/>
      <protection locked="0"/>
    </xf>
    <xf numFmtId="3" fontId="36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31" xfId="0" applyFont="1" applyFill="1" applyBorder="1" applyAlignment="1" applyProtection="1">
      <alignment horizontal="left" vertical="top"/>
      <protection locked="0"/>
    </xf>
    <xf numFmtId="0" fontId="5" fillId="0" borderId="30" xfId="0" applyFont="1" applyFill="1" applyBorder="1" applyAlignment="1" applyProtection="1">
      <alignment horizontal="left" vertical="top"/>
      <protection locked="0"/>
    </xf>
    <xf numFmtId="3" fontId="36" fillId="0" borderId="31" xfId="0" applyNumberFormat="1" applyFont="1" applyFill="1" applyBorder="1" applyAlignment="1" applyProtection="1">
      <alignment horizontal="right" vertical="center"/>
      <protection locked="0"/>
    </xf>
    <xf numFmtId="0" fontId="5" fillId="0" borderId="1" xfId="0" applyFont="1" applyFill="1" applyBorder="1" applyAlignment="1" applyProtection="1">
      <alignment horizontal="left" vertical="top"/>
      <protection locked="0"/>
    </xf>
    <xf numFmtId="0" fontId="6" fillId="0" borderId="0" xfId="47" applyFont="1" applyAlignment="1">
      <alignment horizontal="right" vertical="center"/>
    </xf>
    <xf numFmtId="0" fontId="6" fillId="0" borderId="0" xfId="47" applyFont="1" applyAlignment="1">
      <alignment horizontal="right" vertical="center" wrapText="1"/>
    </xf>
    <xf numFmtId="0" fontId="1" fillId="0" borderId="0" xfId="0" applyFont="1"/>
    <xf numFmtId="49" fontId="0" fillId="0" borderId="0" xfId="0" applyNumberFormat="1"/>
    <xf numFmtId="2" fontId="0" fillId="0" borderId="0" xfId="0" applyNumberFormat="1"/>
  </cellXfs>
  <cellStyles count="5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53" builtinId="3"/>
    <cellStyle name="Explanatory Text" xfId="18" builtinId="53" customBuiltin="1"/>
    <cellStyle name="Followed Hyperlink" xfId="45" builtinId="9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Hyperlink 2" xfId="46"/>
    <cellStyle name="Hyperlink 3" xfId="44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7"/>
    <cellStyle name="Normal 2 2" xfId="49"/>
    <cellStyle name="Normal 3" xfId="50"/>
    <cellStyle name="Normal 3 2" xfId="3"/>
    <cellStyle name="Normal 4" xfId="51"/>
    <cellStyle name="Normal 5" xfId="2"/>
    <cellStyle name="Note" xfId="17" builtinId="10" customBuiltin="1"/>
    <cellStyle name="Output" xfId="12" builtinId="21" customBuiltin="1"/>
    <cellStyle name="Percent 2" xfId="52"/>
    <cellStyle name="Title 2" xfId="48"/>
    <cellStyle name="Total" xfId="19" builtinId="25" customBuiltin="1"/>
    <cellStyle name="Warning Text" xfId="16" builtinId="11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99"/>
      <color rgb="FFFF3399"/>
      <color rgb="FFFF33CC"/>
      <color rgb="FFFF66FF"/>
      <color rgb="FFFF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O15" sqref="O15"/>
    </sheetView>
  </sheetViews>
  <sheetFormatPr defaultRowHeight="15"/>
  <sheetData>
    <row r="1" spans="1:13">
      <c r="A1" t="s">
        <v>1</v>
      </c>
      <c r="B1" t="s">
        <v>2</v>
      </c>
    </row>
    <row r="2" spans="1:13">
      <c r="A2" t="s">
        <v>0</v>
      </c>
      <c r="B2" t="s">
        <v>3</v>
      </c>
    </row>
    <row r="3" spans="1:13">
      <c r="B3" t="s">
        <v>5</v>
      </c>
    </row>
    <row r="4" spans="1:13">
      <c r="B4" t="s">
        <v>4</v>
      </c>
    </row>
    <row r="5" spans="1:13">
      <c r="B5" t="s">
        <v>6</v>
      </c>
      <c r="M5" t="s">
        <v>53</v>
      </c>
    </row>
    <row r="6" spans="1:13">
      <c r="B6" t="s">
        <v>7</v>
      </c>
    </row>
    <row r="7" spans="1:13">
      <c r="B7" t="s">
        <v>8</v>
      </c>
      <c r="M7" t="s">
        <v>50</v>
      </c>
    </row>
    <row r="8" spans="1:13">
      <c r="B8" t="s">
        <v>9</v>
      </c>
      <c r="M8" t="s">
        <v>51</v>
      </c>
    </row>
    <row r="9" spans="1:13">
      <c r="B9" t="s">
        <v>10</v>
      </c>
      <c r="M9" t="s">
        <v>52</v>
      </c>
    </row>
    <row r="10" spans="1:13">
      <c r="B10" t="s">
        <v>11</v>
      </c>
      <c r="M10" t="s">
        <v>101</v>
      </c>
    </row>
    <row r="11" spans="1:13">
      <c r="B11" t="s">
        <v>12</v>
      </c>
    </row>
    <row r="12" spans="1:13">
      <c r="A12" t="s">
        <v>13</v>
      </c>
      <c r="B12" t="s">
        <v>14</v>
      </c>
    </row>
    <row r="13" spans="1:13">
      <c r="B13" t="s">
        <v>15</v>
      </c>
    </row>
    <row r="14" spans="1:13">
      <c r="B14" t="s">
        <v>16</v>
      </c>
    </row>
    <row r="15" spans="1:13">
      <c r="B15" t="s">
        <v>17</v>
      </c>
    </row>
    <row r="16" spans="1:13">
      <c r="B16" t="s">
        <v>18</v>
      </c>
    </row>
    <row r="17" spans="1:2">
      <c r="A17" t="s">
        <v>19</v>
      </c>
      <c r="B17" t="s">
        <v>20</v>
      </c>
    </row>
    <row r="18" spans="1:2">
      <c r="A18" t="s">
        <v>21</v>
      </c>
      <c r="B18" t="s">
        <v>22</v>
      </c>
    </row>
    <row r="19" spans="1:2">
      <c r="A19" t="s">
        <v>23</v>
      </c>
      <c r="B19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8"/>
  <sheetViews>
    <sheetView workbookViewId="0">
      <selection activeCell="H18" sqref="H18"/>
    </sheetView>
  </sheetViews>
  <sheetFormatPr defaultRowHeight="15"/>
  <sheetData>
    <row r="4" spans="1:4">
      <c r="B4" t="s">
        <v>242</v>
      </c>
    </row>
    <row r="5" spans="1:4">
      <c r="B5" t="s">
        <v>244</v>
      </c>
    </row>
    <row r="6" spans="1:4">
      <c r="B6" t="s">
        <v>243</v>
      </c>
    </row>
    <row r="7" spans="1:4">
      <c r="A7" t="s">
        <v>248</v>
      </c>
      <c r="C7" t="s">
        <v>146</v>
      </c>
      <c r="D7" t="s">
        <v>149</v>
      </c>
    </row>
    <row r="8" spans="1:4">
      <c r="B8" t="s">
        <v>245</v>
      </c>
      <c r="C8">
        <v>1.8</v>
      </c>
      <c r="D8">
        <v>2.1</v>
      </c>
    </row>
    <row r="9" spans="1:4">
      <c r="B9" t="s">
        <v>246</v>
      </c>
      <c r="C9">
        <v>9.4</v>
      </c>
      <c r="D9">
        <v>6.6</v>
      </c>
    </row>
    <row r="10" spans="1:4">
      <c r="B10" t="s">
        <v>120</v>
      </c>
      <c r="C10">
        <v>11.1</v>
      </c>
      <c r="D10">
        <v>8</v>
      </c>
    </row>
    <row r="11" spans="1:4">
      <c r="B11" t="s">
        <v>121</v>
      </c>
      <c r="C11">
        <v>15.2</v>
      </c>
      <c r="D11">
        <v>12.2</v>
      </c>
    </row>
    <row r="12" spans="1:4">
      <c r="B12" t="s">
        <v>247</v>
      </c>
      <c r="C12">
        <v>15.9</v>
      </c>
      <c r="D12">
        <v>13.2</v>
      </c>
    </row>
    <row r="14" spans="1:4">
      <c r="A14" s="89">
        <v>0.9</v>
      </c>
      <c r="B14" t="str">
        <f>B8</f>
        <v>16-34</v>
      </c>
      <c r="C14">
        <f>C8*0.9</f>
        <v>1.62</v>
      </c>
      <c r="D14" s="58">
        <f>D8*0.9</f>
        <v>1.8900000000000001</v>
      </c>
    </row>
    <row r="15" spans="1:4">
      <c r="B15" s="58" t="str">
        <f t="shared" ref="B15:B18" si="0">B9</f>
        <v>35-54</v>
      </c>
      <c r="C15" s="58">
        <f t="shared" ref="C15:D18" si="1">C9*0.9</f>
        <v>8.4600000000000009</v>
      </c>
      <c r="D15" s="58">
        <f t="shared" si="1"/>
        <v>5.9399999999999995</v>
      </c>
    </row>
    <row r="16" spans="1:4">
      <c r="B16" s="58" t="str">
        <f t="shared" si="0"/>
        <v>55-64</v>
      </c>
      <c r="C16" s="58">
        <f t="shared" si="1"/>
        <v>9.99</v>
      </c>
      <c r="D16" s="58">
        <f t="shared" si="1"/>
        <v>7.2</v>
      </c>
    </row>
    <row r="17" spans="2:4">
      <c r="B17" s="58" t="str">
        <f t="shared" si="0"/>
        <v>65-74</v>
      </c>
      <c r="C17" s="58">
        <f t="shared" si="1"/>
        <v>13.68</v>
      </c>
      <c r="D17" s="58">
        <f t="shared" si="1"/>
        <v>10.98</v>
      </c>
    </row>
    <row r="18" spans="2:4">
      <c r="B18" s="58" t="str">
        <f t="shared" si="0"/>
        <v>75+</v>
      </c>
      <c r="C18" s="58">
        <f t="shared" si="1"/>
        <v>14.31</v>
      </c>
      <c r="D18" s="58">
        <f t="shared" si="1"/>
        <v>11.879999999999999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selection activeCell="R15" sqref="R15"/>
    </sheetView>
  </sheetViews>
  <sheetFormatPr defaultRowHeight="15"/>
  <sheetData>
    <row r="1" spans="1:14">
      <c r="A1" s="137" t="s">
        <v>263</v>
      </c>
      <c r="B1" s="137"/>
      <c r="C1" s="137"/>
      <c r="D1" s="137"/>
      <c r="E1" s="137"/>
      <c r="F1" s="137"/>
      <c r="G1" s="137" t="s">
        <v>264</v>
      </c>
      <c r="H1" s="137"/>
      <c r="I1" s="137"/>
      <c r="J1" s="137"/>
      <c r="K1" s="137"/>
      <c r="L1" s="137"/>
      <c r="M1" s="137"/>
      <c r="N1" s="137"/>
    </row>
    <row r="2" spans="1:14">
      <c r="A2" s="137" t="s">
        <v>58</v>
      </c>
      <c r="B2" s="137" t="s">
        <v>105</v>
      </c>
      <c r="C2" s="137" t="s">
        <v>106</v>
      </c>
      <c r="D2" s="137"/>
      <c r="E2" s="137"/>
      <c r="F2" s="137"/>
      <c r="G2" s="137" t="s">
        <v>105</v>
      </c>
      <c r="H2" s="137"/>
      <c r="I2" s="137"/>
      <c r="J2" s="137"/>
      <c r="K2" s="137" t="s">
        <v>106</v>
      </c>
      <c r="L2" s="137"/>
      <c r="M2" s="137"/>
      <c r="N2" s="137"/>
    </row>
    <row r="3" spans="1:14" s="58" customFormat="1">
      <c r="A3" s="137"/>
      <c r="B3" s="137"/>
      <c r="C3" s="137"/>
      <c r="D3" s="137"/>
      <c r="E3" s="137"/>
      <c r="F3" s="137" t="s">
        <v>58</v>
      </c>
      <c r="G3" s="137">
        <v>1</v>
      </c>
      <c r="H3" s="137">
        <v>2</v>
      </c>
      <c r="I3" s="137">
        <v>3</v>
      </c>
      <c r="J3" s="137">
        <v>4</v>
      </c>
      <c r="K3" s="137">
        <v>1</v>
      </c>
      <c r="L3" s="137">
        <v>2</v>
      </c>
      <c r="M3" s="137">
        <v>3</v>
      </c>
      <c r="N3" s="137">
        <v>4</v>
      </c>
    </row>
    <row r="4" spans="1:14">
      <c r="A4">
        <v>5</v>
      </c>
      <c r="B4">
        <v>2</v>
      </c>
      <c r="C4">
        <v>3</v>
      </c>
      <c r="F4">
        <v>5</v>
      </c>
      <c r="G4">
        <v>24</v>
      </c>
      <c r="H4">
        <v>27</v>
      </c>
      <c r="I4">
        <v>12</v>
      </c>
      <c r="J4">
        <v>4</v>
      </c>
      <c r="K4">
        <v>19</v>
      </c>
      <c r="L4">
        <v>24</v>
      </c>
      <c r="M4">
        <v>16</v>
      </c>
      <c r="N4">
        <v>4</v>
      </c>
    </row>
    <row r="5" spans="1:14">
      <c r="A5">
        <v>6</v>
      </c>
      <c r="B5">
        <v>2</v>
      </c>
      <c r="C5">
        <v>1</v>
      </c>
      <c r="F5">
        <v>6</v>
      </c>
      <c r="G5">
        <v>19</v>
      </c>
      <c r="H5">
        <v>26</v>
      </c>
      <c r="I5">
        <v>18</v>
      </c>
      <c r="J5">
        <v>1</v>
      </c>
      <c r="K5">
        <v>13</v>
      </c>
      <c r="L5">
        <v>30</v>
      </c>
      <c r="M5">
        <v>12</v>
      </c>
      <c r="N5">
        <v>1</v>
      </c>
    </row>
    <row r="6" spans="1:14" s="58" customFormat="1">
      <c r="A6" s="58">
        <v>7</v>
      </c>
      <c r="B6" s="58">
        <v>0</v>
      </c>
      <c r="C6" s="58">
        <v>0</v>
      </c>
      <c r="F6" s="58">
        <v>7</v>
      </c>
      <c r="G6" s="58">
        <v>21</v>
      </c>
      <c r="H6" s="58">
        <v>16</v>
      </c>
      <c r="I6" s="58">
        <v>16</v>
      </c>
      <c r="J6" s="58">
        <v>4</v>
      </c>
      <c r="K6" s="58">
        <v>17</v>
      </c>
      <c r="L6" s="58">
        <v>29</v>
      </c>
      <c r="M6" s="58">
        <v>13</v>
      </c>
      <c r="N6" s="58">
        <v>2</v>
      </c>
    </row>
    <row r="7" spans="1:14">
      <c r="A7">
        <v>8</v>
      </c>
      <c r="B7">
        <v>1</v>
      </c>
      <c r="C7">
        <v>0</v>
      </c>
      <c r="F7">
        <v>8</v>
      </c>
      <c r="G7">
        <v>24</v>
      </c>
      <c r="H7">
        <v>25</v>
      </c>
      <c r="I7">
        <v>12</v>
      </c>
      <c r="J7">
        <v>3</v>
      </c>
      <c r="K7">
        <v>28</v>
      </c>
      <c r="L7">
        <v>29</v>
      </c>
      <c r="M7">
        <v>10</v>
      </c>
      <c r="N7">
        <v>2</v>
      </c>
    </row>
    <row r="8" spans="1:14">
      <c r="A8">
        <v>9</v>
      </c>
      <c r="B8">
        <v>3</v>
      </c>
      <c r="C8">
        <v>3</v>
      </c>
      <c r="F8">
        <v>9</v>
      </c>
      <c r="G8">
        <v>15</v>
      </c>
      <c r="H8">
        <v>19</v>
      </c>
      <c r="I8">
        <v>14</v>
      </c>
      <c r="J8">
        <v>4</v>
      </c>
      <c r="K8">
        <v>14</v>
      </c>
      <c r="L8">
        <v>26</v>
      </c>
      <c r="M8">
        <v>14</v>
      </c>
      <c r="N8">
        <v>5</v>
      </c>
    </row>
    <row r="9" spans="1:14">
      <c r="A9">
        <v>10</v>
      </c>
      <c r="B9">
        <v>3</v>
      </c>
      <c r="C9">
        <v>1</v>
      </c>
      <c r="F9">
        <v>10</v>
      </c>
      <c r="G9">
        <v>17</v>
      </c>
      <c r="H9">
        <v>24</v>
      </c>
      <c r="I9">
        <v>12</v>
      </c>
      <c r="J9">
        <v>1</v>
      </c>
      <c r="K9">
        <v>19</v>
      </c>
      <c r="L9">
        <v>31</v>
      </c>
      <c r="M9">
        <v>6</v>
      </c>
      <c r="N9">
        <v>3</v>
      </c>
    </row>
    <row r="10" spans="1:14">
      <c r="A10">
        <v>11</v>
      </c>
      <c r="B10">
        <v>3</v>
      </c>
      <c r="C10">
        <v>2</v>
      </c>
      <c r="F10">
        <v>11</v>
      </c>
      <c r="G10">
        <v>18</v>
      </c>
      <c r="H10">
        <v>18</v>
      </c>
      <c r="I10">
        <v>12</v>
      </c>
      <c r="J10">
        <v>6</v>
      </c>
      <c r="K10">
        <v>24</v>
      </c>
      <c r="L10">
        <v>34</v>
      </c>
      <c r="M10">
        <v>7</v>
      </c>
      <c r="N10">
        <v>6</v>
      </c>
    </row>
    <row r="11" spans="1:14">
      <c r="A11">
        <v>12</v>
      </c>
      <c r="B11">
        <v>5</v>
      </c>
      <c r="C11">
        <v>2</v>
      </c>
      <c r="F11">
        <v>12</v>
      </c>
      <c r="G11">
        <v>18</v>
      </c>
      <c r="H11">
        <v>31</v>
      </c>
      <c r="I11">
        <v>8</v>
      </c>
      <c r="J11">
        <v>5</v>
      </c>
      <c r="K11">
        <v>18</v>
      </c>
      <c r="L11">
        <v>29</v>
      </c>
      <c r="M11">
        <v>13</v>
      </c>
      <c r="N11">
        <v>1</v>
      </c>
    </row>
    <row r="12" spans="1:14">
      <c r="A12">
        <v>13</v>
      </c>
      <c r="B12">
        <v>2</v>
      </c>
      <c r="C12">
        <v>0</v>
      </c>
      <c r="F12">
        <v>13</v>
      </c>
      <c r="G12">
        <v>11</v>
      </c>
      <c r="H12">
        <v>24</v>
      </c>
      <c r="I12">
        <v>6</v>
      </c>
      <c r="J12">
        <v>2</v>
      </c>
      <c r="K12">
        <v>34</v>
      </c>
      <c r="L12">
        <v>24</v>
      </c>
      <c r="M12">
        <v>4</v>
      </c>
    </row>
    <row r="13" spans="1:14">
      <c r="A13">
        <v>14</v>
      </c>
      <c r="B13">
        <v>3</v>
      </c>
      <c r="C13">
        <v>5</v>
      </c>
      <c r="F13">
        <v>14</v>
      </c>
      <c r="G13">
        <v>18</v>
      </c>
      <c r="H13">
        <v>17</v>
      </c>
      <c r="I13">
        <v>7</v>
      </c>
      <c r="J13">
        <v>6</v>
      </c>
      <c r="K13">
        <v>20</v>
      </c>
      <c r="L13">
        <v>13</v>
      </c>
      <c r="M13">
        <v>6</v>
      </c>
      <c r="N13">
        <v>1</v>
      </c>
    </row>
    <row r="14" spans="1:14">
      <c r="A14">
        <v>15</v>
      </c>
      <c r="B14">
        <v>4</v>
      </c>
      <c r="C14">
        <v>2</v>
      </c>
      <c r="F14">
        <v>15</v>
      </c>
      <c r="G14">
        <v>21</v>
      </c>
      <c r="H14">
        <v>23</v>
      </c>
      <c r="I14">
        <v>7</v>
      </c>
      <c r="J14">
        <v>2</v>
      </c>
      <c r="K14">
        <v>21</v>
      </c>
      <c r="L14">
        <v>13</v>
      </c>
      <c r="M14">
        <v>4</v>
      </c>
    </row>
    <row r="15" spans="1:14">
      <c r="A15">
        <v>16</v>
      </c>
      <c r="B15">
        <v>4</v>
      </c>
      <c r="C15">
        <v>6</v>
      </c>
      <c r="F15">
        <v>16</v>
      </c>
      <c r="G15">
        <v>17</v>
      </c>
      <c r="H15">
        <v>21</v>
      </c>
      <c r="I15">
        <v>5</v>
      </c>
      <c r="J15">
        <v>8</v>
      </c>
      <c r="K15">
        <v>27</v>
      </c>
      <c r="L15">
        <v>9</v>
      </c>
      <c r="M15">
        <v>3</v>
      </c>
      <c r="N15">
        <v>1</v>
      </c>
    </row>
    <row r="16" spans="1:14">
      <c r="A16">
        <v>17</v>
      </c>
      <c r="B16">
        <v>4</v>
      </c>
      <c r="C16">
        <v>8</v>
      </c>
      <c r="F16">
        <v>17</v>
      </c>
      <c r="G16">
        <v>7</v>
      </c>
      <c r="H16">
        <v>12</v>
      </c>
      <c r="I16">
        <v>8</v>
      </c>
      <c r="J16">
        <v>10</v>
      </c>
      <c r="K16">
        <v>11</v>
      </c>
      <c r="L16">
        <v>9</v>
      </c>
      <c r="M16">
        <v>2</v>
      </c>
      <c r="N16">
        <v>4</v>
      </c>
    </row>
    <row r="17" spans="1:14">
      <c r="A17">
        <v>18</v>
      </c>
      <c r="B17">
        <v>0</v>
      </c>
      <c r="C17">
        <v>7</v>
      </c>
      <c r="F17">
        <v>18</v>
      </c>
      <c r="G17">
        <v>14</v>
      </c>
      <c r="H17">
        <v>7</v>
      </c>
      <c r="I17">
        <v>11</v>
      </c>
      <c r="J17">
        <v>18</v>
      </c>
      <c r="K17">
        <v>9</v>
      </c>
      <c r="L17">
        <v>13</v>
      </c>
      <c r="M17">
        <v>11</v>
      </c>
      <c r="N17">
        <v>5</v>
      </c>
    </row>
    <row r="18" spans="1:14">
      <c r="A18">
        <v>19</v>
      </c>
      <c r="B18">
        <v>1</v>
      </c>
      <c r="C18">
        <v>1</v>
      </c>
      <c r="F18">
        <v>19</v>
      </c>
      <c r="G18">
        <v>5</v>
      </c>
      <c r="H18">
        <v>8</v>
      </c>
      <c r="I18">
        <v>14</v>
      </c>
      <c r="J18">
        <v>15</v>
      </c>
      <c r="K18">
        <v>20</v>
      </c>
      <c r="L18">
        <v>14</v>
      </c>
      <c r="M18">
        <v>12</v>
      </c>
      <c r="N18">
        <v>9</v>
      </c>
    </row>
    <row r="19" spans="1:14">
      <c r="A19">
        <v>20</v>
      </c>
      <c r="B19">
        <v>3</v>
      </c>
      <c r="C19">
        <v>8</v>
      </c>
      <c r="F19">
        <v>20</v>
      </c>
      <c r="G19">
        <v>6</v>
      </c>
      <c r="H19">
        <v>7</v>
      </c>
      <c r="I19">
        <v>6</v>
      </c>
      <c r="J19">
        <v>14</v>
      </c>
      <c r="K19">
        <v>15</v>
      </c>
      <c r="L19">
        <v>11</v>
      </c>
      <c r="M19">
        <v>7</v>
      </c>
      <c r="N19">
        <v>9</v>
      </c>
    </row>
    <row r="20" spans="1:14">
      <c r="A20">
        <v>21</v>
      </c>
      <c r="B20">
        <v>0</v>
      </c>
      <c r="C20">
        <v>2</v>
      </c>
      <c r="F20">
        <v>21</v>
      </c>
      <c r="G20">
        <v>8</v>
      </c>
      <c r="H20">
        <v>10</v>
      </c>
      <c r="I20">
        <v>6</v>
      </c>
      <c r="J20">
        <v>14</v>
      </c>
      <c r="K20">
        <v>16</v>
      </c>
      <c r="L20">
        <v>10</v>
      </c>
      <c r="M20">
        <v>8</v>
      </c>
      <c r="N20">
        <v>12</v>
      </c>
    </row>
    <row r="21" spans="1:14">
      <c r="A21">
        <v>22</v>
      </c>
      <c r="B21">
        <v>3</v>
      </c>
      <c r="C21">
        <v>5</v>
      </c>
      <c r="F21">
        <v>22</v>
      </c>
      <c r="G21">
        <v>5</v>
      </c>
      <c r="H21">
        <v>6</v>
      </c>
      <c r="I21">
        <v>12</v>
      </c>
      <c r="J21">
        <v>19</v>
      </c>
      <c r="K21">
        <v>14</v>
      </c>
      <c r="L21">
        <v>11</v>
      </c>
      <c r="M21">
        <v>12</v>
      </c>
      <c r="N21">
        <v>13</v>
      </c>
    </row>
    <row r="22" spans="1:14">
      <c r="A22">
        <v>23</v>
      </c>
      <c r="B22">
        <v>1</v>
      </c>
      <c r="C22">
        <v>4</v>
      </c>
      <c r="F22">
        <v>23</v>
      </c>
      <c r="G22">
        <v>2</v>
      </c>
      <c r="H22">
        <v>4</v>
      </c>
      <c r="I22">
        <v>7</v>
      </c>
      <c r="J22">
        <v>16</v>
      </c>
      <c r="K22">
        <v>15</v>
      </c>
      <c r="L22">
        <v>13</v>
      </c>
      <c r="M22">
        <v>17</v>
      </c>
      <c r="N22">
        <v>18</v>
      </c>
    </row>
    <row r="23" spans="1:14">
      <c r="A23">
        <v>24</v>
      </c>
      <c r="B23">
        <v>0</v>
      </c>
      <c r="C23">
        <v>5</v>
      </c>
      <c r="F23">
        <v>24</v>
      </c>
      <c r="G23">
        <v>4</v>
      </c>
      <c r="H23">
        <v>7</v>
      </c>
      <c r="I23">
        <v>6</v>
      </c>
      <c r="J23">
        <v>23</v>
      </c>
      <c r="K23">
        <v>7</v>
      </c>
      <c r="L23">
        <v>20</v>
      </c>
      <c r="M23">
        <v>18</v>
      </c>
      <c r="N23">
        <v>16</v>
      </c>
    </row>
    <row r="24" spans="1:14">
      <c r="A24">
        <v>25</v>
      </c>
      <c r="B24">
        <v>2</v>
      </c>
      <c r="C24">
        <v>6</v>
      </c>
      <c r="F24">
        <v>25</v>
      </c>
      <c r="G24">
        <v>9</v>
      </c>
      <c r="H24">
        <v>7</v>
      </c>
      <c r="I24">
        <v>13</v>
      </c>
      <c r="J24">
        <v>22</v>
      </c>
      <c r="K24">
        <v>17</v>
      </c>
      <c r="L24">
        <v>11</v>
      </c>
      <c r="M24">
        <v>13</v>
      </c>
      <c r="N24">
        <v>14</v>
      </c>
    </row>
    <row r="25" spans="1:14">
      <c r="A25">
        <v>26</v>
      </c>
      <c r="B25">
        <v>2</v>
      </c>
      <c r="C25">
        <v>9</v>
      </c>
      <c r="F25">
        <v>26</v>
      </c>
      <c r="G25">
        <v>3</v>
      </c>
      <c r="H25">
        <v>4</v>
      </c>
      <c r="I25">
        <v>15</v>
      </c>
      <c r="J25">
        <v>20</v>
      </c>
      <c r="K25">
        <v>5</v>
      </c>
      <c r="L25">
        <v>8</v>
      </c>
      <c r="M25">
        <v>23</v>
      </c>
      <c r="N25">
        <v>24</v>
      </c>
    </row>
    <row r="26" spans="1:14">
      <c r="A26">
        <v>27</v>
      </c>
      <c r="B26">
        <v>2</v>
      </c>
      <c r="C26">
        <v>3</v>
      </c>
      <c r="F26">
        <v>27</v>
      </c>
      <c r="G26">
        <v>3</v>
      </c>
      <c r="H26">
        <v>6</v>
      </c>
      <c r="I26">
        <v>11</v>
      </c>
      <c r="J26">
        <v>29</v>
      </c>
      <c r="K26">
        <v>11</v>
      </c>
      <c r="L26">
        <v>13</v>
      </c>
      <c r="M26">
        <v>19</v>
      </c>
      <c r="N26">
        <v>21</v>
      </c>
    </row>
    <row r="27" spans="1:14">
      <c r="A27">
        <v>28</v>
      </c>
      <c r="B27">
        <v>1</v>
      </c>
      <c r="C27">
        <v>3</v>
      </c>
      <c r="F27">
        <v>28</v>
      </c>
      <c r="G27">
        <v>3</v>
      </c>
      <c r="H27">
        <v>3</v>
      </c>
      <c r="I27">
        <v>12</v>
      </c>
      <c r="J27">
        <v>20</v>
      </c>
      <c r="K27">
        <v>12</v>
      </c>
      <c r="L27">
        <v>17</v>
      </c>
      <c r="M27">
        <v>18</v>
      </c>
      <c r="N27">
        <v>14</v>
      </c>
    </row>
    <row r="28" spans="1:14">
      <c r="A28">
        <v>29</v>
      </c>
      <c r="B28">
        <v>2</v>
      </c>
      <c r="C28">
        <v>4</v>
      </c>
      <c r="F28">
        <v>29</v>
      </c>
      <c r="G28">
        <v>3</v>
      </c>
      <c r="H28">
        <v>11</v>
      </c>
      <c r="I28">
        <v>10</v>
      </c>
      <c r="J28">
        <v>24</v>
      </c>
      <c r="K28">
        <v>17</v>
      </c>
      <c r="L28">
        <v>15</v>
      </c>
      <c r="M28">
        <v>13</v>
      </c>
      <c r="N28">
        <v>15</v>
      </c>
    </row>
    <row r="29" spans="1:14">
      <c r="A29">
        <v>30</v>
      </c>
      <c r="B29">
        <v>1</v>
      </c>
      <c r="C29">
        <v>6</v>
      </c>
      <c r="F29">
        <v>30</v>
      </c>
      <c r="G29">
        <v>1</v>
      </c>
      <c r="H29">
        <v>7</v>
      </c>
      <c r="I29">
        <v>13</v>
      </c>
      <c r="J29">
        <v>21</v>
      </c>
      <c r="K29">
        <v>13</v>
      </c>
      <c r="L29">
        <v>14</v>
      </c>
      <c r="M29">
        <v>16</v>
      </c>
      <c r="N29">
        <v>16</v>
      </c>
    </row>
    <row r="30" spans="1:14">
      <c r="A30">
        <v>31</v>
      </c>
      <c r="B30">
        <v>1</v>
      </c>
      <c r="C30">
        <v>5</v>
      </c>
      <c r="F30">
        <v>31</v>
      </c>
      <c r="H30">
        <v>6</v>
      </c>
      <c r="I30">
        <v>16</v>
      </c>
      <c r="J30">
        <v>26</v>
      </c>
      <c r="K30">
        <v>20</v>
      </c>
      <c r="L30">
        <v>26</v>
      </c>
      <c r="M30">
        <v>28</v>
      </c>
      <c r="N30">
        <v>13</v>
      </c>
    </row>
    <row r="31" spans="1:14">
      <c r="A31">
        <v>32</v>
      </c>
      <c r="B31">
        <v>0</v>
      </c>
      <c r="C31">
        <v>3</v>
      </c>
      <c r="F31">
        <v>32</v>
      </c>
      <c r="G31">
        <v>2</v>
      </c>
      <c r="H31">
        <v>7</v>
      </c>
      <c r="I31">
        <v>27</v>
      </c>
      <c r="J31">
        <v>27</v>
      </c>
      <c r="K31">
        <v>11</v>
      </c>
      <c r="L31">
        <v>17</v>
      </c>
      <c r="M31">
        <v>23</v>
      </c>
      <c r="N31">
        <v>17</v>
      </c>
    </row>
    <row r="32" spans="1:14">
      <c r="A32">
        <v>33</v>
      </c>
      <c r="B32">
        <v>2</v>
      </c>
      <c r="C32">
        <v>1</v>
      </c>
      <c r="F32">
        <v>33</v>
      </c>
      <c r="G32">
        <v>2</v>
      </c>
      <c r="H32">
        <v>6</v>
      </c>
      <c r="I32">
        <v>10</v>
      </c>
      <c r="J32">
        <v>22</v>
      </c>
      <c r="K32">
        <v>10</v>
      </c>
      <c r="L32">
        <v>19</v>
      </c>
      <c r="M32">
        <v>27</v>
      </c>
      <c r="N32">
        <v>17</v>
      </c>
    </row>
    <row r="33" spans="1:14">
      <c r="A33">
        <v>34</v>
      </c>
      <c r="B33">
        <v>1</v>
      </c>
      <c r="C33">
        <v>3</v>
      </c>
      <c r="F33">
        <v>34</v>
      </c>
      <c r="G33">
        <v>5</v>
      </c>
      <c r="H33">
        <v>8</v>
      </c>
      <c r="I33">
        <v>14</v>
      </c>
      <c r="J33">
        <v>23</v>
      </c>
      <c r="K33">
        <v>17</v>
      </c>
      <c r="L33">
        <v>15</v>
      </c>
      <c r="M33">
        <v>18</v>
      </c>
      <c r="N33">
        <v>15</v>
      </c>
    </row>
    <row r="34" spans="1:14">
      <c r="A34">
        <v>35</v>
      </c>
      <c r="B34">
        <v>2</v>
      </c>
      <c r="C34">
        <v>3</v>
      </c>
      <c r="F34">
        <v>35</v>
      </c>
      <c r="G34">
        <v>5</v>
      </c>
      <c r="H34">
        <v>2</v>
      </c>
      <c r="I34">
        <v>15</v>
      </c>
      <c r="J34">
        <v>28</v>
      </c>
      <c r="K34">
        <v>8</v>
      </c>
      <c r="L34">
        <v>17</v>
      </c>
      <c r="M34">
        <v>11</v>
      </c>
      <c r="N34">
        <v>18</v>
      </c>
    </row>
    <row r="35" spans="1:14">
      <c r="A35">
        <v>36</v>
      </c>
      <c r="B35">
        <v>1</v>
      </c>
      <c r="C35">
        <v>4</v>
      </c>
      <c r="F35">
        <v>36</v>
      </c>
      <c r="G35">
        <v>2</v>
      </c>
      <c r="H35">
        <v>12</v>
      </c>
      <c r="I35">
        <v>23</v>
      </c>
      <c r="J35">
        <v>18</v>
      </c>
      <c r="K35">
        <v>8</v>
      </c>
      <c r="L35">
        <v>21</v>
      </c>
      <c r="M35">
        <v>19</v>
      </c>
      <c r="N35">
        <v>16</v>
      </c>
    </row>
    <row r="36" spans="1:14">
      <c r="A36">
        <v>37</v>
      </c>
      <c r="B36">
        <v>1</v>
      </c>
      <c r="C36">
        <v>6</v>
      </c>
      <c r="F36">
        <v>37</v>
      </c>
      <c r="G36">
        <v>2</v>
      </c>
      <c r="H36">
        <v>7</v>
      </c>
      <c r="I36">
        <v>20</v>
      </c>
      <c r="J36">
        <v>25</v>
      </c>
      <c r="K36">
        <v>15</v>
      </c>
      <c r="L36">
        <v>19</v>
      </c>
      <c r="M36">
        <v>29</v>
      </c>
      <c r="N36">
        <v>18</v>
      </c>
    </row>
    <row r="37" spans="1:14">
      <c r="A37">
        <v>38</v>
      </c>
      <c r="B37">
        <v>2</v>
      </c>
      <c r="C37">
        <v>2</v>
      </c>
      <c r="F37">
        <v>38</v>
      </c>
      <c r="G37">
        <v>7</v>
      </c>
      <c r="H37">
        <v>7</v>
      </c>
      <c r="I37">
        <v>17</v>
      </c>
      <c r="J37">
        <v>30</v>
      </c>
      <c r="K37">
        <v>11</v>
      </c>
      <c r="L37">
        <v>22</v>
      </c>
      <c r="M37">
        <v>22</v>
      </c>
      <c r="N37">
        <v>23</v>
      </c>
    </row>
    <row r="38" spans="1:14">
      <c r="A38">
        <v>39</v>
      </c>
      <c r="B38">
        <v>3</v>
      </c>
      <c r="C38">
        <v>5</v>
      </c>
      <c r="F38">
        <v>39</v>
      </c>
      <c r="G38">
        <v>2</v>
      </c>
      <c r="H38">
        <v>2</v>
      </c>
      <c r="I38">
        <v>18</v>
      </c>
      <c r="J38">
        <v>32</v>
      </c>
      <c r="K38">
        <v>13</v>
      </c>
      <c r="L38">
        <v>21</v>
      </c>
      <c r="M38">
        <v>25</v>
      </c>
      <c r="N38">
        <v>18</v>
      </c>
    </row>
    <row r="39" spans="1:14">
      <c r="A39">
        <v>40</v>
      </c>
      <c r="B39">
        <v>1</v>
      </c>
      <c r="C39">
        <v>6</v>
      </c>
      <c r="F39">
        <v>40</v>
      </c>
      <c r="G39">
        <v>5</v>
      </c>
      <c r="H39">
        <v>6</v>
      </c>
      <c r="I39">
        <v>18</v>
      </c>
      <c r="J39">
        <v>23</v>
      </c>
      <c r="K39">
        <v>10</v>
      </c>
      <c r="L39">
        <v>23</v>
      </c>
      <c r="M39">
        <v>27</v>
      </c>
      <c r="N39">
        <v>13</v>
      </c>
    </row>
    <row r="40" spans="1:14">
      <c r="A40">
        <v>41</v>
      </c>
      <c r="B40">
        <v>2</v>
      </c>
      <c r="C40">
        <v>4</v>
      </c>
      <c r="F40">
        <v>41</v>
      </c>
      <c r="G40">
        <v>6</v>
      </c>
      <c r="H40">
        <v>2</v>
      </c>
      <c r="I40">
        <v>18</v>
      </c>
      <c r="J40">
        <v>31</v>
      </c>
      <c r="K40">
        <v>14</v>
      </c>
      <c r="L40">
        <v>22</v>
      </c>
      <c r="M40">
        <v>22</v>
      </c>
      <c r="N40">
        <v>17</v>
      </c>
    </row>
    <row r="41" spans="1:14">
      <c r="A41">
        <v>42</v>
      </c>
      <c r="B41">
        <v>6</v>
      </c>
      <c r="C41">
        <v>4</v>
      </c>
      <c r="F41">
        <v>42</v>
      </c>
      <c r="G41">
        <v>5</v>
      </c>
      <c r="H41">
        <v>6</v>
      </c>
      <c r="I41">
        <v>17</v>
      </c>
      <c r="J41">
        <v>28</v>
      </c>
      <c r="K41">
        <v>12</v>
      </c>
      <c r="L41">
        <v>20</v>
      </c>
      <c r="M41">
        <v>28</v>
      </c>
      <c r="N41">
        <v>22</v>
      </c>
    </row>
    <row r="42" spans="1:14">
      <c r="A42">
        <v>43</v>
      </c>
      <c r="B42">
        <v>4</v>
      </c>
      <c r="C42">
        <v>7</v>
      </c>
      <c r="F42">
        <v>43</v>
      </c>
      <c r="G42">
        <v>7</v>
      </c>
      <c r="H42">
        <v>11</v>
      </c>
      <c r="I42">
        <v>19</v>
      </c>
      <c r="J42">
        <v>26</v>
      </c>
      <c r="K42">
        <v>9</v>
      </c>
      <c r="L42">
        <v>14</v>
      </c>
      <c r="M42">
        <v>20</v>
      </c>
      <c r="N42">
        <v>24</v>
      </c>
    </row>
    <row r="43" spans="1:14">
      <c r="A43">
        <v>44</v>
      </c>
      <c r="B43">
        <v>3</v>
      </c>
      <c r="C43">
        <v>6</v>
      </c>
      <c r="F43">
        <v>44</v>
      </c>
      <c r="G43">
        <v>8</v>
      </c>
      <c r="H43">
        <v>3</v>
      </c>
      <c r="I43">
        <v>24</v>
      </c>
      <c r="J43">
        <v>31</v>
      </c>
      <c r="K43">
        <v>6</v>
      </c>
      <c r="L43">
        <v>16</v>
      </c>
      <c r="M43">
        <v>26</v>
      </c>
      <c r="N43">
        <v>22</v>
      </c>
    </row>
    <row r="44" spans="1:14">
      <c r="A44">
        <v>45</v>
      </c>
      <c r="B44">
        <v>2</v>
      </c>
      <c r="C44">
        <v>6</v>
      </c>
      <c r="F44">
        <v>45</v>
      </c>
      <c r="G44">
        <v>2</v>
      </c>
      <c r="H44">
        <v>7</v>
      </c>
      <c r="I44">
        <v>15</v>
      </c>
      <c r="J44">
        <v>28</v>
      </c>
      <c r="K44">
        <v>11</v>
      </c>
      <c r="L44">
        <v>19</v>
      </c>
      <c r="M44">
        <v>25</v>
      </c>
      <c r="N44">
        <v>19</v>
      </c>
    </row>
    <row r="45" spans="1:14">
      <c r="A45">
        <v>46</v>
      </c>
      <c r="B45">
        <v>2</v>
      </c>
      <c r="C45">
        <v>4</v>
      </c>
      <c r="F45">
        <v>46</v>
      </c>
      <c r="G45">
        <v>3</v>
      </c>
      <c r="H45">
        <v>7</v>
      </c>
      <c r="I45">
        <v>20</v>
      </c>
      <c r="J45">
        <v>27</v>
      </c>
      <c r="K45">
        <v>8</v>
      </c>
      <c r="L45">
        <v>20</v>
      </c>
      <c r="M45">
        <v>30</v>
      </c>
      <c r="N45">
        <v>20</v>
      </c>
    </row>
    <row r="46" spans="1:14">
      <c r="A46">
        <v>47</v>
      </c>
      <c r="B46">
        <v>4</v>
      </c>
      <c r="C46">
        <v>8</v>
      </c>
      <c r="F46">
        <v>47</v>
      </c>
      <c r="G46">
        <v>1</v>
      </c>
      <c r="H46">
        <v>7</v>
      </c>
      <c r="I46">
        <v>18</v>
      </c>
      <c r="J46">
        <v>26</v>
      </c>
      <c r="K46">
        <v>8</v>
      </c>
      <c r="L46">
        <v>14</v>
      </c>
      <c r="M46">
        <v>29</v>
      </c>
      <c r="N46">
        <v>21</v>
      </c>
    </row>
    <row r="47" spans="1:14">
      <c r="A47">
        <v>48</v>
      </c>
      <c r="B47">
        <v>2</v>
      </c>
      <c r="C47">
        <v>8</v>
      </c>
      <c r="F47">
        <v>48</v>
      </c>
      <c r="G47">
        <v>6</v>
      </c>
      <c r="H47">
        <v>11</v>
      </c>
      <c r="I47">
        <v>17</v>
      </c>
      <c r="J47">
        <v>39</v>
      </c>
      <c r="K47">
        <v>12</v>
      </c>
      <c r="L47">
        <v>21</v>
      </c>
      <c r="M47">
        <v>33</v>
      </c>
      <c r="N47">
        <v>28</v>
      </c>
    </row>
    <row r="48" spans="1:14">
      <c r="A48">
        <v>49</v>
      </c>
      <c r="B48">
        <v>5</v>
      </c>
      <c r="C48">
        <v>9</v>
      </c>
      <c r="F48">
        <v>49</v>
      </c>
      <c r="G48">
        <v>3</v>
      </c>
      <c r="H48">
        <v>4</v>
      </c>
      <c r="I48">
        <v>20</v>
      </c>
      <c r="J48">
        <v>28</v>
      </c>
      <c r="K48">
        <v>7</v>
      </c>
      <c r="L48">
        <v>18</v>
      </c>
      <c r="M48">
        <v>24</v>
      </c>
      <c r="N48">
        <v>22</v>
      </c>
    </row>
    <row r="49" spans="1:14">
      <c r="A49">
        <v>50</v>
      </c>
      <c r="B49">
        <v>2</v>
      </c>
      <c r="C49">
        <v>4</v>
      </c>
      <c r="F49">
        <v>50</v>
      </c>
      <c r="G49">
        <v>3</v>
      </c>
      <c r="H49">
        <v>8</v>
      </c>
      <c r="I49">
        <v>24</v>
      </c>
      <c r="J49">
        <v>21</v>
      </c>
      <c r="K49">
        <v>7</v>
      </c>
      <c r="L49">
        <v>14</v>
      </c>
      <c r="M49">
        <v>27</v>
      </c>
      <c r="N49">
        <v>35</v>
      </c>
    </row>
    <row r="50" spans="1:14">
      <c r="A50">
        <v>51</v>
      </c>
      <c r="B50">
        <v>4</v>
      </c>
      <c r="C50">
        <v>8</v>
      </c>
      <c r="F50">
        <v>51</v>
      </c>
      <c r="G50">
        <v>3</v>
      </c>
      <c r="H50">
        <v>7</v>
      </c>
      <c r="I50">
        <v>19</v>
      </c>
      <c r="J50">
        <v>21</v>
      </c>
      <c r="K50">
        <v>9</v>
      </c>
      <c r="L50">
        <v>19</v>
      </c>
      <c r="M50">
        <v>22</v>
      </c>
      <c r="N50">
        <v>23</v>
      </c>
    </row>
    <row r="51" spans="1:14">
      <c r="A51">
        <v>52</v>
      </c>
      <c r="B51">
        <v>9</v>
      </c>
      <c r="C51">
        <v>12</v>
      </c>
      <c r="F51">
        <v>52</v>
      </c>
      <c r="G51">
        <v>9</v>
      </c>
      <c r="H51">
        <v>5</v>
      </c>
      <c r="I51">
        <v>15</v>
      </c>
      <c r="J51">
        <v>26</v>
      </c>
      <c r="K51">
        <v>8</v>
      </c>
      <c r="L51">
        <v>11</v>
      </c>
      <c r="M51">
        <v>21</v>
      </c>
      <c r="N51">
        <v>30</v>
      </c>
    </row>
    <row r="52" spans="1:14">
      <c r="A52">
        <v>53</v>
      </c>
      <c r="B52">
        <v>8</v>
      </c>
      <c r="C52">
        <v>7</v>
      </c>
      <c r="F52">
        <v>53</v>
      </c>
      <c r="G52">
        <v>9</v>
      </c>
      <c r="H52">
        <v>9</v>
      </c>
      <c r="I52">
        <v>16</v>
      </c>
      <c r="J52">
        <v>32</v>
      </c>
      <c r="K52">
        <v>9</v>
      </c>
      <c r="L52">
        <v>19</v>
      </c>
      <c r="M52">
        <v>20</v>
      </c>
      <c r="N52">
        <v>22</v>
      </c>
    </row>
    <row r="53" spans="1:14">
      <c r="A53">
        <v>54</v>
      </c>
      <c r="B53">
        <v>5</v>
      </c>
      <c r="C53">
        <v>9</v>
      </c>
      <c r="F53">
        <v>54</v>
      </c>
      <c r="G53">
        <v>7</v>
      </c>
      <c r="H53">
        <v>7</v>
      </c>
      <c r="I53">
        <v>17</v>
      </c>
      <c r="J53">
        <v>25</v>
      </c>
      <c r="K53">
        <v>9</v>
      </c>
      <c r="L53">
        <v>11</v>
      </c>
      <c r="M53">
        <v>21</v>
      </c>
      <c r="N53">
        <v>18</v>
      </c>
    </row>
    <row r="54" spans="1:14">
      <c r="A54">
        <v>55</v>
      </c>
      <c r="B54">
        <v>8</v>
      </c>
      <c r="C54">
        <v>2</v>
      </c>
      <c r="F54">
        <v>55</v>
      </c>
      <c r="G54">
        <v>7</v>
      </c>
      <c r="H54">
        <v>14</v>
      </c>
      <c r="I54">
        <v>20</v>
      </c>
      <c r="J54">
        <v>21</v>
      </c>
      <c r="K54">
        <v>11</v>
      </c>
      <c r="L54">
        <v>19</v>
      </c>
      <c r="M54">
        <v>14</v>
      </c>
      <c r="N54">
        <v>24</v>
      </c>
    </row>
    <row r="55" spans="1:14">
      <c r="A55">
        <v>56</v>
      </c>
      <c r="B55">
        <v>3</v>
      </c>
      <c r="C55">
        <v>8</v>
      </c>
      <c r="F55">
        <v>56</v>
      </c>
      <c r="G55">
        <v>12</v>
      </c>
      <c r="H55">
        <v>7</v>
      </c>
      <c r="I55">
        <v>24</v>
      </c>
      <c r="J55">
        <v>16</v>
      </c>
      <c r="K55">
        <v>7</v>
      </c>
      <c r="L55">
        <v>17</v>
      </c>
      <c r="M55">
        <v>21</v>
      </c>
      <c r="N55">
        <v>14</v>
      </c>
    </row>
    <row r="56" spans="1:14">
      <c r="A56">
        <v>57</v>
      </c>
      <c r="B56">
        <v>10</v>
      </c>
      <c r="C56">
        <v>11</v>
      </c>
      <c r="F56">
        <v>57</v>
      </c>
      <c r="G56">
        <v>5</v>
      </c>
      <c r="H56">
        <v>13</v>
      </c>
      <c r="I56">
        <v>14</v>
      </c>
      <c r="J56">
        <v>23</v>
      </c>
      <c r="K56">
        <v>8</v>
      </c>
      <c r="L56">
        <v>10</v>
      </c>
      <c r="M56">
        <v>19</v>
      </c>
      <c r="N56">
        <v>18</v>
      </c>
    </row>
    <row r="57" spans="1:14">
      <c r="A57">
        <v>58</v>
      </c>
      <c r="B57">
        <v>12</v>
      </c>
      <c r="C57">
        <v>14</v>
      </c>
      <c r="F57">
        <v>58</v>
      </c>
      <c r="G57">
        <v>4</v>
      </c>
      <c r="H57">
        <v>6</v>
      </c>
      <c r="I57">
        <v>14</v>
      </c>
      <c r="J57">
        <v>28</v>
      </c>
      <c r="K57">
        <v>11</v>
      </c>
      <c r="L57">
        <v>16</v>
      </c>
      <c r="M57">
        <v>17</v>
      </c>
      <c r="N57">
        <v>11</v>
      </c>
    </row>
    <row r="58" spans="1:14">
      <c r="A58">
        <v>59</v>
      </c>
      <c r="B58">
        <v>5</v>
      </c>
      <c r="C58">
        <v>9</v>
      </c>
      <c r="F58">
        <v>59</v>
      </c>
      <c r="G58">
        <v>6</v>
      </c>
      <c r="H58">
        <v>6</v>
      </c>
      <c r="I58">
        <v>20</v>
      </c>
      <c r="J58">
        <v>23</v>
      </c>
      <c r="K58">
        <v>17</v>
      </c>
      <c r="L58">
        <v>16</v>
      </c>
      <c r="M58">
        <v>16</v>
      </c>
      <c r="N58">
        <v>7</v>
      </c>
    </row>
    <row r="59" spans="1:14">
      <c r="A59">
        <v>60</v>
      </c>
      <c r="B59">
        <v>10</v>
      </c>
      <c r="C59">
        <v>13</v>
      </c>
      <c r="F59">
        <v>60</v>
      </c>
      <c r="G59">
        <v>15</v>
      </c>
      <c r="H59">
        <v>10</v>
      </c>
      <c r="I59">
        <v>14</v>
      </c>
      <c r="J59">
        <v>14</v>
      </c>
      <c r="K59">
        <v>13</v>
      </c>
      <c r="L59">
        <v>13</v>
      </c>
      <c r="M59">
        <v>21</v>
      </c>
      <c r="N59">
        <v>5</v>
      </c>
    </row>
    <row r="60" spans="1:14">
      <c r="A60">
        <v>61</v>
      </c>
      <c r="B60">
        <v>3</v>
      </c>
      <c r="C60">
        <v>7</v>
      </c>
      <c r="F60">
        <v>61</v>
      </c>
      <c r="G60">
        <v>12</v>
      </c>
      <c r="H60">
        <v>8</v>
      </c>
      <c r="I60">
        <v>10</v>
      </c>
      <c r="J60">
        <v>12</v>
      </c>
      <c r="K60">
        <v>18</v>
      </c>
      <c r="L60">
        <v>27</v>
      </c>
      <c r="M60">
        <v>12</v>
      </c>
      <c r="N60">
        <v>10</v>
      </c>
    </row>
    <row r="61" spans="1:14">
      <c r="A61">
        <v>62</v>
      </c>
      <c r="B61">
        <v>9</v>
      </c>
      <c r="C61">
        <v>11</v>
      </c>
      <c r="F61">
        <v>62</v>
      </c>
      <c r="G61">
        <v>11</v>
      </c>
      <c r="H61">
        <v>15</v>
      </c>
      <c r="I61">
        <v>15</v>
      </c>
      <c r="J61">
        <v>14</v>
      </c>
      <c r="K61">
        <v>18</v>
      </c>
      <c r="L61">
        <v>17</v>
      </c>
      <c r="M61">
        <v>13</v>
      </c>
      <c r="N61">
        <v>9</v>
      </c>
    </row>
    <row r="62" spans="1:14">
      <c r="A62">
        <v>63</v>
      </c>
      <c r="B62">
        <v>15</v>
      </c>
      <c r="C62">
        <v>15</v>
      </c>
      <c r="F62">
        <v>63</v>
      </c>
      <c r="G62">
        <v>19</v>
      </c>
      <c r="H62">
        <v>10</v>
      </c>
      <c r="I62">
        <v>11</v>
      </c>
      <c r="J62">
        <v>10</v>
      </c>
      <c r="K62">
        <v>28</v>
      </c>
      <c r="L62">
        <v>22</v>
      </c>
      <c r="M62">
        <v>12</v>
      </c>
      <c r="N62">
        <v>3</v>
      </c>
    </row>
    <row r="63" spans="1:14">
      <c r="A63">
        <v>64</v>
      </c>
      <c r="B63">
        <v>14</v>
      </c>
      <c r="C63">
        <v>12</v>
      </c>
      <c r="F63">
        <v>64</v>
      </c>
      <c r="G63">
        <v>16</v>
      </c>
      <c r="H63">
        <v>10</v>
      </c>
      <c r="I63">
        <v>11</v>
      </c>
      <c r="J63">
        <v>15</v>
      </c>
      <c r="K63">
        <v>23</v>
      </c>
      <c r="L63">
        <v>17</v>
      </c>
      <c r="M63">
        <v>9</v>
      </c>
      <c r="N63">
        <v>3</v>
      </c>
    </row>
    <row r="64" spans="1:14">
      <c r="A64">
        <v>65</v>
      </c>
      <c r="B64">
        <v>14</v>
      </c>
      <c r="C64">
        <v>17</v>
      </c>
      <c r="F64">
        <v>65</v>
      </c>
      <c r="G64">
        <v>23</v>
      </c>
      <c r="H64">
        <v>20</v>
      </c>
      <c r="I64">
        <v>18</v>
      </c>
      <c r="J64">
        <v>18</v>
      </c>
      <c r="K64">
        <v>27</v>
      </c>
      <c r="L64">
        <v>20</v>
      </c>
      <c r="M64">
        <v>13</v>
      </c>
      <c r="N64">
        <v>9</v>
      </c>
    </row>
    <row r="65" spans="1:14">
      <c r="A65">
        <v>66</v>
      </c>
      <c r="B65">
        <v>14</v>
      </c>
      <c r="C65">
        <v>17</v>
      </c>
      <c r="F65">
        <v>66</v>
      </c>
      <c r="G65">
        <v>18</v>
      </c>
      <c r="H65">
        <v>17</v>
      </c>
      <c r="I65">
        <v>9</v>
      </c>
      <c r="J65">
        <v>9</v>
      </c>
      <c r="K65">
        <v>21</v>
      </c>
      <c r="L65">
        <v>13</v>
      </c>
      <c r="M65">
        <v>8</v>
      </c>
      <c r="N65">
        <v>4</v>
      </c>
    </row>
    <row r="66" spans="1:14">
      <c r="A66">
        <v>67</v>
      </c>
      <c r="B66">
        <v>16</v>
      </c>
      <c r="C66">
        <v>12</v>
      </c>
      <c r="F66">
        <v>67</v>
      </c>
      <c r="G66">
        <v>22</v>
      </c>
      <c r="H66">
        <v>16</v>
      </c>
      <c r="I66">
        <v>10</v>
      </c>
      <c r="J66">
        <v>4</v>
      </c>
      <c r="K66">
        <v>21</v>
      </c>
      <c r="L66">
        <v>17</v>
      </c>
      <c r="M66">
        <v>5</v>
      </c>
      <c r="N66">
        <v>7</v>
      </c>
    </row>
    <row r="67" spans="1:14">
      <c r="A67">
        <v>68</v>
      </c>
      <c r="B67">
        <v>12</v>
      </c>
      <c r="C67">
        <v>17</v>
      </c>
      <c r="F67">
        <v>68</v>
      </c>
      <c r="G67">
        <v>18</v>
      </c>
      <c r="H67">
        <v>11</v>
      </c>
      <c r="I67">
        <v>6</v>
      </c>
      <c r="J67">
        <v>5</v>
      </c>
      <c r="K67">
        <v>19</v>
      </c>
      <c r="L67">
        <v>17</v>
      </c>
      <c r="M67">
        <v>3</v>
      </c>
      <c r="N67">
        <v>7</v>
      </c>
    </row>
    <row r="68" spans="1:14">
      <c r="A68">
        <v>69</v>
      </c>
      <c r="B68">
        <v>13</v>
      </c>
      <c r="C68">
        <v>10</v>
      </c>
      <c r="F68">
        <v>69</v>
      </c>
      <c r="G68">
        <v>21</v>
      </c>
      <c r="H68">
        <v>10</v>
      </c>
      <c r="I68">
        <v>9</v>
      </c>
      <c r="J68">
        <v>8</v>
      </c>
      <c r="K68">
        <v>24</v>
      </c>
      <c r="L68">
        <v>13</v>
      </c>
      <c r="M68">
        <v>10</v>
      </c>
      <c r="N68">
        <v>2</v>
      </c>
    </row>
    <row r="69" spans="1:14">
      <c r="A69">
        <v>70</v>
      </c>
      <c r="B69">
        <v>15</v>
      </c>
      <c r="C69">
        <v>21</v>
      </c>
      <c r="F69">
        <v>70</v>
      </c>
      <c r="G69">
        <v>15</v>
      </c>
      <c r="H69">
        <v>6</v>
      </c>
      <c r="I69">
        <v>7</v>
      </c>
      <c r="J69">
        <v>6</v>
      </c>
      <c r="K69">
        <v>39</v>
      </c>
      <c r="L69">
        <v>11</v>
      </c>
      <c r="M69">
        <v>1</v>
      </c>
      <c r="N69">
        <v>1</v>
      </c>
    </row>
    <row r="70" spans="1:14">
      <c r="A70">
        <v>71</v>
      </c>
      <c r="B70">
        <v>21</v>
      </c>
      <c r="C70">
        <v>16</v>
      </c>
      <c r="F70">
        <v>71</v>
      </c>
      <c r="G70">
        <v>16</v>
      </c>
      <c r="H70">
        <v>9</v>
      </c>
      <c r="I70">
        <v>6</v>
      </c>
      <c r="J70">
        <v>5</v>
      </c>
      <c r="K70">
        <v>23</v>
      </c>
      <c r="L70">
        <v>9</v>
      </c>
      <c r="M70">
        <v>3</v>
      </c>
      <c r="N70">
        <v>2</v>
      </c>
    </row>
    <row r="71" spans="1:14">
      <c r="A71">
        <v>72</v>
      </c>
      <c r="B71">
        <v>18</v>
      </c>
      <c r="C71">
        <v>29</v>
      </c>
      <c r="F71">
        <v>72</v>
      </c>
      <c r="G71">
        <v>19</v>
      </c>
      <c r="H71">
        <v>8</v>
      </c>
      <c r="I71">
        <v>4</v>
      </c>
      <c r="J71">
        <v>4</v>
      </c>
      <c r="K71">
        <v>20</v>
      </c>
      <c r="L71">
        <v>9</v>
      </c>
      <c r="M71">
        <v>4</v>
      </c>
      <c r="N71">
        <v>3</v>
      </c>
    </row>
    <row r="72" spans="1:14">
      <c r="A72">
        <v>73</v>
      </c>
      <c r="B72">
        <v>21</v>
      </c>
      <c r="C72">
        <v>25</v>
      </c>
      <c r="F72">
        <v>73</v>
      </c>
      <c r="G72">
        <v>16</v>
      </c>
      <c r="H72">
        <v>9</v>
      </c>
      <c r="I72">
        <v>5</v>
      </c>
      <c r="J72">
        <v>4</v>
      </c>
      <c r="K72">
        <v>20</v>
      </c>
      <c r="L72">
        <v>12</v>
      </c>
      <c r="M72">
        <v>2</v>
      </c>
      <c r="N72">
        <v>1</v>
      </c>
    </row>
    <row r="73" spans="1:14">
      <c r="A73">
        <v>74</v>
      </c>
      <c r="B73">
        <v>11</v>
      </c>
      <c r="C73">
        <v>18</v>
      </c>
      <c r="F73">
        <v>74</v>
      </c>
      <c r="G73">
        <v>18</v>
      </c>
      <c r="H73">
        <v>7</v>
      </c>
      <c r="I73">
        <v>2</v>
      </c>
      <c r="J73">
        <v>3</v>
      </c>
      <c r="K73">
        <v>24</v>
      </c>
      <c r="L73">
        <v>8</v>
      </c>
      <c r="M73">
        <v>4</v>
      </c>
    </row>
    <row r="74" spans="1:14">
      <c r="A74">
        <v>75</v>
      </c>
      <c r="B74">
        <v>13</v>
      </c>
      <c r="C74">
        <v>15</v>
      </c>
      <c r="F74">
        <v>75</v>
      </c>
      <c r="G74">
        <v>16</v>
      </c>
      <c r="H74">
        <v>9</v>
      </c>
      <c r="I74">
        <v>3</v>
      </c>
      <c r="J74">
        <v>1</v>
      </c>
      <c r="K74">
        <v>18</v>
      </c>
      <c r="L74">
        <v>9</v>
      </c>
      <c r="M74">
        <v>4</v>
      </c>
    </row>
    <row r="75" spans="1:14">
      <c r="A75">
        <v>76</v>
      </c>
      <c r="B75">
        <v>18</v>
      </c>
      <c r="C75">
        <v>18</v>
      </c>
      <c r="F75">
        <v>76</v>
      </c>
      <c r="G75">
        <v>16</v>
      </c>
      <c r="H75">
        <v>7</v>
      </c>
      <c r="I75">
        <v>6</v>
      </c>
      <c r="J75">
        <v>1</v>
      </c>
      <c r="K75">
        <v>15</v>
      </c>
      <c r="L75">
        <v>7</v>
      </c>
      <c r="M75">
        <v>3</v>
      </c>
      <c r="N75">
        <v>1</v>
      </c>
    </row>
    <row r="76" spans="1:14">
      <c r="A76">
        <v>77</v>
      </c>
      <c r="B76">
        <v>15</v>
      </c>
      <c r="C76">
        <v>28</v>
      </c>
      <c r="F76">
        <v>77</v>
      </c>
      <c r="G76">
        <v>20</v>
      </c>
      <c r="H76">
        <v>8</v>
      </c>
      <c r="I76">
        <v>3</v>
      </c>
      <c r="J76">
        <v>1</v>
      </c>
      <c r="K76">
        <v>10</v>
      </c>
      <c r="L76">
        <v>4</v>
      </c>
      <c r="M76">
        <v>2</v>
      </c>
      <c r="N76">
        <v>1</v>
      </c>
    </row>
    <row r="77" spans="1:14">
      <c r="A77">
        <v>78</v>
      </c>
      <c r="B77">
        <v>7</v>
      </c>
      <c r="C77">
        <v>23</v>
      </c>
      <c r="F77">
        <v>78</v>
      </c>
      <c r="G77">
        <v>9</v>
      </c>
      <c r="H77">
        <v>7</v>
      </c>
      <c r="J77">
        <v>1</v>
      </c>
      <c r="K77">
        <v>14</v>
      </c>
      <c r="L77">
        <v>2</v>
      </c>
      <c r="M77">
        <v>1</v>
      </c>
    </row>
    <row r="78" spans="1:14">
      <c r="A78">
        <v>79</v>
      </c>
      <c r="B78">
        <v>12</v>
      </c>
      <c r="C78">
        <v>17</v>
      </c>
      <c r="F78">
        <v>79</v>
      </c>
      <c r="G78">
        <v>12</v>
      </c>
      <c r="H78">
        <v>7</v>
      </c>
      <c r="I78">
        <v>1</v>
      </c>
      <c r="J78">
        <v>1</v>
      </c>
      <c r="K78">
        <v>13</v>
      </c>
      <c r="L78">
        <v>8</v>
      </c>
    </row>
    <row r="79" spans="1:14">
      <c r="A79">
        <v>80</v>
      </c>
      <c r="B79">
        <v>15</v>
      </c>
      <c r="C79">
        <v>24</v>
      </c>
      <c r="F79">
        <v>80</v>
      </c>
      <c r="G79">
        <v>8</v>
      </c>
      <c r="H79">
        <v>2</v>
      </c>
      <c r="I79">
        <v>1</v>
      </c>
      <c r="J79">
        <v>1</v>
      </c>
      <c r="K79">
        <v>14</v>
      </c>
      <c r="L79">
        <v>2</v>
      </c>
    </row>
    <row r="80" spans="1:14">
      <c r="A80">
        <v>81</v>
      </c>
      <c r="B80">
        <v>11</v>
      </c>
      <c r="C80">
        <v>24</v>
      </c>
      <c r="F80">
        <v>81</v>
      </c>
      <c r="G80">
        <v>9</v>
      </c>
      <c r="H80">
        <v>10</v>
      </c>
      <c r="I80">
        <v>1</v>
      </c>
      <c r="J80">
        <v>1</v>
      </c>
      <c r="K80">
        <v>14</v>
      </c>
      <c r="L80">
        <v>4</v>
      </c>
      <c r="M80">
        <v>1</v>
      </c>
    </row>
    <row r="81" spans="1:13">
      <c r="A81">
        <v>82</v>
      </c>
      <c r="B81">
        <v>8</v>
      </c>
      <c r="C81">
        <v>24</v>
      </c>
      <c r="F81">
        <v>82</v>
      </c>
      <c r="G81">
        <v>8</v>
      </c>
      <c r="H81">
        <v>1</v>
      </c>
      <c r="I81">
        <v>1</v>
      </c>
      <c r="J81">
        <v>1</v>
      </c>
      <c r="K81">
        <v>14</v>
      </c>
      <c r="L81">
        <v>1</v>
      </c>
      <c r="M81">
        <v>1</v>
      </c>
    </row>
    <row r="82" spans="1:13">
      <c r="A82">
        <v>83</v>
      </c>
      <c r="B82">
        <v>11</v>
      </c>
      <c r="C82">
        <v>21</v>
      </c>
      <c r="F82">
        <v>83</v>
      </c>
      <c r="G82">
        <v>3</v>
      </c>
      <c r="H82">
        <v>2</v>
      </c>
      <c r="K82">
        <v>10</v>
      </c>
      <c r="M82">
        <v>1</v>
      </c>
    </row>
    <row r="83" spans="1:13">
      <c r="A83">
        <v>84</v>
      </c>
      <c r="B83">
        <v>10</v>
      </c>
      <c r="C83">
        <v>20</v>
      </c>
      <c r="F83">
        <v>84</v>
      </c>
      <c r="G83">
        <v>5</v>
      </c>
      <c r="H83">
        <v>2</v>
      </c>
      <c r="K83">
        <v>7</v>
      </c>
      <c r="M83">
        <v>1</v>
      </c>
    </row>
    <row r="84" spans="1:13">
      <c r="A84">
        <v>85</v>
      </c>
      <c r="B84">
        <v>14</v>
      </c>
      <c r="C84">
        <v>20</v>
      </c>
      <c r="F84">
        <v>85</v>
      </c>
      <c r="G84">
        <v>5</v>
      </c>
      <c r="H84">
        <v>5</v>
      </c>
      <c r="I84">
        <v>1</v>
      </c>
      <c r="K84">
        <v>6</v>
      </c>
      <c r="L84">
        <v>1</v>
      </c>
    </row>
    <row r="85" spans="1:13">
      <c r="A85">
        <v>86</v>
      </c>
      <c r="B85">
        <v>8</v>
      </c>
      <c r="C85">
        <v>18</v>
      </c>
      <c r="F85">
        <v>86</v>
      </c>
      <c r="G85">
        <v>6</v>
      </c>
      <c r="K85">
        <v>6</v>
      </c>
      <c r="L85">
        <v>1</v>
      </c>
    </row>
    <row r="86" spans="1:13">
      <c r="A86">
        <v>87</v>
      </c>
      <c r="B86">
        <v>4</v>
      </c>
      <c r="C86">
        <v>11</v>
      </c>
      <c r="F86">
        <v>87</v>
      </c>
      <c r="G86">
        <v>1</v>
      </c>
      <c r="K86">
        <v>2</v>
      </c>
    </row>
    <row r="87" spans="1:13">
      <c r="A87">
        <v>88</v>
      </c>
      <c r="B87">
        <v>11</v>
      </c>
      <c r="C87">
        <v>10</v>
      </c>
      <c r="F87">
        <v>88</v>
      </c>
      <c r="G87">
        <v>5</v>
      </c>
      <c r="K87">
        <v>2</v>
      </c>
    </row>
    <row r="88" spans="1:13">
      <c r="A88">
        <v>89</v>
      </c>
      <c r="B88">
        <v>3</v>
      </c>
      <c r="C88">
        <v>13</v>
      </c>
      <c r="F88">
        <v>89</v>
      </c>
      <c r="G88">
        <v>1</v>
      </c>
      <c r="K88">
        <v>1</v>
      </c>
      <c r="L88">
        <v>1</v>
      </c>
    </row>
    <row r="89" spans="1:13">
      <c r="A89">
        <v>90</v>
      </c>
      <c r="B89">
        <v>1</v>
      </c>
      <c r="C89">
        <v>7</v>
      </c>
      <c r="F89">
        <v>90</v>
      </c>
      <c r="G89">
        <v>1</v>
      </c>
      <c r="K89">
        <v>2</v>
      </c>
    </row>
    <row r="90" spans="1:13">
      <c r="A90">
        <v>91</v>
      </c>
      <c r="B90">
        <v>5</v>
      </c>
      <c r="C90">
        <v>13</v>
      </c>
      <c r="F90">
        <v>91</v>
      </c>
      <c r="G90">
        <v>1</v>
      </c>
      <c r="K90">
        <v>1</v>
      </c>
    </row>
    <row r="91" spans="1:13">
      <c r="A91">
        <v>92</v>
      </c>
      <c r="B91">
        <v>5</v>
      </c>
      <c r="C91">
        <v>8</v>
      </c>
      <c r="F91">
        <v>92</v>
      </c>
      <c r="K91">
        <v>2</v>
      </c>
      <c r="L91">
        <v>1</v>
      </c>
    </row>
    <row r="92" spans="1:13">
      <c r="A92">
        <v>93</v>
      </c>
      <c r="B92">
        <v>0</v>
      </c>
      <c r="C92">
        <v>5</v>
      </c>
      <c r="F92">
        <v>93</v>
      </c>
      <c r="M92">
        <v>1</v>
      </c>
    </row>
    <row r="93" spans="1:13">
      <c r="A93">
        <v>94</v>
      </c>
      <c r="B93">
        <v>1</v>
      </c>
      <c r="C93">
        <v>4</v>
      </c>
      <c r="F93">
        <v>94</v>
      </c>
      <c r="G93">
        <v>1</v>
      </c>
    </row>
    <row r="94" spans="1:13">
      <c r="A94">
        <v>95</v>
      </c>
      <c r="B94">
        <v>2</v>
      </c>
      <c r="C94">
        <v>0</v>
      </c>
      <c r="F94" s="58">
        <v>95</v>
      </c>
    </row>
    <row r="95" spans="1:13">
      <c r="A95">
        <v>96</v>
      </c>
      <c r="B95">
        <v>2</v>
      </c>
      <c r="C95">
        <v>0</v>
      </c>
      <c r="F95">
        <v>96</v>
      </c>
      <c r="G95">
        <v>1</v>
      </c>
    </row>
    <row r="96" spans="1:13">
      <c r="A96">
        <v>97</v>
      </c>
      <c r="B96">
        <v>0</v>
      </c>
      <c r="C96">
        <v>1</v>
      </c>
      <c r="F96">
        <v>97</v>
      </c>
      <c r="L96">
        <v>1</v>
      </c>
    </row>
    <row r="97" spans="1:6">
      <c r="A97">
        <v>98</v>
      </c>
      <c r="B97">
        <v>0</v>
      </c>
      <c r="C97">
        <v>1</v>
      </c>
      <c r="F97" s="58">
        <v>98</v>
      </c>
    </row>
    <row r="98" spans="1:6">
      <c r="A98" s="58">
        <v>99</v>
      </c>
      <c r="B98">
        <v>0</v>
      </c>
      <c r="C98">
        <v>0</v>
      </c>
      <c r="F98" s="58">
        <v>99</v>
      </c>
    </row>
    <row r="99" spans="1:6">
      <c r="A99" s="58">
        <v>100</v>
      </c>
      <c r="B99">
        <v>0</v>
      </c>
      <c r="C99">
        <v>0</v>
      </c>
      <c r="F99" s="58">
        <v>100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B1" workbookViewId="0">
      <selection activeCell="L78" sqref="L78"/>
    </sheetView>
  </sheetViews>
  <sheetFormatPr defaultRowHeight="15"/>
  <cols>
    <col min="3" max="3" width="10" bestFit="1" customWidth="1"/>
    <col min="4" max="4" width="6.5703125" bestFit="1" customWidth="1"/>
    <col min="5" max="5" width="10.42578125" bestFit="1" customWidth="1"/>
    <col min="6" max="7" width="6.5703125" bestFit="1" customWidth="1"/>
  </cols>
  <sheetData>
    <row r="1" spans="1:12" s="58" customFormat="1">
      <c r="C1" s="58" t="s">
        <v>262</v>
      </c>
    </row>
    <row r="2" spans="1:12" s="58" customFormat="1">
      <c r="C2" s="58" t="s">
        <v>105</v>
      </c>
      <c r="H2" s="58" t="s">
        <v>106</v>
      </c>
    </row>
    <row r="3" spans="1:12">
      <c r="A3" s="1" t="s">
        <v>57</v>
      </c>
      <c r="B3" s="1" t="s">
        <v>58</v>
      </c>
      <c r="C3" t="s">
        <v>258</v>
      </c>
      <c r="D3" t="s">
        <v>259</v>
      </c>
      <c r="E3" t="s">
        <v>260</v>
      </c>
      <c r="F3" t="s">
        <v>48</v>
      </c>
      <c r="G3" t="s">
        <v>261</v>
      </c>
      <c r="H3" t="s">
        <v>258</v>
      </c>
      <c r="I3" t="s">
        <v>259</v>
      </c>
      <c r="J3" t="s">
        <v>260</v>
      </c>
      <c r="K3" t="s">
        <v>48</v>
      </c>
      <c r="L3" t="s">
        <v>261</v>
      </c>
    </row>
    <row r="4" spans="1:12">
      <c r="A4" s="1">
        <v>1</v>
      </c>
      <c r="B4" s="1">
        <v>5</v>
      </c>
      <c r="C4">
        <f>'Stata Clipboard'!B4</f>
        <v>2</v>
      </c>
      <c r="D4">
        <f>'Stata Clipboard'!G4</f>
        <v>24</v>
      </c>
      <c r="E4" s="58">
        <f>'Stata Clipboard'!H4</f>
        <v>27</v>
      </c>
      <c r="F4" s="58">
        <f>'Stata Clipboard'!I4</f>
        <v>12</v>
      </c>
      <c r="G4" s="58">
        <f>'Stata Clipboard'!J4</f>
        <v>4</v>
      </c>
      <c r="H4">
        <f>'Stata Clipboard'!C4</f>
        <v>3</v>
      </c>
      <c r="I4">
        <f>'Stata Clipboard'!K4</f>
        <v>19</v>
      </c>
      <c r="J4" s="58">
        <f>'Stata Clipboard'!L4</f>
        <v>24</v>
      </c>
      <c r="K4" s="58">
        <f>'Stata Clipboard'!M4</f>
        <v>16</v>
      </c>
      <c r="L4" s="58">
        <f>'Stata Clipboard'!N4</f>
        <v>4</v>
      </c>
    </row>
    <row r="5" spans="1:12">
      <c r="A5" s="1">
        <v>2</v>
      </c>
      <c r="B5" s="1">
        <v>6</v>
      </c>
      <c r="C5" s="58">
        <f>'Stata Clipboard'!B5</f>
        <v>2</v>
      </c>
      <c r="D5" s="58">
        <f>'Stata Clipboard'!G5</f>
        <v>19</v>
      </c>
      <c r="E5" s="58">
        <f>'Stata Clipboard'!H5</f>
        <v>26</v>
      </c>
      <c r="F5" s="58">
        <f>'Stata Clipboard'!I5</f>
        <v>18</v>
      </c>
      <c r="G5" s="58">
        <f>'Stata Clipboard'!J5</f>
        <v>1</v>
      </c>
      <c r="H5" s="58">
        <f>'Stata Clipboard'!C5</f>
        <v>1</v>
      </c>
      <c r="I5" s="58">
        <f>'Stata Clipboard'!K5</f>
        <v>13</v>
      </c>
      <c r="J5" s="58">
        <f>'Stata Clipboard'!L5</f>
        <v>30</v>
      </c>
      <c r="K5" s="58">
        <f>'Stata Clipboard'!M5</f>
        <v>12</v>
      </c>
      <c r="L5" s="58">
        <f>'Stata Clipboard'!N5</f>
        <v>1</v>
      </c>
    </row>
    <row r="6" spans="1:12">
      <c r="A6" s="1">
        <v>3</v>
      </c>
      <c r="B6" s="1">
        <v>7</v>
      </c>
      <c r="C6" s="58">
        <f>'Stata Clipboard'!B6</f>
        <v>0</v>
      </c>
      <c r="D6" s="58">
        <f>'Stata Clipboard'!G6</f>
        <v>21</v>
      </c>
      <c r="E6" s="58">
        <f>'Stata Clipboard'!H6</f>
        <v>16</v>
      </c>
      <c r="F6" s="58">
        <f>'Stata Clipboard'!I6</f>
        <v>16</v>
      </c>
      <c r="G6" s="58">
        <f>'Stata Clipboard'!J6</f>
        <v>4</v>
      </c>
      <c r="H6" s="58">
        <f>'Stata Clipboard'!C6</f>
        <v>0</v>
      </c>
      <c r="I6" s="58">
        <f>'Stata Clipboard'!K6</f>
        <v>17</v>
      </c>
      <c r="J6" s="58">
        <f>'Stata Clipboard'!L6</f>
        <v>29</v>
      </c>
      <c r="K6" s="58">
        <f>'Stata Clipboard'!M6</f>
        <v>13</v>
      </c>
      <c r="L6" s="58">
        <f>'Stata Clipboard'!N6</f>
        <v>2</v>
      </c>
    </row>
    <row r="7" spans="1:12">
      <c r="A7" s="1">
        <v>4</v>
      </c>
      <c r="B7" s="1">
        <v>8</v>
      </c>
      <c r="C7" s="58">
        <f>'Stata Clipboard'!B7</f>
        <v>1</v>
      </c>
      <c r="D7" s="58">
        <f>'Stata Clipboard'!G7</f>
        <v>24</v>
      </c>
      <c r="E7" s="58">
        <f>'Stata Clipboard'!H7</f>
        <v>25</v>
      </c>
      <c r="F7" s="58">
        <f>'Stata Clipboard'!I7</f>
        <v>12</v>
      </c>
      <c r="G7" s="58">
        <f>'Stata Clipboard'!J7</f>
        <v>3</v>
      </c>
      <c r="H7" s="58">
        <f>'Stata Clipboard'!C7</f>
        <v>0</v>
      </c>
      <c r="I7" s="58">
        <f>'Stata Clipboard'!K7</f>
        <v>28</v>
      </c>
      <c r="J7" s="58">
        <f>'Stata Clipboard'!L7</f>
        <v>29</v>
      </c>
      <c r="K7" s="58">
        <f>'Stata Clipboard'!M7</f>
        <v>10</v>
      </c>
      <c r="L7" s="58">
        <f>'Stata Clipboard'!N7</f>
        <v>2</v>
      </c>
    </row>
    <row r="8" spans="1:12">
      <c r="A8" s="1">
        <v>5</v>
      </c>
      <c r="B8" s="1">
        <v>9</v>
      </c>
      <c r="C8" s="58">
        <f>'Stata Clipboard'!B8</f>
        <v>3</v>
      </c>
      <c r="D8" s="58">
        <f>'Stata Clipboard'!G8</f>
        <v>15</v>
      </c>
      <c r="E8" s="58">
        <f>'Stata Clipboard'!H8</f>
        <v>19</v>
      </c>
      <c r="F8" s="58">
        <f>'Stata Clipboard'!I8</f>
        <v>14</v>
      </c>
      <c r="G8" s="58">
        <f>'Stata Clipboard'!J8</f>
        <v>4</v>
      </c>
      <c r="H8" s="58">
        <f>'Stata Clipboard'!C8</f>
        <v>3</v>
      </c>
      <c r="I8" s="58">
        <f>'Stata Clipboard'!K8</f>
        <v>14</v>
      </c>
      <c r="J8" s="58">
        <f>'Stata Clipboard'!L8</f>
        <v>26</v>
      </c>
      <c r="K8" s="58">
        <f>'Stata Clipboard'!M8</f>
        <v>14</v>
      </c>
      <c r="L8" s="58">
        <f>'Stata Clipboard'!N8</f>
        <v>5</v>
      </c>
    </row>
    <row r="9" spans="1:12">
      <c r="A9" s="1">
        <v>6</v>
      </c>
      <c r="B9" s="1">
        <v>10</v>
      </c>
      <c r="C9" s="58">
        <f>'Stata Clipboard'!B9</f>
        <v>3</v>
      </c>
      <c r="D9" s="58">
        <f>'Stata Clipboard'!G9</f>
        <v>17</v>
      </c>
      <c r="E9" s="58">
        <f>'Stata Clipboard'!H9</f>
        <v>24</v>
      </c>
      <c r="F9" s="58">
        <f>'Stata Clipboard'!I9</f>
        <v>12</v>
      </c>
      <c r="G9" s="58">
        <f>'Stata Clipboard'!J9</f>
        <v>1</v>
      </c>
      <c r="H9" s="58">
        <f>'Stata Clipboard'!C9</f>
        <v>1</v>
      </c>
      <c r="I9" s="58">
        <f>'Stata Clipboard'!K9</f>
        <v>19</v>
      </c>
      <c r="J9" s="58">
        <f>'Stata Clipboard'!L9</f>
        <v>31</v>
      </c>
      <c r="K9" s="58">
        <f>'Stata Clipboard'!M9</f>
        <v>6</v>
      </c>
      <c r="L9" s="58">
        <f>'Stata Clipboard'!N9</f>
        <v>3</v>
      </c>
    </row>
    <row r="10" spans="1:12">
      <c r="A10" s="1">
        <v>7</v>
      </c>
      <c r="B10" s="1">
        <v>11</v>
      </c>
      <c r="C10" s="58">
        <f>'Stata Clipboard'!B10</f>
        <v>3</v>
      </c>
      <c r="D10" s="58">
        <f>'Stata Clipboard'!G10</f>
        <v>18</v>
      </c>
      <c r="E10" s="58">
        <f>'Stata Clipboard'!H10</f>
        <v>18</v>
      </c>
      <c r="F10" s="58">
        <f>'Stata Clipboard'!I10</f>
        <v>12</v>
      </c>
      <c r="G10" s="58">
        <f>'Stata Clipboard'!J10</f>
        <v>6</v>
      </c>
      <c r="H10" s="58">
        <f>'Stata Clipboard'!C10</f>
        <v>2</v>
      </c>
      <c r="I10" s="58">
        <f>'Stata Clipboard'!K10</f>
        <v>24</v>
      </c>
      <c r="J10" s="58">
        <f>'Stata Clipboard'!L10</f>
        <v>34</v>
      </c>
      <c r="K10" s="58">
        <f>'Stata Clipboard'!M10</f>
        <v>7</v>
      </c>
      <c r="L10" s="58">
        <f>'Stata Clipboard'!N10</f>
        <v>6</v>
      </c>
    </row>
    <row r="11" spans="1:12">
      <c r="A11" s="1">
        <v>8</v>
      </c>
      <c r="B11" s="1">
        <v>12</v>
      </c>
      <c r="C11" s="58">
        <f>'Stata Clipboard'!B11</f>
        <v>5</v>
      </c>
      <c r="D11" s="58">
        <f>'Stata Clipboard'!G11</f>
        <v>18</v>
      </c>
      <c r="E11" s="58">
        <f>'Stata Clipboard'!H11</f>
        <v>31</v>
      </c>
      <c r="F11" s="58">
        <f>'Stata Clipboard'!I11</f>
        <v>8</v>
      </c>
      <c r="G11" s="58">
        <f>'Stata Clipboard'!J11</f>
        <v>5</v>
      </c>
      <c r="H11" s="58">
        <f>'Stata Clipboard'!C11</f>
        <v>2</v>
      </c>
      <c r="I11" s="58">
        <f>'Stata Clipboard'!K11</f>
        <v>18</v>
      </c>
      <c r="J11" s="58">
        <f>'Stata Clipboard'!L11</f>
        <v>29</v>
      </c>
      <c r="K11" s="58">
        <f>'Stata Clipboard'!M11</f>
        <v>13</v>
      </c>
      <c r="L11" s="58">
        <f>'Stata Clipboard'!N11</f>
        <v>1</v>
      </c>
    </row>
    <row r="12" spans="1:12">
      <c r="A12" s="1">
        <v>9</v>
      </c>
      <c r="B12" s="1">
        <v>13</v>
      </c>
      <c r="C12" s="58">
        <f>'Stata Clipboard'!B12</f>
        <v>2</v>
      </c>
      <c r="D12" s="58">
        <f>'Stata Clipboard'!G12</f>
        <v>11</v>
      </c>
      <c r="E12" s="58">
        <f>'Stata Clipboard'!H12</f>
        <v>24</v>
      </c>
      <c r="F12" s="58">
        <f>'Stata Clipboard'!I12</f>
        <v>6</v>
      </c>
      <c r="G12" s="58">
        <f>'Stata Clipboard'!J12</f>
        <v>2</v>
      </c>
      <c r="H12" s="58">
        <f>'Stata Clipboard'!C12</f>
        <v>0</v>
      </c>
      <c r="I12" s="58">
        <f>'Stata Clipboard'!K12</f>
        <v>34</v>
      </c>
      <c r="J12" s="58">
        <f>'Stata Clipboard'!L12</f>
        <v>24</v>
      </c>
      <c r="K12" s="58">
        <f>'Stata Clipboard'!M12</f>
        <v>4</v>
      </c>
      <c r="L12" s="58">
        <f>'Stata Clipboard'!N12</f>
        <v>0</v>
      </c>
    </row>
    <row r="13" spans="1:12">
      <c r="A13" s="1">
        <v>10</v>
      </c>
      <c r="B13" s="1">
        <v>14</v>
      </c>
      <c r="C13" s="58">
        <f>'Stata Clipboard'!B13</f>
        <v>3</v>
      </c>
      <c r="D13" s="58">
        <f>'Stata Clipboard'!G13</f>
        <v>18</v>
      </c>
      <c r="E13" s="58">
        <f>'Stata Clipboard'!H13</f>
        <v>17</v>
      </c>
      <c r="F13" s="58">
        <f>'Stata Clipboard'!I13</f>
        <v>7</v>
      </c>
      <c r="G13" s="58">
        <f>'Stata Clipboard'!J13</f>
        <v>6</v>
      </c>
      <c r="H13" s="58">
        <f>'Stata Clipboard'!C13</f>
        <v>5</v>
      </c>
      <c r="I13" s="58">
        <f>'Stata Clipboard'!K13</f>
        <v>20</v>
      </c>
      <c r="J13" s="58">
        <f>'Stata Clipboard'!L13</f>
        <v>13</v>
      </c>
      <c r="K13" s="58">
        <f>'Stata Clipboard'!M13</f>
        <v>6</v>
      </c>
      <c r="L13" s="58">
        <f>'Stata Clipboard'!N13</f>
        <v>1</v>
      </c>
    </row>
    <row r="14" spans="1:12">
      <c r="A14" s="1">
        <v>11</v>
      </c>
      <c r="B14" s="1">
        <v>15</v>
      </c>
      <c r="C14" s="58">
        <f>'Stata Clipboard'!B14</f>
        <v>4</v>
      </c>
      <c r="D14" s="58">
        <f>'Stata Clipboard'!G14</f>
        <v>21</v>
      </c>
      <c r="E14" s="58">
        <f>'Stata Clipboard'!H14</f>
        <v>23</v>
      </c>
      <c r="F14" s="58">
        <f>'Stata Clipboard'!I14</f>
        <v>7</v>
      </c>
      <c r="G14" s="58">
        <f>'Stata Clipboard'!J14</f>
        <v>2</v>
      </c>
      <c r="H14" s="58">
        <f>'Stata Clipboard'!C14</f>
        <v>2</v>
      </c>
      <c r="I14" s="58">
        <f>'Stata Clipboard'!K14</f>
        <v>21</v>
      </c>
      <c r="J14" s="58">
        <f>'Stata Clipboard'!L14</f>
        <v>13</v>
      </c>
      <c r="K14" s="58">
        <f>'Stata Clipboard'!M14</f>
        <v>4</v>
      </c>
      <c r="L14" s="58">
        <f>'Stata Clipboard'!N14</f>
        <v>0</v>
      </c>
    </row>
    <row r="15" spans="1:12">
      <c r="A15" s="1">
        <v>12</v>
      </c>
      <c r="B15" s="1">
        <v>16</v>
      </c>
      <c r="C15" s="58">
        <f>'Stata Clipboard'!B15</f>
        <v>4</v>
      </c>
      <c r="D15" s="58">
        <f>'Stata Clipboard'!G15</f>
        <v>17</v>
      </c>
      <c r="E15" s="58">
        <f>'Stata Clipboard'!H15</f>
        <v>21</v>
      </c>
      <c r="F15" s="58">
        <f>'Stata Clipboard'!I15</f>
        <v>5</v>
      </c>
      <c r="G15" s="58">
        <f>'Stata Clipboard'!J15</f>
        <v>8</v>
      </c>
      <c r="H15" s="58">
        <f>'Stata Clipboard'!C15</f>
        <v>6</v>
      </c>
      <c r="I15" s="58">
        <f>'Stata Clipboard'!K15</f>
        <v>27</v>
      </c>
      <c r="J15" s="58">
        <f>'Stata Clipboard'!L15</f>
        <v>9</v>
      </c>
      <c r="K15" s="58">
        <f>'Stata Clipboard'!M15</f>
        <v>3</v>
      </c>
      <c r="L15" s="58">
        <f>'Stata Clipboard'!N15</f>
        <v>1</v>
      </c>
    </row>
    <row r="16" spans="1:12">
      <c r="A16" s="1">
        <v>13</v>
      </c>
      <c r="B16" s="1">
        <v>17</v>
      </c>
      <c r="C16" s="58">
        <f>'Stata Clipboard'!B16</f>
        <v>4</v>
      </c>
      <c r="D16" s="58">
        <f>'Stata Clipboard'!G16</f>
        <v>7</v>
      </c>
      <c r="E16" s="58">
        <f>'Stata Clipboard'!H16</f>
        <v>12</v>
      </c>
      <c r="F16" s="58">
        <f>'Stata Clipboard'!I16</f>
        <v>8</v>
      </c>
      <c r="G16" s="58">
        <f>'Stata Clipboard'!J16</f>
        <v>10</v>
      </c>
      <c r="H16" s="58">
        <f>'Stata Clipboard'!C16</f>
        <v>8</v>
      </c>
      <c r="I16" s="58">
        <f>'Stata Clipboard'!K16</f>
        <v>11</v>
      </c>
      <c r="J16" s="58">
        <f>'Stata Clipboard'!L16</f>
        <v>9</v>
      </c>
      <c r="K16" s="58">
        <f>'Stata Clipboard'!M16</f>
        <v>2</v>
      </c>
      <c r="L16" s="58">
        <f>'Stata Clipboard'!N16</f>
        <v>4</v>
      </c>
    </row>
    <row r="17" spans="1:12">
      <c r="A17" s="1">
        <v>14</v>
      </c>
      <c r="B17" s="1">
        <v>18</v>
      </c>
      <c r="C17" s="58">
        <f>'Stata Clipboard'!B17</f>
        <v>0</v>
      </c>
      <c r="D17" s="58">
        <f>'Stata Clipboard'!G17</f>
        <v>14</v>
      </c>
      <c r="E17" s="58">
        <f>'Stata Clipboard'!H17</f>
        <v>7</v>
      </c>
      <c r="F17" s="58">
        <f>'Stata Clipboard'!I17</f>
        <v>11</v>
      </c>
      <c r="G17" s="58">
        <f>'Stata Clipboard'!J17</f>
        <v>18</v>
      </c>
      <c r="H17" s="58">
        <f>'Stata Clipboard'!C17</f>
        <v>7</v>
      </c>
      <c r="I17" s="58">
        <f>'Stata Clipboard'!K17</f>
        <v>9</v>
      </c>
      <c r="J17" s="58">
        <f>'Stata Clipboard'!L17</f>
        <v>13</v>
      </c>
      <c r="K17" s="58">
        <f>'Stata Clipboard'!M17</f>
        <v>11</v>
      </c>
      <c r="L17" s="58">
        <f>'Stata Clipboard'!N17</f>
        <v>5</v>
      </c>
    </row>
    <row r="18" spans="1:12">
      <c r="A18" s="1">
        <v>15</v>
      </c>
      <c r="B18" s="1">
        <v>19</v>
      </c>
      <c r="C18" s="58">
        <f>'Stata Clipboard'!B18</f>
        <v>1</v>
      </c>
      <c r="D18" s="58">
        <f>'Stata Clipboard'!G18</f>
        <v>5</v>
      </c>
      <c r="E18" s="58">
        <f>'Stata Clipboard'!H18</f>
        <v>8</v>
      </c>
      <c r="F18" s="58">
        <f>'Stata Clipboard'!I18</f>
        <v>14</v>
      </c>
      <c r="G18" s="58">
        <f>'Stata Clipboard'!J18</f>
        <v>15</v>
      </c>
      <c r="H18" s="58">
        <f>'Stata Clipboard'!C18</f>
        <v>1</v>
      </c>
      <c r="I18" s="58">
        <f>'Stata Clipboard'!K18</f>
        <v>20</v>
      </c>
      <c r="J18" s="58">
        <f>'Stata Clipboard'!L18</f>
        <v>14</v>
      </c>
      <c r="K18" s="58">
        <f>'Stata Clipboard'!M18</f>
        <v>12</v>
      </c>
      <c r="L18" s="58">
        <f>'Stata Clipboard'!N18</f>
        <v>9</v>
      </c>
    </row>
    <row r="19" spans="1:12">
      <c r="A19" s="1">
        <v>16</v>
      </c>
      <c r="B19" s="1">
        <v>20</v>
      </c>
      <c r="C19" s="58">
        <f>'Stata Clipboard'!B19</f>
        <v>3</v>
      </c>
      <c r="D19" s="58">
        <f>'Stata Clipboard'!G19</f>
        <v>6</v>
      </c>
      <c r="E19" s="58">
        <f>'Stata Clipboard'!H19</f>
        <v>7</v>
      </c>
      <c r="F19" s="58">
        <f>'Stata Clipboard'!I19</f>
        <v>6</v>
      </c>
      <c r="G19" s="58">
        <f>'Stata Clipboard'!J19</f>
        <v>14</v>
      </c>
      <c r="H19" s="58">
        <f>'Stata Clipboard'!C19</f>
        <v>8</v>
      </c>
      <c r="I19" s="58">
        <f>'Stata Clipboard'!K19</f>
        <v>15</v>
      </c>
      <c r="J19" s="58">
        <f>'Stata Clipboard'!L19</f>
        <v>11</v>
      </c>
      <c r="K19" s="58">
        <f>'Stata Clipboard'!M19</f>
        <v>7</v>
      </c>
      <c r="L19" s="58">
        <f>'Stata Clipboard'!N19</f>
        <v>9</v>
      </c>
    </row>
    <row r="20" spans="1:12">
      <c r="A20" s="1">
        <v>17</v>
      </c>
      <c r="B20" s="1">
        <v>21</v>
      </c>
      <c r="C20" s="58">
        <f>'Stata Clipboard'!B20</f>
        <v>0</v>
      </c>
      <c r="D20" s="58">
        <f>'Stata Clipboard'!G20</f>
        <v>8</v>
      </c>
      <c r="E20" s="58">
        <f>'Stata Clipboard'!H20</f>
        <v>10</v>
      </c>
      <c r="F20" s="58">
        <f>'Stata Clipboard'!I20</f>
        <v>6</v>
      </c>
      <c r="G20" s="58">
        <f>'Stata Clipboard'!J20</f>
        <v>14</v>
      </c>
      <c r="H20" s="58">
        <f>'Stata Clipboard'!C20</f>
        <v>2</v>
      </c>
      <c r="I20" s="58">
        <f>'Stata Clipboard'!K20</f>
        <v>16</v>
      </c>
      <c r="J20" s="58">
        <f>'Stata Clipboard'!L20</f>
        <v>10</v>
      </c>
      <c r="K20" s="58">
        <f>'Stata Clipboard'!M20</f>
        <v>8</v>
      </c>
      <c r="L20" s="58">
        <f>'Stata Clipboard'!N20</f>
        <v>12</v>
      </c>
    </row>
    <row r="21" spans="1:12">
      <c r="A21" s="1">
        <v>18</v>
      </c>
      <c r="B21" s="1">
        <v>22</v>
      </c>
      <c r="C21" s="58">
        <f>'Stata Clipboard'!B21</f>
        <v>3</v>
      </c>
      <c r="D21" s="58">
        <f>'Stata Clipboard'!G21</f>
        <v>5</v>
      </c>
      <c r="E21" s="58">
        <f>'Stata Clipboard'!H21</f>
        <v>6</v>
      </c>
      <c r="F21" s="58">
        <f>'Stata Clipboard'!I21</f>
        <v>12</v>
      </c>
      <c r="G21" s="58">
        <f>'Stata Clipboard'!J21</f>
        <v>19</v>
      </c>
      <c r="H21" s="58">
        <f>'Stata Clipboard'!C21</f>
        <v>5</v>
      </c>
      <c r="I21" s="58">
        <f>'Stata Clipboard'!K21</f>
        <v>14</v>
      </c>
      <c r="J21" s="58">
        <f>'Stata Clipboard'!L21</f>
        <v>11</v>
      </c>
      <c r="K21" s="58">
        <f>'Stata Clipboard'!M21</f>
        <v>12</v>
      </c>
      <c r="L21" s="58">
        <f>'Stata Clipboard'!N21</f>
        <v>13</v>
      </c>
    </row>
    <row r="22" spans="1:12">
      <c r="A22" s="1">
        <v>19</v>
      </c>
      <c r="B22" s="1">
        <v>23</v>
      </c>
      <c r="C22" s="58">
        <f>'Stata Clipboard'!B22</f>
        <v>1</v>
      </c>
      <c r="D22" s="58">
        <f>'Stata Clipboard'!G22</f>
        <v>2</v>
      </c>
      <c r="E22" s="58">
        <f>'Stata Clipboard'!H22</f>
        <v>4</v>
      </c>
      <c r="F22" s="58">
        <f>'Stata Clipboard'!I22</f>
        <v>7</v>
      </c>
      <c r="G22" s="58">
        <f>'Stata Clipboard'!J22</f>
        <v>16</v>
      </c>
      <c r="H22" s="58">
        <f>'Stata Clipboard'!C22</f>
        <v>4</v>
      </c>
      <c r="I22" s="58">
        <f>'Stata Clipboard'!K22</f>
        <v>15</v>
      </c>
      <c r="J22" s="58">
        <f>'Stata Clipboard'!L22</f>
        <v>13</v>
      </c>
      <c r="K22" s="58">
        <f>'Stata Clipboard'!M22</f>
        <v>17</v>
      </c>
      <c r="L22" s="58">
        <f>'Stata Clipboard'!N22</f>
        <v>18</v>
      </c>
    </row>
    <row r="23" spans="1:12">
      <c r="A23" s="1">
        <v>20</v>
      </c>
      <c r="B23" s="1">
        <v>24</v>
      </c>
      <c r="C23" s="58">
        <f>'Stata Clipboard'!B23</f>
        <v>0</v>
      </c>
      <c r="D23" s="58">
        <f>'Stata Clipboard'!G23</f>
        <v>4</v>
      </c>
      <c r="E23" s="58">
        <f>'Stata Clipboard'!H23</f>
        <v>7</v>
      </c>
      <c r="F23" s="58">
        <f>'Stata Clipboard'!I23</f>
        <v>6</v>
      </c>
      <c r="G23" s="58">
        <f>'Stata Clipboard'!J23</f>
        <v>23</v>
      </c>
      <c r="H23" s="58">
        <f>'Stata Clipboard'!C23</f>
        <v>5</v>
      </c>
      <c r="I23" s="58">
        <f>'Stata Clipboard'!K23</f>
        <v>7</v>
      </c>
      <c r="J23" s="58">
        <f>'Stata Clipboard'!L23</f>
        <v>20</v>
      </c>
      <c r="K23" s="58">
        <f>'Stata Clipboard'!M23</f>
        <v>18</v>
      </c>
      <c r="L23" s="58">
        <f>'Stata Clipboard'!N23</f>
        <v>16</v>
      </c>
    </row>
    <row r="24" spans="1:12">
      <c r="A24" s="1">
        <v>21</v>
      </c>
      <c r="B24" s="1">
        <v>25</v>
      </c>
      <c r="C24" s="58">
        <f>'Stata Clipboard'!B24</f>
        <v>2</v>
      </c>
      <c r="D24" s="58">
        <f>'Stata Clipboard'!G24</f>
        <v>9</v>
      </c>
      <c r="E24" s="58">
        <f>'Stata Clipboard'!H24</f>
        <v>7</v>
      </c>
      <c r="F24" s="58">
        <f>'Stata Clipboard'!I24</f>
        <v>13</v>
      </c>
      <c r="G24" s="58">
        <f>'Stata Clipboard'!J24</f>
        <v>22</v>
      </c>
      <c r="H24" s="58">
        <f>'Stata Clipboard'!C24</f>
        <v>6</v>
      </c>
      <c r="I24" s="58">
        <f>'Stata Clipboard'!K24</f>
        <v>17</v>
      </c>
      <c r="J24" s="58">
        <f>'Stata Clipboard'!L24</f>
        <v>11</v>
      </c>
      <c r="K24" s="58">
        <f>'Stata Clipboard'!M24</f>
        <v>13</v>
      </c>
      <c r="L24" s="58">
        <f>'Stata Clipboard'!N24</f>
        <v>14</v>
      </c>
    </row>
    <row r="25" spans="1:12">
      <c r="A25" s="1">
        <v>22</v>
      </c>
      <c r="B25" s="1">
        <v>26</v>
      </c>
      <c r="C25" s="58">
        <f>'Stata Clipboard'!B25</f>
        <v>2</v>
      </c>
      <c r="D25" s="58">
        <f>'Stata Clipboard'!G25</f>
        <v>3</v>
      </c>
      <c r="E25" s="58">
        <f>'Stata Clipboard'!H25</f>
        <v>4</v>
      </c>
      <c r="F25" s="58">
        <f>'Stata Clipboard'!I25</f>
        <v>15</v>
      </c>
      <c r="G25" s="58">
        <f>'Stata Clipboard'!J25</f>
        <v>20</v>
      </c>
      <c r="H25" s="58">
        <f>'Stata Clipboard'!C25</f>
        <v>9</v>
      </c>
      <c r="I25" s="58">
        <f>'Stata Clipboard'!K25</f>
        <v>5</v>
      </c>
      <c r="J25" s="58">
        <f>'Stata Clipboard'!L25</f>
        <v>8</v>
      </c>
      <c r="K25" s="58">
        <f>'Stata Clipboard'!M25</f>
        <v>23</v>
      </c>
      <c r="L25" s="58">
        <f>'Stata Clipboard'!N25</f>
        <v>24</v>
      </c>
    </row>
    <row r="26" spans="1:12">
      <c r="A26" s="1">
        <v>23</v>
      </c>
      <c r="B26" s="1">
        <v>27</v>
      </c>
      <c r="C26" s="58">
        <f>'Stata Clipboard'!B26</f>
        <v>2</v>
      </c>
      <c r="D26" s="58">
        <f>'Stata Clipboard'!G26</f>
        <v>3</v>
      </c>
      <c r="E26" s="58">
        <f>'Stata Clipboard'!H26</f>
        <v>6</v>
      </c>
      <c r="F26" s="58">
        <f>'Stata Clipboard'!I26</f>
        <v>11</v>
      </c>
      <c r="G26" s="58">
        <f>'Stata Clipboard'!J26</f>
        <v>29</v>
      </c>
      <c r="H26" s="58">
        <f>'Stata Clipboard'!C26</f>
        <v>3</v>
      </c>
      <c r="I26" s="58">
        <f>'Stata Clipboard'!K26</f>
        <v>11</v>
      </c>
      <c r="J26" s="58">
        <f>'Stata Clipboard'!L26</f>
        <v>13</v>
      </c>
      <c r="K26" s="58">
        <f>'Stata Clipboard'!M26</f>
        <v>19</v>
      </c>
      <c r="L26" s="58">
        <f>'Stata Clipboard'!N26</f>
        <v>21</v>
      </c>
    </row>
    <row r="27" spans="1:12">
      <c r="A27" s="1">
        <v>24</v>
      </c>
      <c r="B27" s="1">
        <v>28</v>
      </c>
      <c r="C27" s="58">
        <f>'Stata Clipboard'!B27</f>
        <v>1</v>
      </c>
      <c r="D27" s="58">
        <f>'Stata Clipboard'!G27</f>
        <v>3</v>
      </c>
      <c r="E27" s="58">
        <f>'Stata Clipboard'!H27</f>
        <v>3</v>
      </c>
      <c r="F27" s="58">
        <f>'Stata Clipboard'!I27</f>
        <v>12</v>
      </c>
      <c r="G27" s="58">
        <f>'Stata Clipboard'!J27</f>
        <v>20</v>
      </c>
      <c r="H27" s="58">
        <f>'Stata Clipboard'!C27</f>
        <v>3</v>
      </c>
      <c r="I27" s="58">
        <f>'Stata Clipboard'!K27</f>
        <v>12</v>
      </c>
      <c r="J27" s="58">
        <f>'Stata Clipboard'!L27</f>
        <v>17</v>
      </c>
      <c r="K27" s="58">
        <f>'Stata Clipboard'!M27</f>
        <v>18</v>
      </c>
      <c r="L27" s="58">
        <f>'Stata Clipboard'!N27</f>
        <v>14</v>
      </c>
    </row>
    <row r="28" spans="1:12">
      <c r="A28" s="1">
        <v>25</v>
      </c>
      <c r="B28" s="1">
        <v>29</v>
      </c>
      <c r="C28" s="58">
        <f>'Stata Clipboard'!B28</f>
        <v>2</v>
      </c>
      <c r="D28" s="58">
        <f>'Stata Clipboard'!G28</f>
        <v>3</v>
      </c>
      <c r="E28" s="58">
        <f>'Stata Clipboard'!H28</f>
        <v>11</v>
      </c>
      <c r="F28" s="58">
        <f>'Stata Clipboard'!I28</f>
        <v>10</v>
      </c>
      <c r="G28" s="58">
        <f>'Stata Clipboard'!J28</f>
        <v>24</v>
      </c>
      <c r="H28" s="58">
        <f>'Stata Clipboard'!C28</f>
        <v>4</v>
      </c>
      <c r="I28" s="58">
        <f>'Stata Clipboard'!K28</f>
        <v>17</v>
      </c>
      <c r="J28" s="58">
        <f>'Stata Clipboard'!L28</f>
        <v>15</v>
      </c>
      <c r="K28" s="58">
        <f>'Stata Clipboard'!M28</f>
        <v>13</v>
      </c>
      <c r="L28" s="58">
        <f>'Stata Clipboard'!N28</f>
        <v>15</v>
      </c>
    </row>
    <row r="29" spans="1:12">
      <c r="A29" s="1">
        <v>26</v>
      </c>
      <c r="B29" s="1">
        <v>30</v>
      </c>
      <c r="C29" s="58">
        <f>'Stata Clipboard'!B29</f>
        <v>1</v>
      </c>
      <c r="D29" s="58">
        <f>'Stata Clipboard'!G29</f>
        <v>1</v>
      </c>
      <c r="E29" s="58">
        <f>'Stata Clipboard'!H29</f>
        <v>7</v>
      </c>
      <c r="F29" s="58">
        <f>'Stata Clipboard'!I29</f>
        <v>13</v>
      </c>
      <c r="G29" s="58">
        <f>'Stata Clipboard'!J29</f>
        <v>21</v>
      </c>
      <c r="H29" s="58">
        <f>'Stata Clipboard'!C29</f>
        <v>6</v>
      </c>
      <c r="I29" s="58">
        <f>'Stata Clipboard'!K29</f>
        <v>13</v>
      </c>
      <c r="J29" s="58">
        <f>'Stata Clipboard'!L29</f>
        <v>14</v>
      </c>
      <c r="K29" s="58">
        <f>'Stata Clipboard'!M29</f>
        <v>16</v>
      </c>
      <c r="L29" s="58">
        <f>'Stata Clipboard'!N29</f>
        <v>16</v>
      </c>
    </row>
    <row r="30" spans="1:12">
      <c r="A30" s="1">
        <v>27</v>
      </c>
      <c r="B30" s="1">
        <v>31</v>
      </c>
      <c r="C30" s="58">
        <f>'Stata Clipboard'!B30</f>
        <v>1</v>
      </c>
      <c r="D30" s="58">
        <f>'Stata Clipboard'!G30</f>
        <v>0</v>
      </c>
      <c r="E30" s="58">
        <f>'Stata Clipboard'!H30</f>
        <v>6</v>
      </c>
      <c r="F30" s="58">
        <f>'Stata Clipboard'!I30</f>
        <v>16</v>
      </c>
      <c r="G30" s="58">
        <f>'Stata Clipboard'!J30</f>
        <v>26</v>
      </c>
      <c r="H30" s="58">
        <f>'Stata Clipboard'!C30</f>
        <v>5</v>
      </c>
      <c r="I30" s="58">
        <f>'Stata Clipboard'!K30</f>
        <v>20</v>
      </c>
      <c r="J30" s="58">
        <f>'Stata Clipboard'!L30</f>
        <v>26</v>
      </c>
      <c r="K30" s="58">
        <f>'Stata Clipboard'!M30</f>
        <v>28</v>
      </c>
      <c r="L30" s="58">
        <f>'Stata Clipboard'!N30</f>
        <v>13</v>
      </c>
    </row>
    <row r="31" spans="1:12">
      <c r="A31" s="1">
        <v>28</v>
      </c>
      <c r="B31" s="1">
        <v>32</v>
      </c>
      <c r="C31" s="58">
        <f>'Stata Clipboard'!B31</f>
        <v>0</v>
      </c>
      <c r="D31" s="58">
        <f>'Stata Clipboard'!G31</f>
        <v>2</v>
      </c>
      <c r="E31" s="58">
        <f>'Stata Clipboard'!H31</f>
        <v>7</v>
      </c>
      <c r="F31" s="58">
        <f>'Stata Clipboard'!I31</f>
        <v>27</v>
      </c>
      <c r="G31" s="58">
        <f>'Stata Clipboard'!J31</f>
        <v>27</v>
      </c>
      <c r="H31" s="58">
        <f>'Stata Clipboard'!C31</f>
        <v>3</v>
      </c>
      <c r="I31" s="58">
        <f>'Stata Clipboard'!K31</f>
        <v>11</v>
      </c>
      <c r="J31" s="58">
        <f>'Stata Clipboard'!L31</f>
        <v>17</v>
      </c>
      <c r="K31" s="58">
        <f>'Stata Clipboard'!M31</f>
        <v>23</v>
      </c>
      <c r="L31" s="58">
        <f>'Stata Clipboard'!N31</f>
        <v>17</v>
      </c>
    </row>
    <row r="32" spans="1:12">
      <c r="A32" s="1">
        <v>29</v>
      </c>
      <c r="B32" s="1">
        <v>33</v>
      </c>
      <c r="C32" s="58">
        <f>'Stata Clipboard'!B32</f>
        <v>2</v>
      </c>
      <c r="D32" s="58">
        <f>'Stata Clipboard'!G32</f>
        <v>2</v>
      </c>
      <c r="E32" s="58">
        <f>'Stata Clipboard'!H32</f>
        <v>6</v>
      </c>
      <c r="F32" s="58">
        <f>'Stata Clipboard'!I32</f>
        <v>10</v>
      </c>
      <c r="G32" s="58">
        <f>'Stata Clipboard'!J32</f>
        <v>22</v>
      </c>
      <c r="H32" s="58">
        <f>'Stata Clipboard'!C32</f>
        <v>1</v>
      </c>
      <c r="I32" s="58">
        <f>'Stata Clipboard'!K32</f>
        <v>10</v>
      </c>
      <c r="J32" s="58">
        <f>'Stata Clipboard'!L32</f>
        <v>19</v>
      </c>
      <c r="K32" s="58">
        <f>'Stata Clipboard'!M32</f>
        <v>27</v>
      </c>
      <c r="L32" s="58">
        <f>'Stata Clipboard'!N32</f>
        <v>17</v>
      </c>
    </row>
    <row r="33" spans="1:12">
      <c r="A33" s="1">
        <v>30</v>
      </c>
      <c r="B33" s="1">
        <v>34</v>
      </c>
      <c r="C33" s="58">
        <f>'Stata Clipboard'!B33</f>
        <v>1</v>
      </c>
      <c r="D33" s="58">
        <f>'Stata Clipboard'!G33</f>
        <v>5</v>
      </c>
      <c r="E33" s="58">
        <f>'Stata Clipboard'!H33</f>
        <v>8</v>
      </c>
      <c r="F33" s="58">
        <f>'Stata Clipboard'!I33</f>
        <v>14</v>
      </c>
      <c r="G33" s="58">
        <f>'Stata Clipboard'!J33</f>
        <v>23</v>
      </c>
      <c r="H33" s="58">
        <f>'Stata Clipboard'!C33</f>
        <v>3</v>
      </c>
      <c r="I33" s="58">
        <f>'Stata Clipboard'!K33</f>
        <v>17</v>
      </c>
      <c r="J33" s="58">
        <f>'Stata Clipboard'!L33</f>
        <v>15</v>
      </c>
      <c r="K33" s="58">
        <f>'Stata Clipboard'!M33</f>
        <v>18</v>
      </c>
      <c r="L33" s="58">
        <f>'Stata Clipboard'!N33</f>
        <v>15</v>
      </c>
    </row>
    <row r="34" spans="1:12">
      <c r="A34" s="1">
        <v>31</v>
      </c>
      <c r="B34" s="1">
        <v>35</v>
      </c>
      <c r="C34" s="58">
        <f>'Stata Clipboard'!B34</f>
        <v>2</v>
      </c>
      <c r="D34" s="58">
        <f>'Stata Clipboard'!G34</f>
        <v>5</v>
      </c>
      <c r="E34" s="58">
        <f>'Stata Clipboard'!H34</f>
        <v>2</v>
      </c>
      <c r="F34" s="58">
        <f>'Stata Clipboard'!I34</f>
        <v>15</v>
      </c>
      <c r="G34" s="58">
        <f>'Stata Clipboard'!J34</f>
        <v>28</v>
      </c>
      <c r="H34" s="58">
        <f>'Stata Clipboard'!C34</f>
        <v>3</v>
      </c>
      <c r="I34" s="58">
        <f>'Stata Clipboard'!K34</f>
        <v>8</v>
      </c>
      <c r="J34" s="58">
        <f>'Stata Clipboard'!L34</f>
        <v>17</v>
      </c>
      <c r="K34" s="58">
        <f>'Stata Clipboard'!M34</f>
        <v>11</v>
      </c>
      <c r="L34" s="58">
        <f>'Stata Clipboard'!N34</f>
        <v>18</v>
      </c>
    </row>
    <row r="35" spans="1:12">
      <c r="A35" s="1">
        <v>32</v>
      </c>
      <c r="B35" s="1">
        <v>36</v>
      </c>
      <c r="C35" s="58">
        <f>'Stata Clipboard'!B35</f>
        <v>1</v>
      </c>
      <c r="D35" s="58">
        <f>'Stata Clipboard'!G35</f>
        <v>2</v>
      </c>
      <c r="E35" s="58">
        <f>'Stata Clipboard'!H35</f>
        <v>12</v>
      </c>
      <c r="F35" s="58">
        <f>'Stata Clipboard'!I35</f>
        <v>23</v>
      </c>
      <c r="G35" s="58">
        <f>'Stata Clipboard'!J35</f>
        <v>18</v>
      </c>
      <c r="H35" s="58">
        <f>'Stata Clipboard'!C35</f>
        <v>4</v>
      </c>
      <c r="I35" s="58">
        <f>'Stata Clipboard'!K35</f>
        <v>8</v>
      </c>
      <c r="J35" s="58">
        <f>'Stata Clipboard'!L35</f>
        <v>21</v>
      </c>
      <c r="K35" s="58">
        <f>'Stata Clipboard'!M35</f>
        <v>19</v>
      </c>
      <c r="L35" s="58">
        <f>'Stata Clipboard'!N35</f>
        <v>16</v>
      </c>
    </row>
    <row r="36" spans="1:12">
      <c r="A36" s="1">
        <v>33</v>
      </c>
      <c r="B36" s="1">
        <v>37</v>
      </c>
      <c r="C36" s="58">
        <f>'Stata Clipboard'!B36</f>
        <v>1</v>
      </c>
      <c r="D36" s="58">
        <f>'Stata Clipboard'!G36</f>
        <v>2</v>
      </c>
      <c r="E36" s="58">
        <f>'Stata Clipboard'!H36</f>
        <v>7</v>
      </c>
      <c r="F36" s="58">
        <f>'Stata Clipboard'!I36</f>
        <v>20</v>
      </c>
      <c r="G36" s="58">
        <f>'Stata Clipboard'!J36</f>
        <v>25</v>
      </c>
      <c r="H36" s="58">
        <f>'Stata Clipboard'!C36</f>
        <v>6</v>
      </c>
      <c r="I36" s="58">
        <f>'Stata Clipboard'!K36</f>
        <v>15</v>
      </c>
      <c r="J36" s="58">
        <f>'Stata Clipboard'!L36</f>
        <v>19</v>
      </c>
      <c r="K36" s="58">
        <f>'Stata Clipboard'!M36</f>
        <v>29</v>
      </c>
      <c r="L36" s="58">
        <f>'Stata Clipboard'!N36</f>
        <v>18</v>
      </c>
    </row>
    <row r="37" spans="1:12">
      <c r="A37" s="1">
        <v>34</v>
      </c>
      <c r="B37" s="1">
        <v>38</v>
      </c>
      <c r="C37" s="58">
        <f>'Stata Clipboard'!B37</f>
        <v>2</v>
      </c>
      <c r="D37" s="58">
        <f>'Stata Clipboard'!G37</f>
        <v>7</v>
      </c>
      <c r="E37" s="58">
        <f>'Stata Clipboard'!H37</f>
        <v>7</v>
      </c>
      <c r="F37" s="58">
        <f>'Stata Clipboard'!I37</f>
        <v>17</v>
      </c>
      <c r="G37" s="58">
        <f>'Stata Clipboard'!J37</f>
        <v>30</v>
      </c>
      <c r="H37" s="58">
        <f>'Stata Clipboard'!C37</f>
        <v>2</v>
      </c>
      <c r="I37" s="58">
        <f>'Stata Clipboard'!K37</f>
        <v>11</v>
      </c>
      <c r="J37" s="58">
        <f>'Stata Clipboard'!L37</f>
        <v>22</v>
      </c>
      <c r="K37" s="58">
        <f>'Stata Clipboard'!M37</f>
        <v>22</v>
      </c>
      <c r="L37" s="58">
        <f>'Stata Clipboard'!N37</f>
        <v>23</v>
      </c>
    </row>
    <row r="38" spans="1:12">
      <c r="A38" s="1">
        <v>35</v>
      </c>
      <c r="B38" s="1">
        <v>39</v>
      </c>
      <c r="C38" s="58">
        <f>'Stata Clipboard'!B38</f>
        <v>3</v>
      </c>
      <c r="D38" s="58">
        <f>'Stata Clipboard'!G38</f>
        <v>2</v>
      </c>
      <c r="E38" s="58">
        <f>'Stata Clipboard'!H38</f>
        <v>2</v>
      </c>
      <c r="F38" s="58">
        <f>'Stata Clipboard'!I38</f>
        <v>18</v>
      </c>
      <c r="G38" s="58">
        <f>'Stata Clipboard'!J38</f>
        <v>32</v>
      </c>
      <c r="H38" s="58">
        <f>'Stata Clipboard'!C38</f>
        <v>5</v>
      </c>
      <c r="I38" s="58">
        <f>'Stata Clipboard'!K38</f>
        <v>13</v>
      </c>
      <c r="J38" s="58">
        <f>'Stata Clipboard'!L38</f>
        <v>21</v>
      </c>
      <c r="K38" s="58">
        <f>'Stata Clipboard'!M38</f>
        <v>25</v>
      </c>
      <c r="L38" s="58">
        <f>'Stata Clipboard'!N38</f>
        <v>18</v>
      </c>
    </row>
    <row r="39" spans="1:12">
      <c r="A39" s="1">
        <v>36</v>
      </c>
      <c r="B39" s="1">
        <v>40</v>
      </c>
      <c r="C39" s="58">
        <f>'Stata Clipboard'!B39</f>
        <v>1</v>
      </c>
      <c r="D39" s="58">
        <f>'Stata Clipboard'!G39</f>
        <v>5</v>
      </c>
      <c r="E39" s="58">
        <f>'Stata Clipboard'!H39</f>
        <v>6</v>
      </c>
      <c r="F39" s="58">
        <f>'Stata Clipboard'!I39</f>
        <v>18</v>
      </c>
      <c r="G39" s="58">
        <f>'Stata Clipboard'!J39</f>
        <v>23</v>
      </c>
      <c r="H39" s="58">
        <f>'Stata Clipboard'!C39</f>
        <v>6</v>
      </c>
      <c r="I39" s="58">
        <f>'Stata Clipboard'!K39</f>
        <v>10</v>
      </c>
      <c r="J39" s="58">
        <f>'Stata Clipboard'!L39</f>
        <v>23</v>
      </c>
      <c r="K39" s="58">
        <f>'Stata Clipboard'!M39</f>
        <v>27</v>
      </c>
      <c r="L39" s="58">
        <f>'Stata Clipboard'!N39</f>
        <v>13</v>
      </c>
    </row>
    <row r="40" spans="1:12">
      <c r="A40" s="1">
        <v>37</v>
      </c>
      <c r="B40" s="1">
        <v>41</v>
      </c>
      <c r="C40" s="58">
        <f>'Stata Clipboard'!B40</f>
        <v>2</v>
      </c>
      <c r="D40" s="58">
        <f>'Stata Clipboard'!G40</f>
        <v>6</v>
      </c>
      <c r="E40" s="58">
        <f>'Stata Clipboard'!H40</f>
        <v>2</v>
      </c>
      <c r="F40" s="58">
        <f>'Stata Clipboard'!I40</f>
        <v>18</v>
      </c>
      <c r="G40" s="58">
        <f>'Stata Clipboard'!J40</f>
        <v>31</v>
      </c>
      <c r="H40" s="58">
        <f>'Stata Clipboard'!C40</f>
        <v>4</v>
      </c>
      <c r="I40" s="58">
        <f>'Stata Clipboard'!K40</f>
        <v>14</v>
      </c>
      <c r="J40" s="58">
        <f>'Stata Clipboard'!L40</f>
        <v>22</v>
      </c>
      <c r="K40" s="58">
        <f>'Stata Clipboard'!M40</f>
        <v>22</v>
      </c>
      <c r="L40" s="58">
        <f>'Stata Clipboard'!N40</f>
        <v>17</v>
      </c>
    </row>
    <row r="41" spans="1:12">
      <c r="A41" s="1">
        <v>38</v>
      </c>
      <c r="B41" s="1">
        <v>42</v>
      </c>
      <c r="C41" s="58">
        <f>'Stata Clipboard'!B41</f>
        <v>6</v>
      </c>
      <c r="D41" s="58">
        <f>'Stata Clipboard'!G41</f>
        <v>5</v>
      </c>
      <c r="E41" s="58">
        <f>'Stata Clipboard'!H41</f>
        <v>6</v>
      </c>
      <c r="F41" s="58">
        <f>'Stata Clipboard'!I41</f>
        <v>17</v>
      </c>
      <c r="G41" s="58">
        <f>'Stata Clipboard'!J41</f>
        <v>28</v>
      </c>
      <c r="H41" s="58">
        <f>'Stata Clipboard'!C41</f>
        <v>4</v>
      </c>
      <c r="I41" s="58">
        <f>'Stata Clipboard'!K41</f>
        <v>12</v>
      </c>
      <c r="J41" s="58">
        <f>'Stata Clipboard'!L41</f>
        <v>20</v>
      </c>
      <c r="K41" s="58">
        <f>'Stata Clipboard'!M41</f>
        <v>28</v>
      </c>
      <c r="L41" s="58">
        <f>'Stata Clipboard'!N41</f>
        <v>22</v>
      </c>
    </row>
    <row r="42" spans="1:12">
      <c r="A42" s="1">
        <v>39</v>
      </c>
      <c r="B42" s="1">
        <v>43</v>
      </c>
      <c r="C42" s="58">
        <f>'Stata Clipboard'!B42</f>
        <v>4</v>
      </c>
      <c r="D42" s="58">
        <f>'Stata Clipboard'!G42</f>
        <v>7</v>
      </c>
      <c r="E42" s="58">
        <f>'Stata Clipboard'!H42</f>
        <v>11</v>
      </c>
      <c r="F42" s="58">
        <f>'Stata Clipboard'!I42</f>
        <v>19</v>
      </c>
      <c r="G42" s="58">
        <f>'Stata Clipboard'!J42</f>
        <v>26</v>
      </c>
      <c r="H42" s="58">
        <f>'Stata Clipboard'!C42</f>
        <v>7</v>
      </c>
      <c r="I42" s="58">
        <f>'Stata Clipboard'!K42</f>
        <v>9</v>
      </c>
      <c r="J42" s="58">
        <f>'Stata Clipboard'!L42</f>
        <v>14</v>
      </c>
      <c r="K42" s="58">
        <f>'Stata Clipboard'!M42</f>
        <v>20</v>
      </c>
      <c r="L42" s="58">
        <f>'Stata Clipboard'!N42</f>
        <v>24</v>
      </c>
    </row>
    <row r="43" spans="1:12">
      <c r="A43" s="1">
        <v>40</v>
      </c>
      <c r="B43" s="1">
        <v>44</v>
      </c>
      <c r="C43" s="58">
        <f>'Stata Clipboard'!B43</f>
        <v>3</v>
      </c>
      <c r="D43" s="58">
        <f>'Stata Clipboard'!G43</f>
        <v>8</v>
      </c>
      <c r="E43" s="58">
        <f>'Stata Clipboard'!H43</f>
        <v>3</v>
      </c>
      <c r="F43" s="58">
        <f>'Stata Clipboard'!I43</f>
        <v>24</v>
      </c>
      <c r="G43" s="58">
        <f>'Stata Clipboard'!J43</f>
        <v>31</v>
      </c>
      <c r="H43" s="58">
        <f>'Stata Clipboard'!C43</f>
        <v>6</v>
      </c>
      <c r="I43" s="58">
        <f>'Stata Clipboard'!K43</f>
        <v>6</v>
      </c>
      <c r="J43" s="58">
        <f>'Stata Clipboard'!L43</f>
        <v>16</v>
      </c>
      <c r="K43" s="58">
        <f>'Stata Clipboard'!M43</f>
        <v>26</v>
      </c>
      <c r="L43" s="58">
        <f>'Stata Clipboard'!N43</f>
        <v>22</v>
      </c>
    </row>
    <row r="44" spans="1:12">
      <c r="A44" s="1">
        <v>41</v>
      </c>
      <c r="B44" s="1">
        <v>45</v>
      </c>
      <c r="C44" s="58">
        <f>'Stata Clipboard'!B44</f>
        <v>2</v>
      </c>
      <c r="D44" s="58">
        <f>'Stata Clipboard'!G44</f>
        <v>2</v>
      </c>
      <c r="E44" s="58">
        <f>'Stata Clipboard'!H44</f>
        <v>7</v>
      </c>
      <c r="F44" s="58">
        <f>'Stata Clipboard'!I44</f>
        <v>15</v>
      </c>
      <c r="G44" s="58">
        <f>'Stata Clipboard'!J44</f>
        <v>28</v>
      </c>
      <c r="H44" s="58">
        <f>'Stata Clipboard'!C44</f>
        <v>6</v>
      </c>
      <c r="I44" s="58">
        <f>'Stata Clipboard'!K44</f>
        <v>11</v>
      </c>
      <c r="J44" s="58">
        <f>'Stata Clipboard'!L44</f>
        <v>19</v>
      </c>
      <c r="K44" s="58">
        <f>'Stata Clipboard'!M44</f>
        <v>25</v>
      </c>
      <c r="L44" s="58">
        <f>'Stata Clipboard'!N44</f>
        <v>19</v>
      </c>
    </row>
    <row r="45" spans="1:12">
      <c r="A45" s="1">
        <v>42</v>
      </c>
      <c r="B45" s="1">
        <v>46</v>
      </c>
      <c r="C45" s="58">
        <f>'Stata Clipboard'!B45</f>
        <v>2</v>
      </c>
      <c r="D45" s="58">
        <f>'Stata Clipboard'!G45</f>
        <v>3</v>
      </c>
      <c r="E45" s="58">
        <f>'Stata Clipboard'!H45</f>
        <v>7</v>
      </c>
      <c r="F45" s="58">
        <f>'Stata Clipboard'!I45</f>
        <v>20</v>
      </c>
      <c r="G45" s="58">
        <f>'Stata Clipboard'!J45</f>
        <v>27</v>
      </c>
      <c r="H45" s="58">
        <f>'Stata Clipboard'!C45</f>
        <v>4</v>
      </c>
      <c r="I45" s="58">
        <f>'Stata Clipboard'!K45</f>
        <v>8</v>
      </c>
      <c r="J45" s="58">
        <f>'Stata Clipboard'!L45</f>
        <v>20</v>
      </c>
      <c r="K45" s="58">
        <f>'Stata Clipboard'!M45</f>
        <v>30</v>
      </c>
      <c r="L45" s="58">
        <f>'Stata Clipboard'!N45</f>
        <v>20</v>
      </c>
    </row>
    <row r="46" spans="1:12">
      <c r="A46" s="1">
        <v>43</v>
      </c>
      <c r="B46" s="1">
        <v>47</v>
      </c>
      <c r="C46" s="58">
        <f>'Stata Clipboard'!B46</f>
        <v>4</v>
      </c>
      <c r="D46" s="58">
        <f>'Stata Clipboard'!G46</f>
        <v>1</v>
      </c>
      <c r="E46" s="58">
        <f>'Stata Clipboard'!H46</f>
        <v>7</v>
      </c>
      <c r="F46" s="58">
        <f>'Stata Clipboard'!I46</f>
        <v>18</v>
      </c>
      <c r="G46" s="58">
        <f>'Stata Clipboard'!J46</f>
        <v>26</v>
      </c>
      <c r="H46" s="58">
        <f>'Stata Clipboard'!C46</f>
        <v>8</v>
      </c>
      <c r="I46" s="58">
        <f>'Stata Clipboard'!K46</f>
        <v>8</v>
      </c>
      <c r="J46" s="58">
        <f>'Stata Clipboard'!L46</f>
        <v>14</v>
      </c>
      <c r="K46" s="58">
        <f>'Stata Clipboard'!M46</f>
        <v>29</v>
      </c>
      <c r="L46" s="58">
        <f>'Stata Clipboard'!N46</f>
        <v>21</v>
      </c>
    </row>
    <row r="47" spans="1:12">
      <c r="A47" s="1">
        <v>44</v>
      </c>
      <c r="B47" s="1">
        <v>48</v>
      </c>
      <c r="C47" s="58">
        <f>'Stata Clipboard'!B47</f>
        <v>2</v>
      </c>
      <c r="D47" s="58">
        <f>'Stata Clipboard'!G47</f>
        <v>6</v>
      </c>
      <c r="E47" s="58">
        <f>'Stata Clipboard'!H47</f>
        <v>11</v>
      </c>
      <c r="F47" s="58">
        <f>'Stata Clipboard'!I47</f>
        <v>17</v>
      </c>
      <c r="G47" s="58">
        <f>'Stata Clipboard'!J47</f>
        <v>39</v>
      </c>
      <c r="H47" s="58">
        <f>'Stata Clipboard'!C47</f>
        <v>8</v>
      </c>
      <c r="I47" s="58">
        <f>'Stata Clipboard'!K47</f>
        <v>12</v>
      </c>
      <c r="J47" s="58">
        <f>'Stata Clipboard'!L47</f>
        <v>21</v>
      </c>
      <c r="K47" s="58">
        <f>'Stata Clipboard'!M47</f>
        <v>33</v>
      </c>
      <c r="L47" s="58">
        <f>'Stata Clipboard'!N47</f>
        <v>28</v>
      </c>
    </row>
    <row r="48" spans="1:12">
      <c r="A48" s="1">
        <v>45</v>
      </c>
      <c r="B48" s="1">
        <v>49</v>
      </c>
      <c r="C48" s="58">
        <f>'Stata Clipboard'!B48</f>
        <v>5</v>
      </c>
      <c r="D48" s="58">
        <f>'Stata Clipboard'!G48</f>
        <v>3</v>
      </c>
      <c r="E48" s="58">
        <f>'Stata Clipboard'!H48</f>
        <v>4</v>
      </c>
      <c r="F48" s="58">
        <f>'Stata Clipboard'!I48</f>
        <v>20</v>
      </c>
      <c r="G48" s="58">
        <f>'Stata Clipboard'!J48</f>
        <v>28</v>
      </c>
      <c r="H48" s="58">
        <f>'Stata Clipboard'!C48</f>
        <v>9</v>
      </c>
      <c r="I48" s="58">
        <f>'Stata Clipboard'!K48</f>
        <v>7</v>
      </c>
      <c r="J48" s="58">
        <f>'Stata Clipboard'!L48</f>
        <v>18</v>
      </c>
      <c r="K48" s="58">
        <f>'Stata Clipboard'!M48</f>
        <v>24</v>
      </c>
      <c r="L48" s="58">
        <f>'Stata Clipboard'!N48</f>
        <v>22</v>
      </c>
    </row>
    <row r="49" spans="1:12">
      <c r="A49" s="1">
        <v>46</v>
      </c>
      <c r="B49" s="1">
        <v>50</v>
      </c>
      <c r="C49" s="58">
        <f>'Stata Clipboard'!B49</f>
        <v>2</v>
      </c>
      <c r="D49" s="58">
        <f>'Stata Clipboard'!G49</f>
        <v>3</v>
      </c>
      <c r="E49" s="58">
        <f>'Stata Clipboard'!H49</f>
        <v>8</v>
      </c>
      <c r="F49" s="58">
        <f>'Stata Clipboard'!I49</f>
        <v>24</v>
      </c>
      <c r="G49" s="58">
        <f>'Stata Clipboard'!J49</f>
        <v>21</v>
      </c>
      <c r="H49" s="58">
        <f>'Stata Clipboard'!C49</f>
        <v>4</v>
      </c>
      <c r="I49" s="58">
        <f>'Stata Clipboard'!K49</f>
        <v>7</v>
      </c>
      <c r="J49" s="58">
        <f>'Stata Clipboard'!L49</f>
        <v>14</v>
      </c>
      <c r="K49" s="58">
        <f>'Stata Clipboard'!M49</f>
        <v>27</v>
      </c>
      <c r="L49" s="58">
        <f>'Stata Clipboard'!N49</f>
        <v>35</v>
      </c>
    </row>
    <row r="50" spans="1:12">
      <c r="A50" s="1">
        <v>47</v>
      </c>
      <c r="B50" s="1">
        <v>51</v>
      </c>
      <c r="C50" s="58">
        <f>'Stata Clipboard'!B50</f>
        <v>4</v>
      </c>
      <c r="D50" s="58">
        <f>'Stata Clipboard'!G50</f>
        <v>3</v>
      </c>
      <c r="E50" s="58">
        <f>'Stata Clipboard'!H50</f>
        <v>7</v>
      </c>
      <c r="F50" s="58">
        <f>'Stata Clipboard'!I50</f>
        <v>19</v>
      </c>
      <c r="G50" s="58">
        <f>'Stata Clipboard'!J50</f>
        <v>21</v>
      </c>
      <c r="H50" s="58">
        <f>'Stata Clipboard'!C50</f>
        <v>8</v>
      </c>
      <c r="I50" s="58">
        <f>'Stata Clipboard'!K50</f>
        <v>9</v>
      </c>
      <c r="J50" s="58">
        <f>'Stata Clipboard'!L50</f>
        <v>19</v>
      </c>
      <c r="K50" s="58">
        <f>'Stata Clipboard'!M50</f>
        <v>22</v>
      </c>
      <c r="L50" s="58">
        <f>'Stata Clipboard'!N50</f>
        <v>23</v>
      </c>
    </row>
    <row r="51" spans="1:12">
      <c r="A51" s="1">
        <v>48</v>
      </c>
      <c r="B51" s="1">
        <v>52</v>
      </c>
      <c r="C51" s="58">
        <f>'Stata Clipboard'!B51</f>
        <v>9</v>
      </c>
      <c r="D51" s="58">
        <f>'Stata Clipboard'!G51</f>
        <v>9</v>
      </c>
      <c r="E51" s="58">
        <f>'Stata Clipboard'!H51</f>
        <v>5</v>
      </c>
      <c r="F51" s="58">
        <f>'Stata Clipboard'!I51</f>
        <v>15</v>
      </c>
      <c r="G51" s="58">
        <f>'Stata Clipboard'!J51</f>
        <v>26</v>
      </c>
      <c r="H51" s="58">
        <f>'Stata Clipboard'!C51</f>
        <v>12</v>
      </c>
      <c r="I51" s="58">
        <f>'Stata Clipboard'!K51</f>
        <v>8</v>
      </c>
      <c r="J51" s="58">
        <f>'Stata Clipboard'!L51</f>
        <v>11</v>
      </c>
      <c r="K51" s="58">
        <f>'Stata Clipboard'!M51</f>
        <v>21</v>
      </c>
      <c r="L51" s="58">
        <f>'Stata Clipboard'!N51</f>
        <v>30</v>
      </c>
    </row>
    <row r="52" spans="1:12">
      <c r="A52" s="1">
        <v>49</v>
      </c>
      <c r="B52" s="1">
        <v>53</v>
      </c>
      <c r="C52" s="58">
        <f>'Stata Clipboard'!B52</f>
        <v>8</v>
      </c>
      <c r="D52" s="58">
        <f>'Stata Clipboard'!G52</f>
        <v>9</v>
      </c>
      <c r="E52" s="58">
        <f>'Stata Clipboard'!H52</f>
        <v>9</v>
      </c>
      <c r="F52" s="58">
        <f>'Stata Clipboard'!I52</f>
        <v>16</v>
      </c>
      <c r="G52" s="58">
        <f>'Stata Clipboard'!J52</f>
        <v>32</v>
      </c>
      <c r="H52" s="58">
        <f>'Stata Clipboard'!C52</f>
        <v>7</v>
      </c>
      <c r="I52" s="58">
        <f>'Stata Clipboard'!K52</f>
        <v>9</v>
      </c>
      <c r="J52" s="58">
        <f>'Stata Clipboard'!L52</f>
        <v>19</v>
      </c>
      <c r="K52" s="58">
        <f>'Stata Clipboard'!M52</f>
        <v>20</v>
      </c>
      <c r="L52" s="58">
        <f>'Stata Clipboard'!N52</f>
        <v>22</v>
      </c>
    </row>
    <row r="53" spans="1:12">
      <c r="A53" s="1">
        <v>50</v>
      </c>
      <c r="B53" s="1">
        <v>54</v>
      </c>
      <c r="C53" s="58">
        <f>'Stata Clipboard'!B53</f>
        <v>5</v>
      </c>
      <c r="D53" s="58">
        <f>'Stata Clipboard'!G53</f>
        <v>7</v>
      </c>
      <c r="E53" s="58">
        <f>'Stata Clipboard'!H53</f>
        <v>7</v>
      </c>
      <c r="F53" s="58">
        <f>'Stata Clipboard'!I53</f>
        <v>17</v>
      </c>
      <c r="G53" s="58">
        <f>'Stata Clipboard'!J53</f>
        <v>25</v>
      </c>
      <c r="H53" s="58">
        <f>'Stata Clipboard'!C53</f>
        <v>9</v>
      </c>
      <c r="I53" s="58">
        <f>'Stata Clipboard'!K53</f>
        <v>9</v>
      </c>
      <c r="J53" s="58">
        <f>'Stata Clipboard'!L53</f>
        <v>11</v>
      </c>
      <c r="K53" s="58">
        <f>'Stata Clipboard'!M53</f>
        <v>21</v>
      </c>
      <c r="L53" s="58">
        <f>'Stata Clipboard'!N53</f>
        <v>18</v>
      </c>
    </row>
    <row r="54" spans="1:12">
      <c r="A54" s="1">
        <v>51</v>
      </c>
      <c r="B54" s="1">
        <v>55</v>
      </c>
      <c r="C54" s="58">
        <f>'Stata Clipboard'!B54</f>
        <v>8</v>
      </c>
      <c r="D54" s="58">
        <f>'Stata Clipboard'!G54</f>
        <v>7</v>
      </c>
      <c r="E54" s="58">
        <f>'Stata Clipboard'!H54</f>
        <v>14</v>
      </c>
      <c r="F54" s="58">
        <f>'Stata Clipboard'!I54</f>
        <v>20</v>
      </c>
      <c r="G54" s="58">
        <f>'Stata Clipboard'!J54</f>
        <v>21</v>
      </c>
      <c r="H54" s="58">
        <f>'Stata Clipboard'!C54</f>
        <v>2</v>
      </c>
      <c r="I54" s="58">
        <f>'Stata Clipboard'!K54</f>
        <v>11</v>
      </c>
      <c r="J54" s="58">
        <f>'Stata Clipboard'!L54</f>
        <v>19</v>
      </c>
      <c r="K54" s="58">
        <f>'Stata Clipboard'!M54</f>
        <v>14</v>
      </c>
      <c r="L54" s="58">
        <f>'Stata Clipboard'!N54</f>
        <v>24</v>
      </c>
    </row>
    <row r="55" spans="1:12">
      <c r="A55" s="1">
        <v>52</v>
      </c>
      <c r="B55" s="1">
        <v>56</v>
      </c>
      <c r="C55" s="58">
        <f>'Stata Clipboard'!B55</f>
        <v>3</v>
      </c>
      <c r="D55" s="58">
        <f>'Stata Clipboard'!G55</f>
        <v>12</v>
      </c>
      <c r="E55" s="58">
        <f>'Stata Clipboard'!H55</f>
        <v>7</v>
      </c>
      <c r="F55" s="58">
        <f>'Stata Clipboard'!I55</f>
        <v>24</v>
      </c>
      <c r="G55" s="58">
        <f>'Stata Clipboard'!J55</f>
        <v>16</v>
      </c>
      <c r="H55" s="58">
        <f>'Stata Clipboard'!C55</f>
        <v>8</v>
      </c>
      <c r="I55" s="58">
        <f>'Stata Clipboard'!K55</f>
        <v>7</v>
      </c>
      <c r="J55" s="58">
        <f>'Stata Clipboard'!L55</f>
        <v>17</v>
      </c>
      <c r="K55" s="58">
        <f>'Stata Clipboard'!M55</f>
        <v>21</v>
      </c>
      <c r="L55" s="58">
        <f>'Stata Clipboard'!N55</f>
        <v>14</v>
      </c>
    </row>
    <row r="56" spans="1:12">
      <c r="A56" s="1">
        <v>53</v>
      </c>
      <c r="B56" s="1">
        <v>57</v>
      </c>
      <c r="C56" s="58">
        <f>'Stata Clipboard'!B56</f>
        <v>10</v>
      </c>
      <c r="D56" s="58">
        <f>'Stata Clipboard'!G56</f>
        <v>5</v>
      </c>
      <c r="E56" s="58">
        <f>'Stata Clipboard'!H56</f>
        <v>13</v>
      </c>
      <c r="F56" s="58">
        <f>'Stata Clipboard'!I56</f>
        <v>14</v>
      </c>
      <c r="G56" s="58">
        <f>'Stata Clipboard'!J56</f>
        <v>23</v>
      </c>
      <c r="H56" s="58">
        <f>'Stata Clipboard'!C56</f>
        <v>11</v>
      </c>
      <c r="I56" s="58">
        <f>'Stata Clipboard'!K56</f>
        <v>8</v>
      </c>
      <c r="J56" s="58">
        <f>'Stata Clipboard'!L56</f>
        <v>10</v>
      </c>
      <c r="K56" s="58">
        <f>'Stata Clipboard'!M56</f>
        <v>19</v>
      </c>
      <c r="L56" s="58">
        <f>'Stata Clipboard'!N56</f>
        <v>18</v>
      </c>
    </row>
    <row r="57" spans="1:12">
      <c r="A57" s="1">
        <v>54</v>
      </c>
      <c r="B57" s="1">
        <v>58</v>
      </c>
      <c r="C57" s="58">
        <f>'Stata Clipboard'!B57</f>
        <v>12</v>
      </c>
      <c r="D57" s="58">
        <f>'Stata Clipboard'!G57</f>
        <v>4</v>
      </c>
      <c r="E57" s="58">
        <f>'Stata Clipboard'!H57</f>
        <v>6</v>
      </c>
      <c r="F57" s="58">
        <f>'Stata Clipboard'!I57</f>
        <v>14</v>
      </c>
      <c r="G57" s="58">
        <f>'Stata Clipboard'!J57</f>
        <v>28</v>
      </c>
      <c r="H57" s="58">
        <f>'Stata Clipboard'!C57</f>
        <v>14</v>
      </c>
      <c r="I57" s="58">
        <f>'Stata Clipboard'!K57</f>
        <v>11</v>
      </c>
      <c r="J57" s="58">
        <f>'Stata Clipboard'!L57</f>
        <v>16</v>
      </c>
      <c r="K57" s="58">
        <f>'Stata Clipboard'!M57</f>
        <v>17</v>
      </c>
      <c r="L57" s="58">
        <f>'Stata Clipboard'!N57</f>
        <v>11</v>
      </c>
    </row>
    <row r="58" spans="1:12">
      <c r="A58" s="1">
        <v>55</v>
      </c>
      <c r="B58" s="1">
        <v>59</v>
      </c>
      <c r="C58" s="58">
        <f>'Stata Clipboard'!B58</f>
        <v>5</v>
      </c>
      <c r="D58" s="58">
        <f>'Stata Clipboard'!G58</f>
        <v>6</v>
      </c>
      <c r="E58" s="58">
        <f>'Stata Clipboard'!H58</f>
        <v>6</v>
      </c>
      <c r="F58" s="58">
        <f>'Stata Clipboard'!I58</f>
        <v>20</v>
      </c>
      <c r="G58" s="58">
        <f>'Stata Clipboard'!J58</f>
        <v>23</v>
      </c>
      <c r="H58" s="58">
        <f>'Stata Clipboard'!C58</f>
        <v>9</v>
      </c>
      <c r="I58" s="58">
        <f>'Stata Clipboard'!K58</f>
        <v>17</v>
      </c>
      <c r="J58" s="58">
        <f>'Stata Clipboard'!L58</f>
        <v>16</v>
      </c>
      <c r="K58" s="58">
        <f>'Stata Clipboard'!M58</f>
        <v>16</v>
      </c>
      <c r="L58" s="58">
        <f>'Stata Clipboard'!N58</f>
        <v>7</v>
      </c>
    </row>
    <row r="59" spans="1:12">
      <c r="A59" s="1">
        <v>56</v>
      </c>
      <c r="B59" s="1">
        <v>60</v>
      </c>
      <c r="C59" s="58">
        <f>'Stata Clipboard'!B59</f>
        <v>10</v>
      </c>
      <c r="D59" s="58">
        <f>'Stata Clipboard'!G59</f>
        <v>15</v>
      </c>
      <c r="E59" s="58">
        <f>'Stata Clipboard'!H59</f>
        <v>10</v>
      </c>
      <c r="F59" s="58">
        <f>'Stata Clipboard'!I59</f>
        <v>14</v>
      </c>
      <c r="G59" s="58">
        <f>'Stata Clipboard'!J59</f>
        <v>14</v>
      </c>
      <c r="H59" s="58">
        <f>'Stata Clipboard'!C59</f>
        <v>13</v>
      </c>
      <c r="I59" s="58">
        <f>'Stata Clipboard'!K59</f>
        <v>13</v>
      </c>
      <c r="J59" s="58">
        <f>'Stata Clipboard'!L59</f>
        <v>13</v>
      </c>
      <c r="K59" s="58">
        <f>'Stata Clipboard'!M59</f>
        <v>21</v>
      </c>
      <c r="L59" s="58">
        <f>'Stata Clipboard'!N59</f>
        <v>5</v>
      </c>
    </row>
    <row r="60" spans="1:12">
      <c r="A60" s="1">
        <v>57</v>
      </c>
      <c r="B60" s="1">
        <v>61</v>
      </c>
      <c r="C60" s="58">
        <f>'Stata Clipboard'!B60</f>
        <v>3</v>
      </c>
      <c r="D60" s="58">
        <f>'Stata Clipboard'!G60</f>
        <v>12</v>
      </c>
      <c r="E60" s="58">
        <f>'Stata Clipboard'!H60</f>
        <v>8</v>
      </c>
      <c r="F60" s="58">
        <f>'Stata Clipboard'!I60</f>
        <v>10</v>
      </c>
      <c r="G60" s="58">
        <f>'Stata Clipboard'!J60</f>
        <v>12</v>
      </c>
      <c r="H60" s="58">
        <f>'Stata Clipboard'!C60</f>
        <v>7</v>
      </c>
      <c r="I60" s="58">
        <f>'Stata Clipboard'!K60</f>
        <v>18</v>
      </c>
      <c r="J60" s="58">
        <f>'Stata Clipboard'!L60</f>
        <v>27</v>
      </c>
      <c r="K60" s="58">
        <f>'Stata Clipboard'!M60</f>
        <v>12</v>
      </c>
      <c r="L60" s="58">
        <f>'Stata Clipboard'!N60</f>
        <v>10</v>
      </c>
    </row>
    <row r="61" spans="1:12">
      <c r="A61" s="1">
        <v>58</v>
      </c>
      <c r="B61" s="1">
        <v>62</v>
      </c>
      <c r="C61" s="58">
        <f>'Stata Clipboard'!B61</f>
        <v>9</v>
      </c>
      <c r="D61" s="58">
        <f>'Stata Clipboard'!G61</f>
        <v>11</v>
      </c>
      <c r="E61" s="58">
        <f>'Stata Clipboard'!H61</f>
        <v>15</v>
      </c>
      <c r="F61" s="58">
        <f>'Stata Clipboard'!I61</f>
        <v>15</v>
      </c>
      <c r="G61" s="58">
        <f>'Stata Clipboard'!J61</f>
        <v>14</v>
      </c>
      <c r="H61" s="58">
        <f>'Stata Clipboard'!C61</f>
        <v>11</v>
      </c>
      <c r="I61" s="58">
        <f>'Stata Clipboard'!K61</f>
        <v>18</v>
      </c>
      <c r="J61" s="58">
        <f>'Stata Clipboard'!L61</f>
        <v>17</v>
      </c>
      <c r="K61" s="58">
        <f>'Stata Clipboard'!M61</f>
        <v>13</v>
      </c>
      <c r="L61" s="58">
        <f>'Stata Clipboard'!N61</f>
        <v>9</v>
      </c>
    </row>
    <row r="62" spans="1:12">
      <c r="A62" s="1">
        <v>59</v>
      </c>
      <c r="B62" s="1">
        <v>63</v>
      </c>
      <c r="C62" s="58">
        <f>'Stata Clipboard'!B62</f>
        <v>15</v>
      </c>
      <c r="D62" s="58">
        <f>'Stata Clipboard'!G62</f>
        <v>19</v>
      </c>
      <c r="E62" s="58">
        <f>'Stata Clipboard'!H62</f>
        <v>10</v>
      </c>
      <c r="F62" s="58">
        <f>'Stata Clipboard'!I62</f>
        <v>11</v>
      </c>
      <c r="G62" s="58">
        <f>'Stata Clipboard'!J62</f>
        <v>10</v>
      </c>
      <c r="H62" s="58">
        <f>'Stata Clipboard'!C62</f>
        <v>15</v>
      </c>
      <c r="I62" s="58">
        <f>'Stata Clipboard'!K62</f>
        <v>28</v>
      </c>
      <c r="J62" s="58">
        <f>'Stata Clipboard'!L62</f>
        <v>22</v>
      </c>
      <c r="K62" s="58">
        <f>'Stata Clipboard'!M62</f>
        <v>12</v>
      </c>
      <c r="L62" s="58">
        <f>'Stata Clipboard'!N62</f>
        <v>3</v>
      </c>
    </row>
    <row r="63" spans="1:12">
      <c r="A63" s="1">
        <v>60</v>
      </c>
      <c r="B63" s="1">
        <v>64</v>
      </c>
      <c r="C63" s="58">
        <f>'Stata Clipboard'!B63</f>
        <v>14</v>
      </c>
      <c r="D63" s="58">
        <f>'Stata Clipboard'!G63</f>
        <v>16</v>
      </c>
      <c r="E63" s="58">
        <f>'Stata Clipboard'!H63</f>
        <v>10</v>
      </c>
      <c r="F63" s="58">
        <f>'Stata Clipboard'!I63</f>
        <v>11</v>
      </c>
      <c r="G63" s="58">
        <f>'Stata Clipboard'!J63</f>
        <v>15</v>
      </c>
      <c r="H63" s="58">
        <f>'Stata Clipboard'!C63</f>
        <v>12</v>
      </c>
      <c r="I63" s="58">
        <f>'Stata Clipboard'!K63</f>
        <v>23</v>
      </c>
      <c r="J63" s="58">
        <f>'Stata Clipboard'!L63</f>
        <v>17</v>
      </c>
      <c r="K63" s="58">
        <f>'Stata Clipboard'!M63</f>
        <v>9</v>
      </c>
      <c r="L63" s="58">
        <f>'Stata Clipboard'!N63</f>
        <v>3</v>
      </c>
    </row>
    <row r="64" spans="1:12">
      <c r="A64" s="1">
        <v>61</v>
      </c>
      <c r="B64" s="1">
        <v>65</v>
      </c>
      <c r="C64" s="58">
        <f>'Stata Clipboard'!B64</f>
        <v>14</v>
      </c>
      <c r="D64" s="58">
        <f>'Stata Clipboard'!G64</f>
        <v>23</v>
      </c>
      <c r="E64" s="58">
        <f>'Stata Clipboard'!H64</f>
        <v>20</v>
      </c>
      <c r="F64" s="58">
        <f>'Stata Clipboard'!I64</f>
        <v>18</v>
      </c>
      <c r="G64" s="58">
        <f>'Stata Clipboard'!J64</f>
        <v>18</v>
      </c>
      <c r="H64" s="58">
        <f>'Stata Clipboard'!C64</f>
        <v>17</v>
      </c>
      <c r="I64" s="58">
        <f>'Stata Clipboard'!K64</f>
        <v>27</v>
      </c>
      <c r="J64" s="58">
        <f>'Stata Clipboard'!L64</f>
        <v>20</v>
      </c>
      <c r="K64" s="58">
        <f>'Stata Clipboard'!M64</f>
        <v>13</v>
      </c>
      <c r="L64" s="58">
        <f>'Stata Clipboard'!N64</f>
        <v>9</v>
      </c>
    </row>
    <row r="65" spans="1:12">
      <c r="A65" s="1">
        <v>62</v>
      </c>
      <c r="B65" s="1">
        <v>66</v>
      </c>
      <c r="C65" s="58">
        <f>'Stata Clipboard'!B65</f>
        <v>14</v>
      </c>
      <c r="D65" s="58">
        <f>'Stata Clipboard'!G65</f>
        <v>18</v>
      </c>
      <c r="E65" s="58">
        <f>'Stata Clipboard'!H65</f>
        <v>17</v>
      </c>
      <c r="F65" s="58">
        <f>'Stata Clipboard'!I65</f>
        <v>9</v>
      </c>
      <c r="G65" s="58">
        <f>'Stata Clipboard'!J65</f>
        <v>9</v>
      </c>
      <c r="H65" s="58">
        <f>'Stata Clipboard'!C65</f>
        <v>17</v>
      </c>
      <c r="I65" s="58">
        <f>'Stata Clipboard'!K65</f>
        <v>21</v>
      </c>
      <c r="J65" s="58">
        <f>'Stata Clipboard'!L65</f>
        <v>13</v>
      </c>
      <c r="K65" s="58">
        <f>'Stata Clipboard'!M65</f>
        <v>8</v>
      </c>
      <c r="L65" s="58">
        <f>'Stata Clipboard'!N65</f>
        <v>4</v>
      </c>
    </row>
    <row r="66" spans="1:12">
      <c r="A66" s="1">
        <v>63</v>
      </c>
      <c r="B66" s="1">
        <v>67</v>
      </c>
      <c r="C66" s="58">
        <f>'Stata Clipboard'!B66</f>
        <v>16</v>
      </c>
      <c r="D66" s="58">
        <f>'Stata Clipboard'!G66</f>
        <v>22</v>
      </c>
      <c r="E66" s="58">
        <f>'Stata Clipboard'!H66</f>
        <v>16</v>
      </c>
      <c r="F66" s="58">
        <f>'Stata Clipboard'!I66</f>
        <v>10</v>
      </c>
      <c r="G66" s="58">
        <f>'Stata Clipboard'!J66</f>
        <v>4</v>
      </c>
      <c r="H66" s="58">
        <f>'Stata Clipboard'!C66</f>
        <v>12</v>
      </c>
      <c r="I66" s="58">
        <f>'Stata Clipboard'!K66</f>
        <v>21</v>
      </c>
      <c r="J66" s="58">
        <f>'Stata Clipboard'!L66</f>
        <v>17</v>
      </c>
      <c r="K66" s="58">
        <f>'Stata Clipboard'!M66</f>
        <v>5</v>
      </c>
      <c r="L66" s="58">
        <f>'Stata Clipboard'!N66</f>
        <v>7</v>
      </c>
    </row>
    <row r="67" spans="1:12">
      <c r="A67" s="1">
        <v>64</v>
      </c>
      <c r="B67" s="1">
        <v>68</v>
      </c>
      <c r="C67" s="58">
        <f>'Stata Clipboard'!B67</f>
        <v>12</v>
      </c>
      <c r="D67" s="58">
        <f>'Stata Clipboard'!G67</f>
        <v>18</v>
      </c>
      <c r="E67" s="58">
        <f>'Stata Clipboard'!H67</f>
        <v>11</v>
      </c>
      <c r="F67" s="58">
        <f>'Stata Clipboard'!I67</f>
        <v>6</v>
      </c>
      <c r="G67" s="58">
        <f>'Stata Clipboard'!J67</f>
        <v>5</v>
      </c>
      <c r="H67" s="58">
        <f>'Stata Clipboard'!C67</f>
        <v>17</v>
      </c>
      <c r="I67" s="58">
        <f>'Stata Clipboard'!K67</f>
        <v>19</v>
      </c>
      <c r="J67" s="58">
        <f>'Stata Clipboard'!L67</f>
        <v>17</v>
      </c>
      <c r="K67" s="58">
        <f>'Stata Clipboard'!M67</f>
        <v>3</v>
      </c>
      <c r="L67" s="58">
        <f>'Stata Clipboard'!N67</f>
        <v>7</v>
      </c>
    </row>
    <row r="68" spans="1:12">
      <c r="A68" s="1">
        <v>65</v>
      </c>
      <c r="B68" s="1">
        <v>69</v>
      </c>
      <c r="C68" s="58">
        <f>'Stata Clipboard'!B68</f>
        <v>13</v>
      </c>
      <c r="D68" s="58">
        <f>'Stata Clipboard'!G68</f>
        <v>21</v>
      </c>
      <c r="E68" s="58">
        <f>'Stata Clipboard'!H68</f>
        <v>10</v>
      </c>
      <c r="F68" s="58">
        <f>'Stata Clipboard'!I68</f>
        <v>9</v>
      </c>
      <c r="G68" s="58">
        <f>'Stata Clipboard'!J68</f>
        <v>8</v>
      </c>
      <c r="H68" s="58">
        <f>'Stata Clipboard'!C68</f>
        <v>10</v>
      </c>
      <c r="I68" s="58">
        <f>'Stata Clipboard'!K68</f>
        <v>24</v>
      </c>
      <c r="J68" s="58">
        <f>'Stata Clipboard'!L68</f>
        <v>13</v>
      </c>
      <c r="K68" s="58">
        <f>'Stata Clipboard'!M68</f>
        <v>10</v>
      </c>
      <c r="L68" s="58">
        <f>'Stata Clipboard'!N68</f>
        <v>2</v>
      </c>
    </row>
    <row r="69" spans="1:12">
      <c r="A69" s="1">
        <v>66</v>
      </c>
      <c r="B69" s="1">
        <v>70</v>
      </c>
      <c r="C69" s="58">
        <f>'Stata Clipboard'!B69</f>
        <v>15</v>
      </c>
      <c r="D69" s="58">
        <f>'Stata Clipboard'!G69</f>
        <v>15</v>
      </c>
      <c r="E69" s="58">
        <f>'Stata Clipboard'!H69</f>
        <v>6</v>
      </c>
      <c r="F69" s="58">
        <f>'Stata Clipboard'!I69</f>
        <v>7</v>
      </c>
      <c r="G69" s="58">
        <f>'Stata Clipboard'!J69</f>
        <v>6</v>
      </c>
      <c r="H69" s="58">
        <f>'Stata Clipboard'!C69</f>
        <v>21</v>
      </c>
      <c r="I69" s="58">
        <f>'Stata Clipboard'!K69</f>
        <v>39</v>
      </c>
      <c r="J69" s="58">
        <f>'Stata Clipboard'!L69</f>
        <v>11</v>
      </c>
      <c r="K69" s="58">
        <f>'Stata Clipboard'!M69</f>
        <v>1</v>
      </c>
      <c r="L69" s="58">
        <f>'Stata Clipboard'!N69</f>
        <v>1</v>
      </c>
    </row>
    <row r="70" spans="1:12">
      <c r="A70" s="1">
        <v>67</v>
      </c>
      <c r="B70" s="1">
        <v>71</v>
      </c>
      <c r="C70" s="58">
        <f>'Stata Clipboard'!B70</f>
        <v>21</v>
      </c>
      <c r="D70" s="58">
        <f>'Stata Clipboard'!G70</f>
        <v>16</v>
      </c>
      <c r="E70" s="58">
        <f>'Stata Clipboard'!H70</f>
        <v>9</v>
      </c>
      <c r="F70" s="58">
        <f>'Stata Clipboard'!I70</f>
        <v>6</v>
      </c>
      <c r="G70" s="58">
        <f>'Stata Clipboard'!J70</f>
        <v>5</v>
      </c>
      <c r="H70" s="58">
        <f>'Stata Clipboard'!C70</f>
        <v>16</v>
      </c>
      <c r="I70" s="58">
        <f>'Stata Clipboard'!K70</f>
        <v>23</v>
      </c>
      <c r="J70" s="58">
        <f>'Stata Clipboard'!L70</f>
        <v>9</v>
      </c>
      <c r="K70" s="58">
        <f>'Stata Clipboard'!M70</f>
        <v>3</v>
      </c>
      <c r="L70" s="58">
        <f>'Stata Clipboard'!N70</f>
        <v>2</v>
      </c>
    </row>
    <row r="71" spans="1:12">
      <c r="A71" s="1">
        <v>68</v>
      </c>
      <c r="B71" s="1">
        <v>72</v>
      </c>
      <c r="C71" s="58">
        <f>'Stata Clipboard'!B71</f>
        <v>18</v>
      </c>
      <c r="D71" s="58">
        <f>'Stata Clipboard'!G71</f>
        <v>19</v>
      </c>
      <c r="E71" s="58">
        <f>'Stata Clipboard'!H71</f>
        <v>8</v>
      </c>
      <c r="F71" s="58">
        <f>'Stata Clipboard'!I71</f>
        <v>4</v>
      </c>
      <c r="G71" s="58">
        <f>'Stata Clipboard'!J71</f>
        <v>4</v>
      </c>
      <c r="H71" s="58">
        <f>'Stata Clipboard'!C71</f>
        <v>29</v>
      </c>
      <c r="I71" s="58">
        <f>'Stata Clipboard'!K71</f>
        <v>20</v>
      </c>
      <c r="J71" s="58">
        <f>'Stata Clipboard'!L71</f>
        <v>9</v>
      </c>
      <c r="K71" s="58">
        <f>'Stata Clipboard'!M71</f>
        <v>4</v>
      </c>
      <c r="L71" s="58">
        <f>'Stata Clipboard'!N71</f>
        <v>3</v>
      </c>
    </row>
    <row r="72" spans="1:12">
      <c r="A72" s="1">
        <v>69</v>
      </c>
      <c r="B72" s="1">
        <v>73</v>
      </c>
      <c r="C72" s="58">
        <f>'Stata Clipboard'!B72</f>
        <v>21</v>
      </c>
      <c r="D72" s="58">
        <f>'Stata Clipboard'!G72</f>
        <v>16</v>
      </c>
      <c r="E72" s="58">
        <f>'Stata Clipboard'!H72</f>
        <v>9</v>
      </c>
      <c r="F72" s="58">
        <f>'Stata Clipboard'!I72</f>
        <v>5</v>
      </c>
      <c r="G72" s="58">
        <f>'Stata Clipboard'!J72</f>
        <v>4</v>
      </c>
      <c r="H72" s="58">
        <f>'Stata Clipboard'!C72</f>
        <v>25</v>
      </c>
      <c r="I72" s="58">
        <f>'Stata Clipboard'!K72</f>
        <v>20</v>
      </c>
      <c r="J72" s="58">
        <f>'Stata Clipboard'!L72</f>
        <v>12</v>
      </c>
      <c r="K72" s="58">
        <f>'Stata Clipboard'!M72</f>
        <v>2</v>
      </c>
      <c r="L72" s="58">
        <f>'Stata Clipboard'!N72</f>
        <v>1</v>
      </c>
    </row>
    <row r="73" spans="1:12">
      <c r="A73" s="1">
        <v>70</v>
      </c>
      <c r="B73" s="1">
        <v>74</v>
      </c>
      <c r="C73" s="58">
        <f>'Stata Clipboard'!B73</f>
        <v>11</v>
      </c>
      <c r="D73" s="58">
        <f>'Stata Clipboard'!G73</f>
        <v>18</v>
      </c>
      <c r="E73" s="58">
        <f>'Stata Clipboard'!H73</f>
        <v>7</v>
      </c>
      <c r="F73" s="58">
        <f>'Stata Clipboard'!I73</f>
        <v>2</v>
      </c>
      <c r="G73" s="58">
        <f>'Stata Clipboard'!J73</f>
        <v>3</v>
      </c>
      <c r="H73" s="58">
        <f>'Stata Clipboard'!C73</f>
        <v>18</v>
      </c>
      <c r="I73" s="58">
        <f>'Stata Clipboard'!K73</f>
        <v>24</v>
      </c>
      <c r="J73" s="58">
        <f>'Stata Clipboard'!L73</f>
        <v>8</v>
      </c>
      <c r="K73" s="58">
        <f>'Stata Clipboard'!M73</f>
        <v>4</v>
      </c>
      <c r="L73" s="58">
        <f>'Stata Clipboard'!N73</f>
        <v>0</v>
      </c>
    </row>
    <row r="74" spans="1:12">
      <c r="A74" s="1">
        <v>71</v>
      </c>
      <c r="B74" s="1">
        <v>75</v>
      </c>
      <c r="C74" s="58">
        <f>'Stata Clipboard'!B74</f>
        <v>13</v>
      </c>
      <c r="D74" s="58">
        <f>'Stata Clipboard'!G74</f>
        <v>16</v>
      </c>
      <c r="E74" s="58">
        <f>'Stata Clipboard'!H74</f>
        <v>9</v>
      </c>
      <c r="F74" s="58">
        <f>'Stata Clipboard'!I74</f>
        <v>3</v>
      </c>
      <c r="G74" s="58">
        <f>'Stata Clipboard'!J74</f>
        <v>1</v>
      </c>
      <c r="H74" s="58">
        <f>'Stata Clipboard'!C74</f>
        <v>15</v>
      </c>
      <c r="I74" s="58">
        <f>'Stata Clipboard'!K74</f>
        <v>18</v>
      </c>
      <c r="J74" s="58">
        <f>'Stata Clipboard'!L74</f>
        <v>9</v>
      </c>
      <c r="K74" s="58">
        <f>'Stata Clipboard'!M74</f>
        <v>4</v>
      </c>
      <c r="L74" s="58">
        <f>'Stata Clipboard'!N74</f>
        <v>0</v>
      </c>
    </row>
    <row r="75" spans="1:12">
      <c r="A75" s="1">
        <v>72</v>
      </c>
      <c r="B75" s="1">
        <v>76</v>
      </c>
      <c r="C75" s="58">
        <f>'Stata Clipboard'!B75</f>
        <v>18</v>
      </c>
      <c r="D75" s="58">
        <f>'Stata Clipboard'!G75</f>
        <v>16</v>
      </c>
      <c r="E75" s="58">
        <f>'Stata Clipboard'!H75</f>
        <v>7</v>
      </c>
      <c r="F75" s="58">
        <f>'Stata Clipboard'!I75</f>
        <v>6</v>
      </c>
      <c r="G75" s="58">
        <f>'Stata Clipboard'!J75</f>
        <v>1</v>
      </c>
      <c r="H75" s="58">
        <f>'Stata Clipboard'!C75</f>
        <v>18</v>
      </c>
      <c r="I75" s="58">
        <f>'Stata Clipboard'!K75</f>
        <v>15</v>
      </c>
      <c r="J75" s="58">
        <f>'Stata Clipboard'!L75</f>
        <v>7</v>
      </c>
      <c r="K75" s="58">
        <f>'Stata Clipboard'!M75</f>
        <v>3</v>
      </c>
      <c r="L75" s="58">
        <f>'Stata Clipboard'!N75</f>
        <v>1</v>
      </c>
    </row>
    <row r="76" spans="1:12">
      <c r="A76" s="1">
        <v>73</v>
      </c>
      <c r="B76" s="1">
        <v>77</v>
      </c>
      <c r="C76" s="58">
        <f>'Stata Clipboard'!B76</f>
        <v>15</v>
      </c>
      <c r="D76" s="58">
        <f>'Stata Clipboard'!G76</f>
        <v>20</v>
      </c>
      <c r="E76" s="58">
        <f>'Stata Clipboard'!H76</f>
        <v>8</v>
      </c>
      <c r="F76" s="58">
        <f>'Stata Clipboard'!I76</f>
        <v>3</v>
      </c>
      <c r="G76" s="58">
        <f>'Stata Clipboard'!J76</f>
        <v>1</v>
      </c>
      <c r="H76" s="58">
        <f>'Stata Clipboard'!C76</f>
        <v>28</v>
      </c>
      <c r="I76" s="58">
        <f>'Stata Clipboard'!K76</f>
        <v>10</v>
      </c>
      <c r="J76" s="58">
        <f>'Stata Clipboard'!L76</f>
        <v>4</v>
      </c>
      <c r="K76" s="58">
        <f>'Stata Clipboard'!M76</f>
        <v>2</v>
      </c>
      <c r="L76" s="58">
        <f>'Stata Clipboard'!N76</f>
        <v>1</v>
      </c>
    </row>
    <row r="77" spans="1:12">
      <c r="A77" s="1">
        <v>74</v>
      </c>
      <c r="B77" s="1">
        <v>78</v>
      </c>
      <c r="C77" s="58">
        <f>'Stata Clipboard'!B77</f>
        <v>7</v>
      </c>
      <c r="D77" s="58">
        <f>'Stata Clipboard'!G77</f>
        <v>9</v>
      </c>
      <c r="E77" s="58">
        <f>'Stata Clipboard'!H77</f>
        <v>7</v>
      </c>
      <c r="F77" s="58">
        <f>'Stata Clipboard'!I77</f>
        <v>0</v>
      </c>
      <c r="G77" s="58">
        <f>'Stata Clipboard'!J77</f>
        <v>1</v>
      </c>
      <c r="H77" s="58">
        <f>'Stata Clipboard'!C77</f>
        <v>23</v>
      </c>
      <c r="I77" s="58">
        <f>'Stata Clipboard'!K77</f>
        <v>14</v>
      </c>
      <c r="J77" s="58">
        <f>'Stata Clipboard'!L77</f>
        <v>2</v>
      </c>
      <c r="K77" s="58">
        <f>'Stata Clipboard'!M77</f>
        <v>1</v>
      </c>
      <c r="L77" s="58">
        <f>'Stata Clipboard'!N77</f>
        <v>0</v>
      </c>
    </row>
    <row r="78" spans="1:12">
      <c r="A78" s="1">
        <v>75</v>
      </c>
      <c r="B78" s="1">
        <v>79</v>
      </c>
      <c r="C78" s="58">
        <f>'Stata Clipboard'!B78</f>
        <v>12</v>
      </c>
      <c r="D78" s="58">
        <f>'Stata Clipboard'!G78</f>
        <v>12</v>
      </c>
      <c r="E78" s="58">
        <f>'Stata Clipboard'!H78</f>
        <v>7</v>
      </c>
      <c r="F78" s="58">
        <f>'Stata Clipboard'!I78</f>
        <v>1</v>
      </c>
      <c r="G78" s="58">
        <f>'Stata Clipboard'!J78</f>
        <v>1</v>
      </c>
      <c r="H78" s="58">
        <f>'Stata Clipboard'!C78</f>
        <v>17</v>
      </c>
      <c r="I78" s="58">
        <f>'Stata Clipboard'!K78</f>
        <v>13</v>
      </c>
      <c r="J78" s="58">
        <f>'Stata Clipboard'!L78</f>
        <v>8</v>
      </c>
      <c r="K78" s="58">
        <f>'Stata Clipboard'!M78</f>
        <v>0</v>
      </c>
      <c r="L78" s="58">
        <f>'Stata Clipboard'!N78</f>
        <v>0</v>
      </c>
    </row>
    <row r="79" spans="1:12">
      <c r="A79" s="1">
        <v>76</v>
      </c>
      <c r="B79" s="1">
        <v>80</v>
      </c>
      <c r="C79" s="58">
        <f>'Stata Clipboard'!B79</f>
        <v>15</v>
      </c>
      <c r="D79" s="58">
        <f>'Stata Clipboard'!G79</f>
        <v>8</v>
      </c>
      <c r="E79" s="58">
        <f>'Stata Clipboard'!H79</f>
        <v>2</v>
      </c>
      <c r="F79" s="58">
        <f>'Stata Clipboard'!I79</f>
        <v>1</v>
      </c>
      <c r="G79" s="58">
        <f>'Stata Clipboard'!J79</f>
        <v>1</v>
      </c>
      <c r="H79" s="58">
        <f>'Stata Clipboard'!C79</f>
        <v>24</v>
      </c>
      <c r="I79" s="58">
        <f>'Stata Clipboard'!K79</f>
        <v>14</v>
      </c>
      <c r="J79" s="58">
        <f>'Stata Clipboard'!L79</f>
        <v>2</v>
      </c>
      <c r="K79" s="58">
        <f>'Stata Clipboard'!M79</f>
        <v>0</v>
      </c>
      <c r="L79" s="58">
        <f>'Stata Clipboard'!N79</f>
        <v>0</v>
      </c>
    </row>
    <row r="80" spans="1:12">
      <c r="A80" s="1">
        <v>77</v>
      </c>
      <c r="B80" s="1">
        <v>81</v>
      </c>
      <c r="C80" s="58">
        <f>'Stata Clipboard'!B80</f>
        <v>11</v>
      </c>
      <c r="D80" s="58">
        <f>'Stata Clipboard'!G80</f>
        <v>9</v>
      </c>
      <c r="E80" s="58">
        <f>'Stata Clipboard'!H80</f>
        <v>10</v>
      </c>
      <c r="F80" s="58">
        <f>'Stata Clipboard'!I80</f>
        <v>1</v>
      </c>
      <c r="G80" s="58">
        <f>'Stata Clipboard'!J80</f>
        <v>1</v>
      </c>
      <c r="H80" s="58">
        <f>'Stata Clipboard'!C80</f>
        <v>24</v>
      </c>
      <c r="I80" s="58">
        <f>'Stata Clipboard'!K80</f>
        <v>14</v>
      </c>
      <c r="J80" s="58">
        <f>'Stata Clipboard'!L80</f>
        <v>4</v>
      </c>
      <c r="K80" s="58">
        <f>'Stata Clipboard'!M80</f>
        <v>1</v>
      </c>
      <c r="L80" s="58">
        <f>'Stata Clipboard'!N80</f>
        <v>0</v>
      </c>
    </row>
    <row r="81" spans="1:12">
      <c r="A81" s="1">
        <v>78</v>
      </c>
      <c r="B81" s="1">
        <v>82</v>
      </c>
      <c r="C81" s="58">
        <f>'Stata Clipboard'!B81</f>
        <v>8</v>
      </c>
      <c r="D81" s="58">
        <f>'Stata Clipboard'!G81</f>
        <v>8</v>
      </c>
      <c r="E81" s="58">
        <f>'Stata Clipboard'!H81</f>
        <v>1</v>
      </c>
      <c r="F81" s="58">
        <f>'Stata Clipboard'!I81</f>
        <v>1</v>
      </c>
      <c r="G81" s="58">
        <f>'Stata Clipboard'!J81</f>
        <v>1</v>
      </c>
      <c r="H81" s="58">
        <f>'Stata Clipboard'!C81</f>
        <v>24</v>
      </c>
      <c r="I81" s="58">
        <f>'Stata Clipboard'!K81</f>
        <v>14</v>
      </c>
      <c r="J81" s="58">
        <f>'Stata Clipboard'!L81</f>
        <v>1</v>
      </c>
      <c r="K81" s="58">
        <f>'Stata Clipboard'!M81</f>
        <v>1</v>
      </c>
      <c r="L81" s="58">
        <f>'Stata Clipboard'!N81</f>
        <v>0</v>
      </c>
    </row>
    <row r="82" spans="1:12">
      <c r="A82" s="1">
        <v>79</v>
      </c>
      <c r="B82" s="1">
        <v>83</v>
      </c>
      <c r="C82" s="58">
        <f>'Stata Clipboard'!B82</f>
        <v>11</v>
      </c>
      <c r="D82" s="58">
        <f>'Stata Clipboard'!G82</f>
        <v>3</v>
      </c>
      <c r="E82" s="58">
        <f>'Stata Clipboard'!H82</f>
        <v>2</v>
      </c>
      <c r="F82" s="58">
        <f>'Stata Clipboard'!I82</f>
        <v>0</v>
      </c>
      <c r="G82" s="58">
        <f>'Stata Clipboard'!J82</f>
        <v>0</v>
      </c>
      <c r="H82" s="58">
        <f>'Stata Clipboard'!C82</f>
        <v>21</v>
      </c>
      <c r="I82" s="58">
        <f>'Stata Clipboard'!K82</f>
        <v>10</v>
      </c>
      <c r="J82" s="58">
        <f>'Stata Clipboard'!L82</f>
        <v>0</v>
      </c>
      <c r="K82" s="58">
        <f>'Stata Clipboard'!M82</f>
        <v>1</v>
      </c>
      <c r="L82" s="58">
        <f>'Stata Clipboard'!N82</f>
        <v>0</v>
      </c>
    </row>
    <row r="83" spans="1:12">
      <c r="A83" s="1">
        <v>80</v>
      </c>
      <c r="B83" s="1">
        <v>84</v>
      </c>
      <c r="C83" s="58">
        <f>'Stata Clipboard'!B83</f>
        <v>10</v>
      </c>
      <c r="D83" s="58">
        <f>'Stata Clipboard'!G83</f>
        <v>5</v>
      </c>
      <c r="E83" s="58">
        <f>'Stata Clipboard'!H83</f>
        <v>2</v>
      </c>
      <c r="F83" s="58">
        <f>'Stata Clipboard'!I83</f>
        <v>0</v>
      </c>
      <c r="G83" s="58">
        <f>'Stata Clipboard'!J83</f>
        <v>0</v>
      </c>
      <c r="H83" s="58">
        <f>'Stata Clipboard'!C83</f>
        <v>20</v>
      </c>
      <c r="I83" s="58">
        <f>'Stata Clipboard'!K83</f>
        <v>7</v>
      </c>
      <c r="J83" s="58">
        <f>'Stata Clipboard'!L83</f>
        <v>0</v>
      </c>
      <c r="K83" s="58">
        <f>'Stata Clipboard'!M83</f>
        <v>1</v>
      </c>
      <c r="L83" s="58">
        <f>'Stata Clipboard'!N83</f>
        <v>0</v>
      </c>
    </row>
    <row r="84" spans="1:12">
      <c r="A84" s="1">
        <v>81</v>
      </c>
      <c r="B84" s="1">
        <v>85</v>
      </c>
      <c r="C84" s="58">
        <f>'Stata Clipboard'!B84</f>
        <v>14</v>
      </c>
      <c r="D84" s="58">
        <f>'Stata Clipboard'!G84</f>
        <v>5</v>
      </c>
      <c r="E84" s="58">
        <f>'Stata Clipboard'!H84</f>
        <v>5</v>
      </c>
      <c r="F84" s="58">
        <f>'Stata Clipboard'!I84</f>
        <v>1</v>
      </c>
      <c r="G84" s="58">
        <f>'Stata Clipboard'!J84</f>
        <v>0</v>
      </c>
      <c r="H84" s="58">
        <f>'Stata Clipboard'!C84</f>
        <v>20</v>
      </c>
      <c r="I84" s="58">
        <f>'Stata Clipboard'!K84</f>
        <v>6</v>
      </c>
      <c r="J84" s="58">
        <f>'Stata Clipboard'!L84</f>
        <v>1</v>
      </c>
      <c r="K84" s="58">
        <f>'Stata Clipboard'!M84</f>
        <v>0</v>
      </c>
      <c r="L84" s="58">
        <f>'Stata Clipboard'!N84</f>
        <v>0</v>
      </c>
    </row>
    <row r="85" spans="1:12">
      <c r="A85" s="1">
        <v>82</v>
      </c>
      <c r="B85" s="1">
        <v>86</v>
      </c>
      <c r="C85" s="58">
        <f>'Stata Clipboard'!B85</f>
        <v>8</v>
      </c>
      <c r="D85" s="58">
        <f>'Stata Clipboard'!G85</f>
        <v>6</v>
      </c>
      <c r="E85" s="58">
        <f>'Stata Clipboard'!H85</f>
        <v>0</v>
      </c>
      <c r="F85" s="58">
        <f>'Stata Clipboard'!I85</f>
        <v>0</v>
      </c>
      <c r="G85" s="58">
        <f>'Stata Clipboard'!J85</f>
        <v>0</v>
      </c>
      <c r="H85" s="58">
        <f>'Stata Clipboard'!C85</f>
        <v>18</v>
      </c>
      <c r="I85" s="58">
        <f>'Stata Clipboard'!K85</f>
        <v>6</v>
      </c>
      <c r="J85" s="58">
        <f>'Stata Clipboard'!L85</f>
        <v>1</v>
      </c>
      <c r="K85" s="58">
        <f>'Stata Clipboard'!M85</f>
        <v>0</v>
      </c>
      <c r="L85" s="58">
        <f>'Stata Clipboard'!N85</f>
        <v>0</v>
      </c>
    </row>
    <row r="86" spans="1:12">
      <c r="A86" s="1">
        <v>83</v>
      </c>
      <c r="B86" s="1">
        <v>87</v>
      </c>
      <c r="C86" s="58">
        <f>'Stata Clipboard'!B86</f>
        <v>4</v>
      </c>
      <c r="D86" s="58">
        <f>'Stata Clipboard'!G86</f>
        <v>1</v>
      </c>
      <c r="E86" s="58">
        <f>'Stata Clipboard'!H86</f>
        <v>0</v>
      </c>
      <c r="F86" s="58">
        <f>'Stata Clipboard'!I86</f>
        <v>0</v>
      </c>
      <c r="G86" s="58">
        <f>'Stata Clipboard'!J86</f>
        <v>0</v>
      </c>
      <c r="H86" s="58">
        <f>'Stata Clipboard'!C86</f>
        <v>11</v>
      </c>
      <c r="I86" s="58">
        <f>'Stata Clipboard'!K86</f>
        <v>2</v>
      </c>
      <c r="J86" s="58">
        <f>'Stata Clipboard'!L86</f>
        <v>0</v>
      </c>
      <c r="K86" s="58">
        <f>'Stata Clipboard'!M86</f>
        <v>0</v>
      </c>
      <c r="L86" s="58">
        <f>'Stata Clipboard'!N86</f>
        <v>0</v>
      </c>
    </row>
    <row r="87" spans="1:12">
      <c r="A87" s="1">
        <v>84</v>
      </c>
      <c r="B87" s="1">
        <v>88</v>
      </c>
      <c r="C87" s="58">
        <f>'Stata Clipboard'!B87</f>
        <v>11</v>
      </c>
      <c r="D87" s="58">
        <f>'Stata Clipboard'!G87</f>
        <v>5</v>
      </c>
      <c r="E87" s="58">
        <f>'Stata Clipboard'!H87</f>
        <v>0</v>
      </c>
      <c r="F87" s="58">
        <f>'Stata Clipboard'!I87</f>
        <v>0</v>
      </c>
      <c r="G87" s="58">
        <f>'Stata Clipboard'!J87</f>
        <v>0</v>
      </c>
      <c r="H87" s="58">
        <f>'Stata Clipboard'!C87</f>
        <v>10</v>
      </c>
      <c r="I87" s="58">
        <f>'Stata Clipboard'!K87</f>
        <v>2</v>
      </c>
      <c r="J87" s="58">
        <f>'Stata Clipboard'!L87</f>
        <v>0</v>
      </c>
      <c r="K87" s="58">
        <f>'Stata Clipboard'!M87</f>
        <v>0</v>
      </c>
      <c r="L87" s="58">
        <f>'Stata Clipboard'!N87</f>
        <v>0</v>
      </c>
    </row>
    <row r="88" spans="1:12">
      <c r="A88" s="1">
        <v>85</v>
      </c>
      <c r="B88" s="1">
        <v>89</v>
      </c>
      <c r="C88" s="58">
        <f>'Stata Clipboard'!B88</f>
        <v>3</v>
      </c>
      <c r="D88" s="58">
        <f>'Stata Clipboard'!G88</f>
        <v>1</v>
      </c>
      <c r="E88" s="58">
        <f>'Stata Clipboard'!H88</f>
        <v>0</v>
      </c>
      <c r="F88" s="58">
        <f>'Stata Clipboard'!I88</f>
        <v>0</v>
      </c>
      <c r="G88" s="58">
        <f>'Stata Clipboard'!J88</f>
        <v>0</v>
      </c>
      <c r="H88" s="58">
        <f>'Stata Clipboard'!C88</f>
        <v>13</v>
      </c>
      <c r="I88" s="58">
        <f>'Stata Clipboard'!K88</f>
        <v>1</v>
      </c>
      <c r="J88" s="58">
        <f>'Stata Clipboard'!L88</f>
        <v>1</v>
      </c>
      <c r="K88" s="58">
        <f>'Stata Clipboard'!M88</f>
        <v>0</v>
      </c>
      <c r="L88" s="58">
        <f>'Stata Clipboard'!N88</f>
        <v>0</v>
      </c>
    </row>
    <row r="89" spans="1:12">
      <c r="A89" s="1">
        <v>86</v>
      </c>
      <c r="B89" s="1">
        <v>90</v>
      </c>
      <c r="C89" s="58">
        <f>'Stata Clipboard'!B89</f>
        <v>1</v>
      </c>
      <c r="D89" s="58">
        <f>'Stata Clipboard'!G89</f>
        <v>1</v>
      </c>
      <c r="E89" s="58">
        <f>'Stata Clipboard'!H89</f>
        <v>0</v>
      </c>
      <c r="F89" s="58">
        <f>'Stata Clipboard'!I89</f>
        <v>0</v>
      </c>
      <c r="G89" s="58">
        <f>'Stata Clipboard'!J89</f>
        <v>0</v>
      </c>
      <c r="H89" s="58">
        <f>'Stata Clipboard'!C89</f>
        <v>7</v>
      </c>
      <c r="I89" s="58">
        <f>'Stata Clipboard'!K89</f>
        <v>2</v>
      </c>
      <c r="J89" s="58">
        <f>'Stata Clipboard'!L89</f>
        <v>0</v>
      </c>
      <c r="K89" s="58">
        <f>'Stata Clipboard'!M89</f>
        <v>0</v>
      </c>
      <c r="L89" s="58">
        <f>'Stata Clipboard'!N89</f>
        <v>0</v>
      </c>
    </row>
    <row r="90" spans="1:12">
      <c r="A90" s="1">
        <v>87</v>
      </c>
      <c r="B90" s="1">
        <v>91</v>
      </c>
      <c r="C90" s="58">
        <f>'Stata Clipboard'!B90</f>
        <v>5</v>
      </c>
      <c r="D90" s="58">
        <f>'Stata Clipboard'!G90</f>
        <v>1</v>
      </c>
      <c r="E90" s="58">
        <f>'Stata Clipboard'!H90</f>
        <v>0</v>
      </c>
      <c r="F90" s="58">
        <f>'Stata Clipboard'!I90</f>
        <v>0</v>
      </c>
      <c r="G90" s="58">
        <f>'Stata Clipboard'!J90</f>
        <v>0</v>
      </c>
      <c r="H90" s="58">
        <f>'Stata Clipboard'!C90</f>
        <v>13</v>
      </c>
      <c r="I90" s="58">
        <f>'Stata Clipboard'!K90</f>
        <v>1</v>
      </c>
      <c r="J90" s="58">
        <f>'Stata Clipboard'!L90</f>
        <v>0</v>
      </c>
      <c r="K90" s="58">
        <f>'Stata Clipboard'!M90</f>
        <v>0</v>
      </c>
      <c r="L90" s="58">
        <f>'Stata Clipboard'!N90</f>
        <v>0</v>
      </c>
    </row>
    <row r="91" spans="1:12">
      <c r="A91" s="1">
        <v>88</v>
      </c>
      <c r="B91" s="1">
        <v>92</v>
      </c>
      <c r="C91" s="58">
        <f>'Stata Clipboard'!B91</f>
        <v>5</v>
      </c>
      <c r="D91" s="58">
        <f>'Stata Clipboard'!G91</f>
        <v>0</v>
      </c>
      <c r="E91" s="58">
        <f>'Stata Clipboard'!H91</f>
        <v>0</v>
      </c>
      <c r="F91" s="58">
        <f>'Stata Clipboard'!I91</f>
        <v>0</v>
      </c>
      <c r="G91" s="58">
        <f>'Stata Clipboard'!J91</f>
        <v>0</v>
      </c>
      <c r="H91" s="58">
        <f>'Stata Clipboard'!C91</f>
        <v>8</v>
      </c>
      <c r="I91" s="58">
        <f>'Stata Clipboard'!K91</f>
        <v>2</v>
      </c>
      <c r="J91" s="58">
        <f>'Stata Clipboard'!L91</f>
        <v>1</v>
      </c>
      <c r="K91" s="58">
        <f>'Stata Clipboard'!M91</f>
        <v>0</v>
      </c>
      <c r="L91" s="58">
        <f>'Stata Clipboard'!N91</f>
        <v>0</v>
      </c>
    </row>
    <row r="92" spans="1:12">
      <c r="A92" s="1">
        <v>89</v>
      </c>
      <c r="B92" s="1">
        <v>93</v>
      </c>
      <c r="C92" s="58">
        <f>'Stata Clipboard'!B92</f>
        <v>0</v>
      </c>
      <c r="D92" s="58">
        <f>'Stata Clipboard'!G92</f>
        <v>0</v>
      </c>
      <c r="E92" s="58">
        <f>'Stata Clipboard'!H92</f>
        <v>0</v>
      </c>
      <c r="F92" s="58">
        <f>'Stata Clipboard'!I92</f>
        <v>0</v>
      </c>
      <c r="G92" s="58">
        <f>'Stata Clipboard'!J92</f>
        <v>0</v>
      </c>
      <c r="H92" s="58">
        <f>'Stata Clipboard'!C92</f>
        <v>5</v>
      </c>
      <c r="I92" s="58">
        <f>'Stata Clipboard'!K92</f>
        <v>0</v>
      </c>
      <c r="J92" s="58">
        <f>'Stata Clipboard'!L92</f>
        <v>0</v>
      </c>
      <c r="K92" s="58">
        <f>'Stata Clipboard'!M92</f>
        <v>1</v>
      </c>
      <c r="L92" s="58">
        <f>'Stata Clipboard'!N92</f>
        <v>0</v>
      </c>
    </row>
    <row r="93" spans="1:12">
      <c r="A93" s="1">
        <v>90</v>
      </c>
      <c r="B93" s="1">
        <v>94</v>
      </c>
      <c r="C93" s="58">
        <f>'Stata Clipboard'!B93</f>
        <v>1</v>
      </c>
      <c r="D93" s="58">
        <f>'Stata Clipboard'!G93</f>
        <v>1</v>
      </c>
      <c r="E93" s="58">
        <f>'Stata Clipboard'!H93</f>
        <v>0</v>
      </c>
      <c r="F93" s="58">
        <f>'Stata Clipboard'!I93</f>
        <v>0</v>
      </c>
      <c r="G93" s="58">
        <f>'Stata Clipboard'!J93</f>
        <v>0</v>
      </c>
      <c r="H93" s="58">
        <f>'Stata Clipboard'!C93</f>
        <v>4</v>
      </c>
      <c r="I93" s="58">
        <f>'Stata Clipboard'!K93</f>
        <v>0</v>
      </c>
      <c r="J93" s="58">
        <f>'Stata Clipboard'!L93</f>
        <v>0</v>
      </c>
      <c r="K93" s="58">
        <f>'Stata Clipboard'!M93</f>
        <v>0</v>
      </c>
      <c r="L93" s="58">
        <f>'Stata Clipboard'!N93</f>
        <v>0</v>
      </c>
    </row>
    <row r="94" spans="1:12">
      <c r="A94" s="1">
        <v>91</v>
      </c>
      <c r="B94" s="1">
        <v>95</v>
      </c>
      <c r="C94" s="58">
        <f>'Stata Clipboard'!B94</f>
        <v>2</v>
      </c>
      <c r="D94" s="58">
        <f>'Stata Clipboard'!G94</f>
        <v>0</v>
      </c>
      <c r="E94" s="58">
        <f>'Stata Clipboard'!H94</f>
        <v>0</v>
      </c>
      <c r="F94" s="58">
        <f>'Stata Clipboard'!I94</f>
        <v>0</v>
      </c>
      <c r="G94" s="58">
        <f>'Stata Clipboard'!J94</f>
        <v>0</v>
      </c>
      <c r="H94" s="58">
        <f>'Stata Clipboard'!C94</f>
        <v>0</v>
      </c>
      <c r="I94" s="58">
        <f>'Stata Clipboard'!K94</f>
        <v>0</v>
      </c>
      <c r="J94" s="58">
        <f>'Stata Clipboard'!L94</f>
        <v>0</v>
      </c>
      <c r="K94" s="58">
        <f>'Stata Clipboard'!M94</f>
        <v>0</v>
      </c>
      <c r="L94" s="58">
        <f>'Stata Clipboard'!N94</f>
        <v>0</v>
      </c>
    </row>
    <row r="95" spans="1:12">
      <c r="A95" s="1">
        <v>92</v>
      </c>
      <c r="B95" s="1">
        <v>96</v>
      </c>
      <c r="C95" s="58">
        <f>'Stata Clipboard'!B95</f>
        <v>2</v>
      </c>
      <c r="D95" s="58">
        <f>'Stata Clipboard'!G95</f>
        <v>1</v>
      </c>
      <c r="E95" s="58">
        <f>'Stata Clipboard'!H95</f>
        <v>0</v>
      </c>
      <c r="F95" s="58">
        <f>'Stata Clipboard'!I95</f>
        <v>0</v>
      </c>
      <c r="G95" s="58">
        <f>'Stata Clipboard'!J95</f>
        <v>0</v>
      </c>
      <c r="H95" s="58">
        <f>'Stata Clipboard'!C95</f>
        <v>0</v>
      </c>
      <c r="I95" s="58">
        <f>'Stata Clipboard'!K95</f>
        <v>0</v>
      </c>
      <c r="J95" s="58">
        <f>'Stata Clipboard'!L95</f>
        <v>0</v>
      </c>
      <c r="K95" s="58">
        <f>'Stata Clipboard'!M95</f>
        <v>0</v>
      </c>
      <c r="L95" s="58">
        <f>'Stata Clipboard'!N95</f>
        <v>0</v>
      </c>
    </row>
    <row r="96" spans="1:12">
      <c r="A96" s="1">
        <v>93</v>
      </c>
      <c r="B96" s="1">
        <v>97</v>
      </c>
      <c r="C96" s="58">
        <f>'Stata Clipboard'!B96</f>
        <v>0</v>
      </c>
      <c r="D96" s="58">
        <f>'Stata Clipboard'!G96</f>
        <v>0</v>
      </c>
      <c r="E96" s="58">
        <f>'Stata Clipboard'!H96</f>
        <v>0</v>
      </c>
      <c r="F96" s="58">
        <f>'Stata Clipboard'!I96</f>
        <v>0</v>
      </c>
      <c r="G96" s="58">
        <f>'Stata Clipboard'!J96</f>
        <v>0</v>
      </c>
      <c r="H96" s="58">
        <f>'Stata Clipboard'!C96</f>
        <v>1</v>
      </c>
      <c r="I96" s="58">
        <f>'Stata Clipboard'!K96</f>
        <v>0</v>
      </c>
      <c r="J96" s="58">
        <f>'Stata Clipboard'!L96</f>
        <v>1</v>
      </c>
      <c r="K96" s="58">
        <f>'Stata Clipboard'!M96</f>
        <v>0</v>
      </c>
      <c r="L96" s="58">
        <f>'Stata Clipboard'!N96</f>
        <v>0</v>
      </c>
    </row>
    <row r="97" spans="1:12">
      <c r="A97" s="1">
        <v>94</v>
      </c>
      <c r="B97" s="1">
        <v>98</v>
      </c>
      <c r="C97" s="58">
        <f>'Stata Clipboard'!B97</f>
        <v>0</v>
      </c>
      <c r="D97" s="58">
        <f>'Stata Clipboard'!G97</f>
        <v>0</v>
      </c>
      <c r="E97" s="58">
        <f>'Stata Clipboard'!H97</f>
        <v>0</v>
      </c>
      <c r="F97" s="58">
        <f>'Stata Clipboard'!I97</f>
        <v>0</v>
      </c>
      <c r="G97" s="58">
        <f>'Stata Clipboard'!J97</f>
        <v>0</v>
      </c>
      <c r="H97" s="58">
        <f>'Stata Clipboard'!C97</f>
        <v>1</v>
      </c>
      <c r="I97" s="58">
        <f>'Stata Clipboard'!K97</f>
        <v>0</v>
      </c>
      <c r="J97" s="58">
        <f>'Stata Clipboard'!L97</f>
        <v>0</v>
      </c>
      <c r="K97" s="58">
        <f>'Stata Clipboard'!M97</f>
        <v>0</v>
      </c>
      <c r="L97" s="58">
        <f>'Stata Clipboard'!N97</f>
        <v>0</v>
      </c>
    </row>
    <row r="98" spans="1:12">
      <c r="A98" s="1">
        <v>95</v>
      </c>
      <c r="B98" s="1">
        <v>99</v>
      </c>
      <c r="C98" s="58">
        <f>'Stata Clipboard'!B98</f>
        <v>0</v>
      </c>
      <c r="D98" s="58">
        <f>'Stata Clipboard'!G98</f>
        <v>0</v>
      </c>
      <c r="E98" s="58">
        <f>'Stata Clipboard'!H98</f>
        <v>0</v>
      </c>
      <c r="F98" s="58">
        <f>'Stata Clipboard'!I98</f>
        <v>0</v>
      </c>
      <c r="G98" s="58">
        <f>'Stata Clipboard'!J98</f>
        <v>0</v>
      </c>
      <c r="H98" s="58">
        <f>'Stata Clipboard'!C98</f>
        <v>0</v>
      </c>
      <c r="I98" s="58">
        <f>'Stata Clipboard'!K98</f>
        <v>0</v>
      </c>
      <c r="J98" s="58">
        <f>'Stata Clipboard'!L98</f>
        <v>0</v>
      </c>
      <c r="K98" s="58">
        <f>'Stata Clipboard'!M98</f>
        <v>0</v>
      </c>
      <c r="L98" s="58">
        <f>'Stata Clipboard'!N98</f>
        <v>0</v>
      </c>
    </row>
    <row r="99" spans="1:12">
      <c r="A99" s="1">
        <v>96</v>
      </c>
      <c r="B99" s="1">
        <v>100</v>
      </c>
      <c r="C99" s="58">
        <f>'Stata Clipboard'!B99</f>
        <v>0</v>
      </c>
      <c r="D99" s="58">
        <f>'Stata Clipboard'!G99</f>
        <v>0</v>
      </c>
      <c r="E99" s="58">
        <f>'Stata Clipboard'!H99</f>
        <v>0</v>
      </c>
      <c r="F99" s="58">
        <f>'Stata Clipboard'!I99</f>
        <v>0</v>
      </c>
      <c r="G99" s="58">
        <f>'Stata Clipboard'!J99</f>
        <v>0</v>
      </c>
      <c r="H99" s="58">
        <f>'Stata Clipboard'!C99</f>
        <v>0</v>
      </c>
      <c r="I99" s="58">
        <f>'Stata Clipboard'!K99</f>
        <v>0</v>
      </c>
      <c r="J99" s="58">
        <f>'Stata Clipboard'!L99</f>
        <v>0</v>
      </c>
      <c r="K99" s="58">
        <f>'Stata Clipboard'!M99</f>
        <v>0</v>
      </c>
      <c r="L99" s="58">
        <f>'Stata Clipboard'!N99</f>
        <v>0</v>
      </c>
    </row>
    <row r="100" spans="1:12">
      <c r="B100" t="s">
        <v>265</v>
      </c>
      <c r="C100" s="58">
        <f>SUM(C90:C99)</f>
        <v>15</v>
      </c>
      <c r="D100" s="58">
        <f t="shared" ref="D100:L100" si="0">SUM(D90:D99)</f>
        <v>3</v>
      </c>
      <c r="E100" s="58">
        <f t="shared" si="0"/>
        <v>0</v>
      </c>
      <c r="F100" s="58">
        <f t="shared" si="0"/>
        <v>0</v>
      </c>
      <c r="G100" s="58">
        <f t="shared" si="0"/>
        <v>0</v>
      </c>
      <c r="H100" s="58">
        <f t="shared" si="0"/>
        <v>32</v>
      </c>
      <c r="I100" s="58">
        <f t="shared" si="0"/>
        <v>3</v>
      </c>
      <c r="J100" s="58">
        <f t="shared" si="0"/>
        <v>2</v>
      </c>
      <c r="K100" s="58">
        <f t="shared" si="0"/>
        <v>1</v>
      </c>
      <c r="L100" s="58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3" workbookViewId="0">
      <selection activeCell="M3" sqref="M3"/>
    </sheetView>
  </sheetViews>
  <sheetFormatPr defaultRowHeight="15"/>
  <cols>
    <col min="1" max="2" width="9.140625" style="58"/>
    <col min="3" max="3" width="10.140625" style="58" bestFit="1" customWidth="1"/>
    <col min="4" max="4" width="7.7109375" style="58" bestFit="1" customWidth="1"/>
    <col min="5" max="5" width="10.5703125" style="58" bestFit="1" customWidth="1"/>
    <col min="6" max="7" width="7.7109375" style="58" bestFit="1" customWidth="1"/>
    <col min="8" max="12" width="9.28515625" style="58" bestFit="1" customWidth="1"/>
    <col min="13" max="16384" width="9.140625" style="58"/>
  </cols>
  <sheetData>
    <row r="1" spans="1:12">
      <c r="C1" s="58" t="s">
        <v>105</v>
      </c>
      <c r="H1" s="58" t="s">
        <v>106</v>
      </c>
    </row>
    <row r="2" spans="1:12">
      <c r="A2" s="1" t="s">
        <v>57</v>
      </c>
      <c r="B2" s="1" t="s">
        <v>58</v>
      </c>
      <c r="C2" s="58" t="s">
        <v>258</v>
      </c>
      <c r="D2" s="58" t="s">
        <v>259</v>
      </c>
      <c r="E2" s="58" t="s">
        <v>260</v>
      </c>
      <c r="F2" s="58" t="s">
        <v>48</v>
      </c>
      <c r="G2" s="58" t="s">
        <v>261</v>
      </c>
      <c r="H2" s="58" t="s">
        <v>258</v>
      </c>
      <c r="I2" s="58" t="s">
        <v>259</v>
      </c>
      <c r="J2" s="58" t="s">
        <v>260</v>
      </c>
      <c r="K2" s="58" t="s">
        <v>48</v>
      </c>
      <c r="L2" s="58" t="s">
        <v>261</v>
      </c>
    </row>
    <row r="3" spans="1:12">
      <c r="A3" s="1">
        <v>1</v>
      </c>
      <c r="B3" s="1">
        <v>5</v>
      </c>
      <c r="C3" s="2">
        <f>'Absolute HSE Data'!C4/(SUM('Absolute HSE Data'!$C4:$G4))</f>
        <v>2.8985507246376812E-2</v>
      </c>
      <c r="D3" s="2">
        <f>'Absolute HSE Data'!D4/(SUM('Absolute HSE Data'!$C4:$G4))</f>
        <v>0.34782608695652173</v>
      </c>
      <c r="E3" s="2">
        <f>'Absolute HSE Data'!E4/(SUM('Absolute HSE Data'!$C4:$G4))</f>
        <v>0.39130434782608697</v>
      </c>
      <c r="F3" s="2">
        <f>'Absolute HSE Data'!F4/(SUM('Absolute HSE Data'!$C4:$G4))</f>
        <v>0.17391304347826086</v>
      </c>
      <c r="G3" s="2">
        <f>'Absolute HSE Data'!G4/(SUM('Absolute HSE Data'!$C4:$G4))</f>
        <v>5.7971014492753624E-2</v>
      </c>
      <c r="H3" s="2">
        <f>'Absolute HSE Data'!H4/(SUM('Absolute HSE Data'!$H4:$L4))</f>
        <v>4.5454545454545456E-2</v>
      </c>
      <c r="I3" s="2">
        <f>'Absolute HSE Data'!I4/(SUM('Absolute HSE Data'!$H4:$L4))</f>
        <v>0.2878787878787879</v>
      </c>
      <c r="J3" s="2">
        <f>'Absolute HSE Data'!J4/(SUM('Absolute HSE Data'!$H4:$L4))</f>
        <v>0.36363636363636365</v>
      </c>
      <c r="K3" s="2">
        <f>'Absolute HSE Data'!K4/(SUM('Absolute HSE Data'!$H4:$L4))</f>
        <v>0.24242424242424243</v>
      </c>
      <c r="L3" s="2">
        <f>'Absolute HSE Data'!L4/(SUM('Absolute HSE Data'!$H4:$L4))</f>
        <v>6.0606060606060608E-2</v>
      </c>
    </row>
    <row r="4" spans="1:12">
      <c r="A4" s="1">
        <v>2</v>
      </c>
      <c r="B4" s="1">
        <v>6</v>
      </c>
      <c r="C4" s="2">
        <f>'Absolute HSE Data'!C5/(SUM('Absolute HSE Data'!$C5:$G5))</f>
        <v>3.0303030303030304E-2</v>
      </c>
      <c r="D4" s="2">
        <f>'Absolute HSE Data'!D5/(SUM('Absolute HSE Data'!$C5:$G5))</f>
        <v>0.2878787878787879</v>
      </c>
      <c r="E4" s="2">
        <f>'Absolute HSE Data'!E5/(SUM('Absolute HSE Data'!$C5:$G5))</f>
        <v>0.39393939393939392</v>
      </c>
      <c r="F4" s="2">
        <f>'Absolute HSE Data'!F5/(SUM('Absolute HSE Data'!$C5:$G5))</f>
        <v>0.27272727272727271</v>
      </c>
      <c r="G4" s="2">
        <f>'Absolute HSE Data'!G5/(SUM('Absolute HSE Data'!$C5:$G5))</f>
        <v>1.5151515151515152E-2</v>
      </c>
      <c r="H4" s="2">
        <f>'Absolute HSE Data'!H5/(SUM('Absolute HSE Data'!$H5:$L5))</f>
        <v>1.7543859649122806E-2</v>
      </c>
      <c r="I4" s="2">
        <f>'Absolute HSE Data'!I5/(SUM('Absolute HSE Data'!$H5:$L5))</f>
        <v>0.22807017543859648</v>
      </c>
      <c r="J4" s="2">
        <f>'Absolute HSE Data'!J5/(SUM('Absolute HSE Data'!$H5:$L5))</f>
        <v>0.52631578947368418</v>
      </c>
      <c r="K4" s="2">
        <f>'Absolute HSE Data'!K5/(SUM('Absolute HSE Data'!$H5:$L5))</f>
        <v>0.21052631578947367</v>
      </c>
      <c r="L4" s="2">
        <f>'Absolute HSE Data'!L5/(SUM('Absolute HSE Data'!$H5:$L5))</f>
        <v>1.7543859649122806E-2</v>
      </c>
    </row>
    <row r="5" spans="1:12">
      <c r="A5" s="1">
        <v>3</v>
      </c>
      <c r="B5" s="1">
        <v>7</v>
      </c>
      <c r="C5" s="2">
        <f>'Absolute HSE Data'!C6/(SUM('Absolute HSE Data'!$C6:$G6))</f>
        <v>0</v>
      </c>
      <c r="D5" s="2">
        <f>'Absolute HSE Data'!D6/(SUM('Absolute HSE Data'!$C6:$G6))</f>
        <v>0.36842105263157893</v>
      </c>
      <c r="E5" s="2">
        <f>'Absolute HSE Data'!E6/(SUM('Absolute HSE Data'!$C6:$G6))</f>
        <v>0.2807017543859649</v>
      </c>
      <c r="F5" s="2">
        <f>'Absolute HSE Data'!F6/(SUM('Absolute HSE Data'!$C6:$G6))</f>
        <v>0.2807017543859649</v>
      </c>
      <c r="G5" s="2">
        <f>'Absolute HSE Data'!G6/(SUM('Absolute HSE Data'!$C6:$G6))</f>
        <v>7.0175438596491224E-2</v>
      </c>
      <c r="H5" s="2">
        <f>'Absolute HSE Data'!H6/(SUM('Absolute HSE Data'!$H6:$L6))</f>
        <v>0</v>
      </c>
      <c r="I5" s="2">
        <f>'Absolute HSE Data'!I6/(SUM('Absolute HSE Data'!$H6:$L6))</f>
        <v>0.27868852459016391</v>
      </c>
      <c r="J5" s="2">
        <f>'Absolute HSE Data'!J6/(SUM('Absolute HSE Data'!$H6:$L6))</f>
        <v>0.47540983606557374</v>
      </c>
      <c r="K5" s="2">
        <f>'Absolute HSE Data'!K6/(SUM('Absolute HSE Data'!$H6:$L6))</f>
        <v>0.21311475409836064</v>
      </c>
      <c r="L5" s="2">
        <f>'Absolute HSE Data'!L6/(SUM('Absolute HSE Data'!$H6:$L6))</f>
        <v>3.2786885245901641E-2</v>
      </c>
    </row>
    <row r="6" spans="1:12">
      <c r="A6" s="1">
        <v>4</v>
      </c>
      <c r="B6" s="1">
        <v>8</v>
      </c>
      <c r="C6" s="2">
        <f>'Absolute HSE Data'!C7/(SUM('Absolute HSE Data'!$C7:$G7))</f>
        <v>1.5384615384615385E-2</v>
      </c>
      <c r="D6" s="2">
        <f>'Absolute HSE Data'!D7/(SUM('Absolute HSE Data'!$C7:$G7))</f>
        <v>0.36923076923076925</v>
      </c>
      <c r="E6" s="2">
        <f>'Absolute HSE Data'!E7/(SUM('Absolute HSE Data'!$C7:$G7))</f>
        <v>0.38461538461538464</v>
      </c>
      <c r="F6" s="2">
        <f>'Absolute HSE Data'!F7/(SUM('Absolute HSE Data'!$C7:$G7))</f>
        <v>0.18461538461538463</v>
      </c>
      <c r="G6" s="2">
        <f>'Absolute HSE Data'!G7/(SUM('Absolute HSE Data'!$C7:$G7))</f>
        <v>4.6153846153846156E-2</v>
      </c>
      <c r="H6" s="2">
        <f>'Absolute HSE Data'!H7/(SUM('Absolute HSE Data'!$H7:$L7))</f>
        <v>0</v>
      </c>
      <c r="I6" s="2">
        <f>'Absolute HSE Data'!I7/(SUM('Absolute HSE Data'!$H7:$L7))</f>
        <v>0.40579710144927539</v>
      </c>
      <c r="J6" s="2">
        <f>'Absolute HSE Data'!J7/(SUM('Absolute HSE Data'!$H7:$L7))</f>
        <v>0.42028985507246375</v>
      </c>
      <c r="K6" s="2">
        <f>'Absolute HSE Data'!K7/(SUM('Absolute HSE Data'!$H7:$L7))</f>
        <v>0.14492753623188406</v>
      </c>
      <c r="L6" s="2">
        <f>'Absolute HSE Data'!L7/(SUM('Absolute HSE Data'!$H7:$L7))</f>
        <v>2.8985507246376812E-2</v>
      </c>
    </row>
    <row r="7" spans="1:12">
      <c r="A7" s="1">
        <v>5</v>
      </c>
      <c r="B7" s="1">
        <v>9</v>
      </c>
      <c r="C7" s="2">
        <f>'Absolute HSE Data'!C8/(SUM('Absolute HSE Data'!$C8:$G8))</f>
        <v>5.4545454545454543E-2</v>
      </c>
      <c r="D7" s="2">
        <f>'Absolute HSE Data'!D8/(SUM('Absolute HSE Data'!$C8:$G8))</f>
        <v>0.27272727272727271</v>
      </c>
      <c r="E7" s="2">
        <f>'Absolute HSE Data'!E8/(SUM('Absolute HSE Data'!$C8:$G8))</f>
        <v>0.34545454545454546</v>
      </c>
      <c r="F7" s="2">
        <f>'Absolute HSE Data'!F8/(SUM('Absolute HSE Data'!$C8:$G8))</f>
        <v>0.25454545454545452</v>
      </c>
      <c r="G7" s="2">
        <f>'Absolute HSE Data'!G8/(SUM('Absolute HSE Data'!$C8:$G8))</f>
        <v>7.2727272727272724E-2</v>
      </c>
      <c r="H7" s="2">
        <f>'Absolute HSE Data'!H8/(SUM('Absolute HSE Data'!$H8:$L8))</f>
        <v>4.8387096774193547E-2</v>
      </c>
      <c r="I7" s="2">
        <f>'Absolute HSE Data'!I8/(SUM('Absolute HSE Data'!$H8:$L8))</f>
        <v>0.22580645161290322</v>
      </c>
      <c r="J7" s="2">
        <f>'Absolute HSE Data'!J8/(SUM('Absolute HSE Data'!$H8:$L8))</f>
        <v>0.41935483870967744</v>
      </c>
      <c r="K7" s="2">
        <f>'Absolute HSE Data'!K8/(SUM('Absolute HSE Data'!$H8:$L8))</f>
        <v>0.22580645161290322</v>
      </c>
      <c r="L7" s="2">
        <f>'Absolute HSE Data'!L8/(SUM('Absolute HSE Data'!$H8:$L8))</f>
        <v>8.0645161290322578E-2</v>
      </c>
    </row>
    <row r="8" spans="1:12">
      <c r="A8" s="1">
        <v>6</v>
      </c>
      <c r="B8" s="1">
        <v>10</v>
      </c>
      <c r="C8" s="2">
        <f>'Absolute HSE Data'!C9/(SUM('Absolute HSE Data'!$C9:$G9))</f>
        <v>5.2631578947368418E-2</v>
      </c>
      <c r="D8" s="2">
        <f>'Absolute HSE Data'!D9/(SUM('Absolute HSE Data'!$C9:$G9))</f>
        <v>0.2982456140350877</v>
      </c>
      <c r="E8" s="2">
        <f>'Absolute HSE Data'!E9/(SUM('Absolute HSE Data'!$C9:$G9))</f>
        <v>0.42105263157894735</v>
      </c>
      <c r="F8" s="2">
        <f>'Absolute HSE Data'!F9/(SUM('Absolute HSE Data'!$C9:$G9))</f>
        <v>0.21052631578947367</v>
      </c>
      <c r="G8" s="2">
        <f>'Absolute HSE Data'!G9/(SUM('Absolute HSE Data'!$C9:$G9))</f>
        <v>1.7543859649122806E-2</v>
      </c>
      <c r="H8" s="2">
        <f>'Absolute HSE Data'!H9/(SUM('Absolute HSE Data'!$H9:$L9))</f>
        <v>1.6666666666666666E-2</v>
      </c>
      <c r="I8" s="2">
        <f>'Absolute HSE Data'!I9/(SUM('Absolute HSE Data'!$H9:$L9))</f>
        <v>0.31666666666666665</v>
      </c>
      <c r="J8" s="2">
        <f>'Absolute HSE Data'!J9/(SUM('Absolute HSE Data'!$H9:$L9))</f>
        <v>0.51666666666666672</v>
      </c>
      <c r="K8" s="2">
        <f>'Absolute HSE Data'!K9/(SUM('Absolute HSE Data'!$H9:$L9))</f>
        <v>0.1</v>
      </c>
      <c r="L8" s="2">
        <f>'Absolute HSE Data'!L9/(SUM('Absolute HSE Data'!$H9:$L9))</f>
        <v>0.05</v>
      </c>
    </row>
    <row r="9" spans="1:12">
      <c r="A9" s="1">
        <v>7</v>
      </c>
      <c r="B9" s="1">
        <v>11</v>
      </c>
      <c r="C9" s="2">
        <f>'Absolute HSE Data'!C10/(SUM('Absolute HSE Data'!$C10:$G10))</f>
        <v>5.2631578947368418E-2</v>
      </c>
      <c r="D9" s="2">
        <f>'Absolute HSE Data'!D10/(SUM('Absolute HSE Data'!$C10:$G10))</f>
        <v>0.31578947368421051</v>
      </c>
      <c r="E9" s="2">
        <f>'Absolute HSE Data'!E10/(SUM('Absolute HSE Data'!$C10:$G10))</f>
        <v>0.31578947368421051</v>
      </c>
      <c r="F9" s="2">
        <f>'Absolute HSE Data'!F10/(SUM('Absolute HSE Data'!$C10:$G10))</f>
        <v>0.21052631578947367</v>
      </c>
      <c r="G9" s="2">
        <f>'Absolute HSE Data'!G10/(SUM('Absolute HSE Data'!$C10:$G10))</f>
        <v>0.10526315789473684</v>
      </c>
      <c r="H9" s="2">
        <f>'Absolute HSE Data'!H10/(SUM('Absolute HSE Data'!$H10:$L10))</f>
        <v>2.7397260273972601E-2</v>
      </c>
      <c r="I9" s="2">
        <f>'Absolute HSE Data'!I10/(SUM('Absolute HSE Data'!$H10:$L10))</f>
        <v>0.32876712328767121</v>
      </c>
      <c r="J9" s="2">
        <f>'Absolute HSE Data'!J10/(SUM('Absolute HSE Data'!$H10:$L10))</f>
        <v>0.46575342465753422</v>
      </c>
      <c r="K9" s="2">
        <f>'Absolute HSE Data'!K10/(SUM('Absolute HSE Data'!$H10:$L10))</f>
        <v>9.5890410958904104E-2</v>
      </c>
      <c r="L9" s="2">
        <f>'Absolute HSE Data'!L10/(SUM('Absolute HSE Data'!$H10:$L10))</f>
        <v>8.2191780821917804E-2</v>
      </c>
    </row>
    <row r="10" spans="1:12">
      <c r="A10" s="1">
        <v>8</v>
      </c>
      <c r="B10" s="1">
        <v>12</v>
      </c>
      <c r="C10" s="2">
        <f>'Absolute HSE Data'!C11/(SUM('Absolute HSE Data'!$C11:$G11))</f>
        <v>7.4626865671641784E-2</v>
      </c>
      <c r="D10" s="2">
        <f>'Absolute HSE Data'!D11/(SUM('Absolute HSE Data'!$C11:$G11))</f>
        <v>0.26865671641791045</v>
      </c>
      <c r="E10" s="2">
        <f>'Absolute HSE Data'!E11/(SUM('Absolute HSE Data'!$C11:$G11))</f>
        <v>0.46268656716417911</v>
      </c>
      <c r="F10" s="2">
        <f>'Absolute HSE Data'!F11/(SUM('Absolute HSE Data'!$C11:$G11))</f>
        <v>0.11940298507462686</v>
      </c>
      <c r="G10" s="2">
        <f>'Absolute HSE Data'!G11/(SUM('Absolute HSE Data'!$C11:$G11))</f>
        <v>7.4626865671641784E-2</v>
      </c>
      <c r="H10" s="2">
        <f>'Absolute HSE Data'!H11/(SUM('Absolute HSE Data'!$H11:$L11))</f>
        <v>3.1746031746031744E-2</v>
      </c>
      <c r="I10" s="2">
        <f>'Absolute HSE Data'!I11/(SUM('Absolute HSE Data'!$H11:$L11))</f>
        <v>0.2857142857142857</v>
      </c>
      <c r="J10" s="2">
        <f>'Absolute HSE Data'!J11/(SUM('Absolute HSE Data'!$H11:$L11))</f>
        <v>0.46031746031746029</v>
      </c>
      <c r="K10" s="2">
        <f>'Absolute HSE Data'!K11/(SUM('Absolute HSE Data'!$H11:$L11))</f>
        <v>0.20634920634920634</v>
      </c>
      <c r="L10" s="2">
        <f>'Absolute HSE Data'!L11/(SUM('Absolute HSE Data'!$H11:$L11))</f>
        <v>1.5873015873015872E-2</v>
      </c>
    </row>
    <row r="11" spans="1:12">
      <c r="A11" s="1">
        <v>9</v>
      </c>
      <c r="B11" s="1">
        <v>13</v>
      </c>
      <c r="C11" s="2">
        <f>'Absolute HSE Data'!C12/(SUM('Absolute HSE Data'!$C12:$G12))</f>
        <v>4.4444444444444446E-2</v>
      </c>
      <c r="D11" s="2">
        <f>'Absolute HSE Data'!D12/(SUM('Absolute HSE Data'!$C12:$G12))</f>
        <v>0.24444444444444444</v>
      </c>
      <c r="E11" s="2">
        <f>'Absolute HSE Data'!E12/(SUM('Absolute HSE Data'!$C12:$G12))</f>
        <v>0.53333333333333333</v>
      </c>
      <c r="F11" s="2">
        <f>'Absolute HSE Data'!F12/(SUM('Absolute HSE Data'!$C12:$G12))</f>
        <v>0.13333333333333333</v>
      </c>
      <c r="G11" s="2">
        <f>'Absolute HSE Data'!G12/(SUM('Absolute HSE Data'!$C12:$G12))</f>
        <v>4.4444444444444446E-2</v>
      </c>
      <c r="H11" s="2">
        <f>'Absolute HSE Data'!H12/(SUM('Absolute HSE Data'!$H12:$L12))</f>
        <v>0</v>
      </c>
      <c r="I11" s="2">
        <f>'Absolute HSE Data'!I12/(SUM('Absolute HSE Data'!$H12:$L12))</f>
        <v>0.54838709677419351</v>
      </c>
      <c r="J11" s="2">
        <f>'Absolute HSE Data'!J12/(SUM('Absolute HSE Data'!$H12:$L12))</f>
        <v>0.38709677419354838</v>
      </c>
      <c r="K11" s="2">
        <f>'Absolute HSE Data'!K12/(SUM('Absolute HSE Data'!$H12:$L12))</f>
        <v>6.4516129032258063E-2</v>
      </c>
      <c r="L11" s="2">
        <f>'Absolute HSE Data'!L12/(SUM('Absolute HSE Data'!$H12:$L12))</f>
        <v>0</v>
      </c>
    </row>
    <row r="12" spans="1:12">
      <c r="A12" s="1">
        <v>10</v>
      </c>
      <c r="B12" s="1">
        <v>14</v>
      </c>
      <c r="C12" s="2">
        <f>'Absolute HSE Data'!C13/(SUM('Absolute HSE Data'!$C13:$G13))</f>
        <v>5.8823529411764705E-2</v>
      </c>
      <c r="D12" s="2">
        <f>'Absolute HSE Data'!D13/(SUM('Absolute HSE Data'!$C13:$G13))</f>
        <v>0.35294117647058826</v>
      </c>
      <c r="E12" s="2">
        <f>'Absolute HSE Data'!E13/(SUM('Absolute HSE Data'!$C13:$G13))</f>
        <v>0.33333333333333331</v>
      </c>
      <c r="F12" s="2">
        <f>'Absolute HSE Data'!F13/(SUM('Absolute HSE Data'!$C13:$G13))</f>
        <v>0.13725490196078433</v>
      </c>
      <c r="G12" s="2">
        <f>'Absolute HSE Data'!G13/(SUM('Absolute HSE Data'!$C13:$G13))</f>
        <v>0.11764705882352941</v>
      </c>
      <c r="H12" s="2">
        <f>'Absolute HSE Data'!H13/(SUM('Absolute HSE Data'!$H13:$L13))</f>
        <v>0.1111111111111111</v>
      </c>
      <c r="I12" s="2">
        <f>'Absolute HSE Data'!I13/(SUM('Absolute HSE Data'!$H13:$L13))</f>
        <v>0.44444444444444442</v>
      </c>
      <c r="J12" s="2">
        <f>'Absolute HSE Data'!J13/(SUM('Absolute HSE Data'!$H13:$L13))</f>
        <v>0.28888888888888886</v>
      </c>
      <c r="K12" s="2">
        <f>'Absolute HSE Data'!K13/(SUM('Absolute HSE Data'!$H13:$L13))</f>
        <v>0.13333333333333333</v>
      </c>
      <c r="L12" s="2">
        <f>'Absolute HSE Data'!L13/(SUM('Absolute HSE Data'!$H13:$L13))</f>
        <v>2.2222222222222223E-2</v>
      </c>
    </row>
    <row r="13" spans="1:12">
      <c r="A13" s="1">
        <v>11</v>
      </c>
      <c r="B13" s="1">
        <v>15</v>
      </c>
      <c r="C13" s="2">
        <f>'Absolute HSE Data'!C14/(SUM('Absolute HSE Data'!$C14:$G14))</f>
        <v>7.0175438596491224E-2</v>
      </c>
      <c r="D13" s="2">
        <f>'Absolute HSE Data'!D14/(SUM('Absolute HSE Data'!$C14:$G14))</f>
        <v>0.36842105263157893</v>
      </c>
      <c r="E13" s="2">
        <f>'Absolute HSE Data'!E14/(SUM('Absolute HSE Data'!$C14:$G14))</f>
        <v>0.40350877192982454</v>
      </c>
      <c r="F13" s="2">
        <f>'Absolute HSE Data'!F14/(SUM('Absolute HSE Data'!$C14:$G14))</f>
        <v>0.12280701754385964</v>
      </c>
      <c r="G13" s="2">
        <f>'Absolute HSE Data'!G14/(SUM('Absolute HSE Data'!$C14:$G14))</f>
        <v>3.5087719298245612E-2</v>
      </c>
      <c r="H13" s="2">
        <f>'Absolute HSE Data'!H14/(SUM('Absolute HSE Data'!$H14:$L14))</f>
        <v>0.05</v>
      </c>
      <c r="I13" s="2">
        <f>'Absolute HSE Data'!I14/(SUM('Absolute HSE Data'!$H14:$L14))</f>
        <v>0.52500000000000002</v>
      </c>
      <c r="J13" s="2">
        <f>'Absolute HSE Data'!J14/(SUM('Absolute HSE Data'!$H14:$L14))</f>
        <v>0.32500000000000001</v>
      </c>
      <c r="K13" s="2">
        <f>'Absolute HSE Data'!K14/(SUM('Absolute HSE Data'!$H14:$L14))</f>
        <v>0.1</v>
      </c>
      <c r="L13" s="2">
        <f>'Absolute HSE Data'!L14/(SUM('Absolute HSE Data'!$H14:$L14))</f>
        <v>0</v>
      </c>
    </row>
    <row r="14" spans="1:12">
      <c r="A14" s="1">
        <v>12</v>
      </c>
      <c r="B14" s="1">
        <v>16</v>
      </c>
      <c r="C14" s="2">
        <f>'Absolute HSE Data'!C15/(SUM('Absolute HSE Data'!$C15:$G15))</f>
        <v>7.2727272727272724E-2</v>
      </c>
      <c r="D14" s="2">
        <f>'Absolute HSE Data'!D15/(SUM('Absolute HSE Data'!$C15:$G15))</f>
        <v>0.30909090909090908</v>
      </c>
      <c r="E14" s="2">
        <f>'Absolute HSE Data'!E15/(SUM('Absolute HSE Data'!$C15:$G15))</f>
        <v>0.38181818181818183</v>
      </c>
      <c r="F14" s="2">
        <f>'Absolute HSE Data'!F15/(SUM('Absolute HSE Data'!$C15:$G15))</f>
        <v>9.0909090909090912E-2</v>
      </c>
      <c r="G14" s="2">
        <f>'Absolute HSE Data'!G15/(SUM('Absolute HSE Data'!$C15:$G15))</f>
        <v>0.14545454545454545</v>
      </c>
      <c r="H14" s="2">
        <f>'Absolute HSE Data'!H15/(SUM('Absolute HSE Data'!$H15:$L15))</f>
        <v>0.13043478260869565</v>
      </c>
      <c r="I14" s="2">
        <f>'Absolute HSE Data'!I15/(SUM('Absolute HSE Data'!$H15:$L15))</f>
        <v>0.58695652173913049</v>
      </c>
      <c r="J14" s="2">
        <f>'Absolute HSE Data'!J15/(SUM('Absolute HSE Data'!$H15:$L15))</f>
        <v>0.19565217391304349</v>
      </c>
      <c r="K14" s="2">
        <f>'Absolute HSE Data'!K15/(SUM('Absolute HSE Data'!$H15:$L15))</f>
        <v>6.5217391304347824E-2</v>
      </c>
      <c r="L14" s="2">
        <f>'Absolute HSE Data'!L15/(SUM('Absolute HSE Data'!$H15:$L15))</f>
        <v>2.1739130434782608E-2</v>
      </c>
    </row>
    <row r="15" spans="1:12">
      <c r="A15" s="1">
        <v>13</v>
      </c>
      <c r="B15" s="1">
        <v>17</v>
      </c>
      <c r="C15" s="2">
        <f>'Absolute HSE Data'!C16/(SUM('Absolute HSE Data'!$C16:$G16))</f>
        <v>9.7560975609756101E-2</v>
      </c>
      <c r="D15" s="2">
        <f>'Absolute HSE Data'!D16/(SUM('Absolute HSE Data'!$C16:$G16))</f>
        <v>0.17073170731707318</v>
      </c>
      <c r="E15" s="2">
        <f>'Absolute HSE Data'!E16/(SUM('Absolute HSE Data'!$C16:$G16))</f>
        <v>0.29268292682926828</v>
      </c>
      <c r="F15" s="2">
        <f>'Absolute HSE Data'!F16/(SUM('Absolute HSE Data'!$C16:$G16))</f>
        <v>0.1951219512195122</v>
      </c>
      <c r="G15" s="2">
        <f>'Absolute HSE Data'!G16/(SUM('Absolute HSE Data'!$C16:$G16))</f>
        <v>0.24390243902439024</v>
      </c>
      <c r="H15" s="2">
        <f>'Absolute HSE Data'!H16/(SUM('Absolute HSE Data'!$H16:$L16))</f>
        <v>0.23529411764705882</v>
      </c>
      <c r="I15" s="2">
        <f>'Absolute HSE Data'!I16/(SUM('Absolute HSE Data'!$H16:$L16))</f>
        <v>0.3235294117647059</v>
      </c>
      <c r="J15" s="2">
        <f>'Absolute HSE Data'!J16/(SUM('Absolute HSE Data'!$H16:$L16))</f>
        <v>0.26470588235294118</v>
      </c>
      <c r="K15" s="2">
        <f>'Absolute HSE Data'!K16/(SUM('Absolute HSE Data'!$H16:$L16))</f>
        <v>5.8823529411764705E-2</v>
      </c>
      <c r="L15" s="2">
        <f>'Absolute HSE Data'!L16/(SUM('Absolute HSE Data'!$H16:$L16))</f>
        <v>0.11764705882352941</v>
      </c>
    </row>
    <row r="16" spans="1:12">
      <c r="A16" s="1">
        <v>14</v>
      </c>
      <c r="B16" s="1">
        <v>18</v>
      </c>
      <c r="C16" s="2">
        <f>'Absolute HSE Data'!C17/(SUM('Absolute HSE Data'!$C17:$G17))</f>
        <v>0</v>
      </c>
      <c r="D16" s="2">
        <f>'Absolute HSE Data'!D17/(SUM('Absolute HSE Data'!$C17:$G17))</f>
        <v>0.28000000000000003</v>
      </c>
      <c r="E16" s="2">
        <f>'Absolute HSE Data'!E17/(SUM('Absolute HSE Data'!$C17:$G17))</f>
        <v>0.14000000000000001</v>
      </c>
      <c r="F16" s="2">
        <f>'Absolute HSE Data'!F17/(SUM('Absolute HSE Data'!$C17:$G17))</f>
        <v>0.22</v>
      </c>
      <c r="G16" s="2">
        <f>'Absolute HSE Data'!G17/(SUM('Absolute HSE Data'!$C17:$G17))</f>
        <v>0.36</v>
      </c>
      <c r="H16" s="2">
        <f>'Absolute HSE Data'!H17/(SUM('Absolute HSE Data'!$H17:$L17))</f>
        <v>0.15555555555555556</v>
      </c>
      <c r="I16" s="2">
        <f>'Absolute HSE Data'!I17/(SUM('Absolute HSE Data'!$H17:$L17))</f>
        <v>0.2</v>
      </c>
      <c r="J16" s="2">
        <f>'Absolute HSE Data'!J17/(SUM('Absolute HSE Data'!$H17:$L17))</f>
        <v>0.28888888888888886</v>
      </c>
      <c r="K16" s="2">
        <f>'Absolute HSE Data'!K17/(SUM('Absolute HSE Data'!$H17:$L17))</f>
        <v>0.24444444444444444</v>
      </c>
      <c r="L16" s="2">
        <f>'Absolute HSE Data'!L17/(SUM('Absolute HSE Data'!$H17:$L17))</f>
        <v>0.1111111111111111</v>
      </c>
    </row>
    <row r="17" spans="1:12">
      <c r="A17" s="1">
        <v>15</v>
      </c>
      <c r="B17" s="1">
        <v>19</v>
      </c>
      <c r="C17" s="2">
        <f>'Absolute HSE Data'!C18/(SUM('Absolute HSE Data'!$C18:$G18))</f>
        <v>2.3255813953488372E-2</v>
      </c>
      <c r="D17" s="2">
        <f>'Absolute HSE Data'!D18/(SUM('Absolute HSE Data'!$C18:$G18))</f>
        <v>0.11627906976744186</v>
      </c>
      <c r="E17" s="2">
        <f>'Absolute HSE Data'!E18/(SUM('Absolute HSE Data'!$C18:$G18))</f>
        <v>0.18604651162790697</v>
      </c>
      <c r="F17" s="2">
        <f>'Absolute HSE Data'!F18/(SUM('Absolute HSE Data'!$C18:$G18))</f>
        <v>0.32558139534883723</v>
      </c>
      <c r="G17" s="2">
        <f>'Absolute HSE Data'!G18/(SUM('Absolute HSE Data'!$C18:$G18))</f>
        <v>0.34883720930232559</v>
      </c>
      <c r="H17" s="2">
        <f>'Absolute HSE Data'!H18/(SUM('Absolute HSE Data'!$H18:$L18))</f>
        <v>1.7857142857142856E-2</v>
      </c>
      <c r="I17" s="2">
        <f>'Absolute HSE Data'!I18/(SUM('Absolute HSE Data'!$H18:$L18))</f>
        <v>0.35714285714285715</v>
      </c>
      <c r="J17" s="2">
        <f>'Absolute HSE Data'!J18/(SUM('Absolute HSE Data'!$H18:$L18))</f>
        <v>0.25</v>
      </c>
      <c r="K17" s="2">
        <f>'Absolute HSE Data'!K18/(SUM('Absolute HSE Data'!$H18:$L18))</f>
        <v>0.21428571428571427</v>
      </c>
      <c r="L17" s="2">
        <f>'Absolute HSE Data'!L18/(SUM('Absolute HSE Data'!$H18:$L18))</f>
        <v>0.16071428571428573</v>
      </c>
    </row>
    <row r="18" spans="1:12">
      <c r="A18" s="1">
        <v>16</v>
      </c>
      <c r="B18" s="1">
        <v>20</v>
      </c>
      <c r="C18" s="2">
        <f>'Absolute HSE Data'!C19/(SUM('Absolute HSE Data'!$C19:$G19))</f>
        <v>8.3333333333333329E-2</v>
      </c>
      <c r="D18" s="2">
        <f>'Absolute HSE Data'!D19/(SUM('Absolute HSE Data'!$C19:$G19))</f>
        <v>0.16666666666666666</v>
      </c>
      <c r="E18" s="2">
        <f>'Absolute HSE Data'!E19/(SUM('Absolute HSE Data'!$C19:$G19))</f>
        <v>0.19444444444444445</v>
      </c>
      <c r="F18" s="2">
        <f>'Absolute HSE Data'!F19/(SUM('Absolute HSE Data'!$C19:$G19))</f>
        <v>0.16666666666666666</v>
      </c>
      <c r="G18" s="2">
        <f>'Absolute HSE Data'!G19/(SUM('Absolute HSE Data'!$C19:$G19))</f>
        <v>0.3888888888888889</v>
      </c>
      <c r="H18" s="2">
        <f>'Absolute HSE Data'!H19/(SUM('Absolute HSE Data'!$H19:$L19))</f>
        <v>0.16</v>
      </c>
      <c r="I18" s="2">
        <f>'Absolute HSE Data'!I19/(SUM('Absolute HSE Data'!$H19:$L19))</f>
        <v>0.3</v>
      </c>
      <c r="J18" s="2">
        <f>'Absolute HSE Data'!J19/(SUM('Absolute HSE Data'!$H19:$L19))</f>
        <v>0.22</v>
      </c>
      <c r="K18" s="2">
        <f>'Absolute HSE Data'!K19/(SUM('Absolute HSE Data'!$H19:$L19))</f>
        <v>0.14000000000000001</v>
      </c>
      <c r="L18" s="2">
        <f>'Absolute HSE Data'!L19/(SUM('Absolute HSE Data'!$H19:$L19))</f>
        <v>0.18</v>
      </c>
    </row>
    <row r="19" spans="1:12">
      <c r="A19" s="1">
        <v>17</v>
      </c>
      <c r="B19" s="1">
        <v>21</v>
      </c>
      <c r="C19" s="2">
        <f>'Absolute HSE Data'!C20/(SUM('Absolute HSE Data'!$C20:$G20))</f>
        <v>0</v>
      </c>
      <c r="D19" s="2">
        <f>'Absolute HSE Data'!D20/(SUM('Absolute HSE Data'!$C20:$G20))</f>
        <v>0.21052631578947367</v>
      </c>
      <c r="E19" s="2">
        <f>'Absolute HSE Data'!E20/(SUM('Absolute HSE Data'!$C20:$G20))</f>
        <v>0.26315789473684209</v>
      </c>
      <c r="F19" s="2">
        <f>'Absolute HSE Data'!F20/(SUM('Absolute HSE Data'!$C20:$G20))</f>
        <v>0.15789473684210525</v>
      </c>
      <c r="G19" s="2">
        <f>'Absolute HSE Data'!G20/(SUM('Absolute HSE Data'!$C20:$G20))</f>
        <v>0.36842105263157893</v>
      </c>
      <c r="H19" s="2">
        <f>'Absolute HSE Data'!H20/(SUM('Absolute HSE Data'!$H20:$L20))</f>
        <v>4.1666666666666664E-2</v>
      </c>
      <c r="I19" s="2">
        <f>'Absolute HSE Data'!I20/(SUM('Absolute HSE Data'!$H20:$L20))</f>
        <v>0.33333333333333331</v>
      </c>
      <c r="J19" s="2">
        <f>'Absolute HSE Data'!J20/(SUM('Absolute HSE Data'!$H20:$L20))</f>
        <v>0.20833333333333334</v>
      </c>
      <c r="K19" s="2">
        <f>'Absolute HSE Data'!K20/(SUM('Absolute HSE Data'!$H20:$L20))</f>
        <v>0.16666666666666666</v>
      </c>
      <c r="L19" s="2">
        <f>'Absolute HSE Data'!L20/(SUM('Absolute HSE Data'!$H20:$L20))</f>
        <v>0.25</v>
      </c>
    </row>
    <row r="20" spans="1:12">
      <c r="A20" s="1">
        <v>18</v>
      </c>
      <c r="B20" s="1">
        <v>22</v>
      </c>
      <c r="C20" s="2">
        <f>'Absolute HSE Data'!C21/(SUM('Absolute HSE Data'!$C21:$G21))</f>
        <v>6.6666666666666666E-2</v>
      </c>
      <c r="D20" s="2">
        <f>'Absolute HSE Data'!D21/(SUM('Absolute HSE Data'!$C21:$G21))</f>
        <v>0.1111111111111111</v>
      </c>
      <c r="E20" s="2">
        <f>'Absolute HSE Data'!E21/(SUM('Absolute HSE Data'!$C21:$G21))</f>
        <v>0.13333333333333333</v>
      </c>
      <c r="F20" s="2">
        <f>'Absolute HSE Data'!F21/(SUM('Absolute HSE Data'!$C21:$G21))</f>
        <v>0.26666666666666666</v>
      </c>
      <c r="G20" s="2">
        <f>'Absolute HSE Data'!G21/(SUM('Absolute HSE Data'!$C21:$G21))</f>
        <v>0.42222222222222222</v>
      </c>
      <c r="H20" s="2">
        <f>'Absolute HSE Data'!H21/(SUM('Absolute HSE Data'!$H21:$L21))</f>
        <v>9.0909090909090912E-2</v>
      </c>
      <c r="I20" s="2">
        <f>'Absolute HSE Data'!I21/(SUM('Absolute HSE Data'!$H21:$L21))</f>
        <v>0.25454545454545452</v>
      </c>
      <c r="J20" s="2">
        <f>'Absolute HSE Data'!J21/(SUM('Absolute HSE Data'!$H21:$L21))</f>
        <v>0.2</v>
      </c>
      <c r="K20" s="2">
        <f>'Absolute HSE Data'!K21/(SUM('Absolute HSE Data'!$H21:$L21))</f>
        <v>0.21818181818181817</v>
      </c>
      <c r="L20" s="2">
        <f>'Absolute HSE Data'!L21/(SUM('Absolute HSE Data'!$H21:$L21))</f>
        <v>0.23636363636363636</v>
      </c>
    </row>
    <row r="21" spans="1:12">
      <c r="A21" s="1">
        <v>19</v>
      </c>
      <c r="B21" s="1">
        <v>23</v>
      </c>
      <c r="C21" s="2">
        <f>'Absolute HSE Data'!C22/(SUM('Absolute HSE Data'!$C22:$G22))</f>
        <v>3.3333333333333333E-2</v>
      </c>
      <c r="D21" s="2">
        <f>'Absolute HSE Data'!D22/(SUM('Absolute HSE Data'!$C22:$G22))</f>
        <v>6.6666666666666666E-2</v>
      </c>
      <c r="E21" s="2">
        <f>'Absolute HSE Data'!E22/(SUM('Absolute HSE Data'!$C22:$G22))</f>
        <v>0.13333333333333333</v>
      </c>
      <c r="F21" s="2">
        <f>'Absolute HSE Data'!F22/(SUM('Absolute HSE Data'!$C22:$G22))</f>
        <v>0.23333333333333334</v>
      </c>
      <c r="G21" s="2">
        <f>'Absolute HSE Data'!G22/(SUM('Absolute HSE Data'!$C22:$G22))</f>
        <v>0.53333333333333333</v>
      </c>
      <c r="H21" s="2">
        <f>'Absolute HSE Data'!H22/(SUM('Absolute HSE Data'!$H22:$L22))</f>
        <v>5.9701492537313432E-2</v>
      </c>
      <c r="I21" s="2">
        <f>'Absolute HSE Data'!I22/(SUM('Absolute HSE Data'!$H22:$L22))</f>
        <v>0.22388059701492538</v>
      </c>
      <c r="J21" s="2">
        <f>'Absolute HSE Data'!J22/(SUM('Absolute HSE Data'!$H22:$L22))</f>
        <v>0.19402985074626866</v>
      </c>
      <c r="K21" s="2">
        <f>'Absolute HSE Data'!K22/(SUM('Absolute HSE Data'!$H22:$L22))</f>
        <v>0.2537313432835821</v>
      </c>
      <c r="L21" s="2">
        <f>'Absolute HSE Data'!L22/(SUM('Absolute HSE Data'!$H22:$L22))</f>
        <v>0.26865671641791045</v>
      </c>
    </row>
    <row r="22" spans="1:12">
      <c r="A22" s="1">
        <v>20</v>
      </c>
      <c r="B22" s="1">
        <v>24</v>
      </c>
      <c r="C22" s="2">
        <f>'Absolute HSE Data'!C23/(SUM('Absolute HSE Data'!$C23:$G23))</f>
        <v>0</v>
      </c>
      <c r="D22" s="2">
        <f>'Absolute HSE Data'!D23/(SUM('Absolute HSE Data'!$C23:$G23))</f>
        <v>0.1</v>
      </c>
      <c r="E22" s="2">
        <f>'Absolute HSE Data'!E23/(SUM('Absolute HSE Data'!$C23:$G23))</f>
        <v>0.17499999999999999</v>
      </c>
      <c r="F22" s="2">
        <f>'Absolute HSE Data'!F23/(SUM('Absolute HSE Data'!$C23:$G23))</f>
        <v>0.15</v>
      </c>
      <c r="G22" s="2">
        <f>'Absolute HSE Data'!G23/(SUM('Absolute HSE Data'!$C23:$G23))</f>
        <v>0.57499999999999996</v>
      </c>
      <c r="H22" s="2">
        <f>'Absolute HSE Data'!H23/(SUM('Absolute HSE Data'!$H23:$L23))</f>
        <v>7.575757575757576E-2</v>
      </c>
      <c r="I22" s="2">
        <f>'Absolute HSE Data'!I23/(SUM('Absolute HSE Data'!$H23:$L23))</f>
        <v>0.10606060606060606</v>
      </c>
      <c r="J22" s="2">
        <f>'Absolute HSE Data'!J23/(SUM('Absolute HSE Data'!$H23:$L23))</f>
        <v>0.30303030303030304</v>
      </c>
      <c r="K22" s="2">
        <f>'Absolute HSE Data'!K23/(SUM('Absolute HSE Data'!$H23:$L23))</f>
        <v>0.27272727272727271</v>
      </c>
      <c r="L22" s="2">
        <f>'Absolute HSE Data'!L23/(SUM('Absolute HSE Data'!$H23:$L23))</f>
        <v>0.24242424242424243</v>
      </c>
    </row>
    <row r="23" spans="1:12">
      <c r="A23" s="1">
        <v>21</v>
      </c>
      <c r="B23" s="1">
        <v>25</v>
      </c>
      <c r="C23" s="2">
        <f>'Absolute HSE Data'!C24/(SUM('Absolute HSE Data'!$C24:$G24))</f>
        <v>3.7735849056603772E-2</v>
      </c>
      <c r="D23" s="2">
        <f>'Absolute HSE Data'!D24/(SUM('Absolute HSE Data'!$C24:$G24))</f>
        <v>0.16981132075471697</v>
      </c>
      <c r="E23" s="2">
        <f>'Absolute HSE Data'!E24/(SUM('Absolute HSE Data'!$C24:$G24))</f>
        <v>0.13207547169811321</v>
      </c>
      <c r="F23" s="2">
        <f>'Absolute HSE Data'!F24/(SUM('Absolute HSE Data'!$C24:$G24))</f>
        <v>0.24528301886792453</v>
      </c>
      <c r="G23" s="2">
        <f>'Absolute HSE Data'!G24/(SUM('Absolute HSE Data'!$C24:$G24))</f>
        <v>0.41509433962264153</v>
      </c>
      <c r="H23" s="2">
        <f>'Absolute HSE Data'!H24/(SUM('Absolute HSE Data'!$H24:$L24))</f>
        <v>9.8360655737704916E-2</v>
      </c>
      <c r="I23" s="2">
        <f>'Absolute HSE Data'!I24/(SUM('Absolute HSE Data'!$H24:$L24))</f>
        <v>0.27868852459016391</v>
      </c>
      <c r="J23" s="2">
        <f>'Absolute HSE Data'!J24/(SUM('Absolute HSE Data'!$H24:$L24))</f>
        <v>0.18032786885245902</v>
      </c>
      <c r="K23" s="2">
        <f>'Absolute HSE Data'!K24/(SUM('Absolute HSE Data'!$H24:$L24))</f>
        <v>0.21311475409836064</v>
      </c>
      <c r="L23" s="2">
        <f>'Absolute HSE Data'!L24/(SUM('Absolute HSE Data'!$H24:$L24))</f>
        <v>0.22950819672131148</v>
      </c>
    </row>
    <row r="24" spans="1:12">
      <c r="A24" s="1">
        <v>22</v>
      </c>
      <c r="B24" s="1">
        <v>26</v>
      </c>
      <c r="C24" s="2">
        <f>'Absolute HSE Data'!C25/(SUM('Absolute HSE Data'!$C25:$G25))</f>
        <v>4.5454545454545456E-2</v>
      </c>
      <c r="D24" s="2">
        <f>'Absolute HSE Data'!D25/(SUM('Absolute HSE Data'!$C25:$G25))</f>
        <v>6.8181818181818177E-2</v>
      </c>
      <c r="E24" s="2">
        <f>'Absolute HSE Data'!E25/(SUM('Absolute HSE Data'!$C25:$G25))</f>
        <v>9.0909090909090912E-2</v>
      </c>
      <c r="F24" s="2">
        <f>'Absolute HSE Data'!F25/(SUM('Absolute HSE Data'!$C25:$G25))</f>
        <v>0.34090909090909088</v>
      </c>
      <c r="G24" s="2">
        <f>'Absolute HSE Data'!G25/(SUM('Absolute HSE Data'!$C25:$G25))</f>
        <v>0.45454545454545453</v>
      </c>
      <c r="H24" s="2">
        <f>'Absolute HSE Data'!H25/(SUM('Absolute HSE Data'!$H25:$L25))</f>
        <v>0.13043478260869565</v>
      </c>
      <c r="I24" s="2">
        <f>'Absolute HSE Data'!I25/(SUM('Absolute HSE Data'!$H25:$L25))</f>
        <v>7.2463768115942032E-2</v>
      </c>
      <c r="J24" s="2">
        <f>'Absolute HSE Data'!J25/(SUM('Absolute HSE Data'!$H25:$L25))</f>
        <v>0.11594202898550725</v>
      </c>
      <c r="K24" s="2">
        <f>'Absolute HSE Data'!K25/(SUM('Absolute HSE Data'!$H25:$L25))</f>
        <v>0.33333333333333331</v>
      </c>
      <c r="L24" s="2">
        <f>'Absolute HSE Data'!L25/(SUM('Absolute HSE Data'!$H25:$L25))</f>
        <v>0.34782608695652173</v>
      </c>
    </row>
    <row r="25" spans="1:12">
      <c r="A25" s="1">
        <v>23</v>
      </c>
      <c r="B25" s="1">
        <v>27</v>
      </c>
      <c r="C25" s="2">
        <f>'Absolute HSE Data'!C26/(SUM('Absolute HSE Data'!$C26:$G26))</f>
        <v>3.9215686274509803E-2</v>
      </c>
      <c r="D25" s="2">
        <f>'Absolute HSE Data'!D26/(SUM('Absolute HSE Data'!$C26:$G26))</f>
        <v>5.8823529411764705E-2</v>
      </c>
      <c r="E25" s="2">
        <f>'Absolute HSE Data'!E26/(SUM('Absolute HSE Data'!$C26:$G26))</f>
        <v>0.11764705882352941</v>
      </c>
      <c r="F25" s="2">
        <f>'Absolute HSE Data'!F26/(SUM('Absolute HSE Data'!$C26:$G26))</f>
        <v>0.21568627450980393</v>
      </c>
      <c r="G25" s="2">
        <f>'Absolute HSE Data'!G26/(SUM('Absolute HSE Data'!$C26:$G26))</f>
        <v>0.56862745098039214</v>
      </c>
      <c r="H25" s="2">
        <f>'Absolute HSE Data'!H26/(SUM('Absolute HSE Data'!$H26:$L26))</f>
        <v>4.4776119402985072E-2</v>
      </c>
      <c r="I25" s="2">
        <f>'Absolute HSE Data'!I26/(SUM('Absolute HSE Data'!$H26:$L26))</f>
        <v>0.16417910447761194</v>
      </c>
      <c r="J25" s="2">
        <f>'Absolute HSE Data'!J26/(SUM('Absolute HSE Data'!$H26:$L26))</f>
        <v>0.19402985074626866</v>
      </c>
      <c r="K25" s="2">
        <f>'Absolute HSE Data'!K26/(SUM('Absolute HSE Data'!$H26:$L26))</f>
        <v>0.28358208955223879</v>
      </c>
      <c r="L25" s="2">
        <f>'Absolute HSE Data'!L26/(SUM('Absolute HSE Data'!$H26:$L26))</f>
        <v>0.31343283582089554</v>
      </c>
    </row>
    <row r="26" spans="1:12">
      <c r="A26" s="1">
        <v>24</v>
      </c>
      <c r="B26" s="1">
        <v>28</v>
      </c>
      <c r="C26" s="2">
        <f>'Absolute HSE Data'!C27/(SUM('Absolute HSE Data'!$C27:$G27))</f>
        <v>2.564102564102564E-2</v>
      </c>
      <c r="D26" s="2">
        <f>'Absolute HSE Data'!D27/(SUM('Absolute HSE Data'!$C27:$G27))</f>
        <v>7.6923076923076927E-2</v>
      </c>
      <c r="E26" s="2">
        <f>'Absolute HSE Data'!E27/(SUM('Absolute HSE Data'!$C27:$G27))</f>
        <v>7.6923076923076927E-2</v>
      </c>
      <c r="F26" s="2">
        <f>'Absolute HSE Data'!F27/(SUM('Absolute HSE Data'!$C27:$G27))</f>
        <v>0.30769230769230771</v>
      </c>
      <c r="G26" s="2">
        <f>'Absolute HSE Data'!G27/(SUM('Absolute HSE Data'!$C27:$G27))</f>
        <v>0.51282051282051277</v>
      </c>
      <c r="H26" s="2">
        <f>'Absolute HSE Data'!H27/(SUM('Absolute HSE Data'!$H27:$L27))</f>
        <v>4.6875E-2</v>
      </c>
      <c r="I26" s="2">
        <f>'Absolute HSE Data'!I27/(SUM('Absolute HSE Data'!$H27:$L27))</f>
        <v>0.1875</v>
      </c>
      <c r="J26" s="2">
        <f>'Absolute HSE Data'!J27/(SUM('Absolute HSE Data'!$H27:$L27))</f>
        <v>0.265625</v>
      </c>
      <c r="K26" s="2">
        <f>'Absolute HSE Data'!K27/(SUM('Absolute HSE Data'!$H27:$L27))</f>
        <v>0.28125</v>
      </c>
      <c r="L26" s="2">
        <f>'Absolute HSE Data'!L27/(SUM('Absolute HSE Data'!$H27:$L27))</f>
        <v>0.21875</v>
      </c>
    </row>
    <row r="27" spans="1:12">
      <c r="A27" s="1">
        <v>25</v>
      </c>
      <c r="B27" s="1">
        <v>29</v>
      </c>
      <c r="C27" s="2">
        <f>'Absolute HSE Data'!C28/(SUM('Absolute HSE Data'!$C28:$G28))</f>
        <v>0.04</v>
      </c>
      <c r="D27" s="2">
        <f>'Absolute HSE Data'!D28/(SUM('Absolute HSE Data'!$C28:$G28))</f>
        <v>0.06</v>
      </c>
      <c r="E27" s="2">
        <f>'Absolute HSE Data'!E28/(SUM('Absolute HSE Data'!$C28:$G28))</f>
        <v>0.22</v>
      </c>
      <c r="F27" s="2">
        <f>'Absolute HSE Data'!F28/(SUM('Absolute HSE Data'!$C28:$G28))</f>
        <v>0.2</v>
      </c>
      <c r="G27" s="2">
        <f>'Absolute HSE Data'!G28/(SUM('Absolute HSE Data'!$C28:$G28))</f>
        <v>0.48</v>
      </c>
      <c r="H27" s="2">
        <f>'Absolute HSE Data'!H28/(SUM('Absolute HSE Data'!$H28:$L28))</f>
        <v>6.25E-2</v>
      </c>
      <c r="I27" s="2">
        <f>'Absolute HSE Data'!I28/(SUM('Absolute HSE Data'!$H28:$L28))</f>
        <v>0.265625</v>
      </c>
      <c r="J27" s="2">
        <f>'Absolute HSE Data'!J28/(SUM('Absolute HSE Data'!$H28:$L28))</f>
        <v>0.234375</v>
      </c>
      <c r="K27" s="2">
        <f>'Absolute HSE Data'!K28/(SUM('Absolute HSE Data'!$H28:$L28))</f>
        <v>0.203125</v>
      </c>
      <c r="L27" s="2">
        <f>'Absolute HSE Data'!L28/(SUM('Absolute HSE Data'!$H28:$L28))</f>
        <v>0.234375</v>
      </c>
    </row>
    <row r="28" spans="1:12">
      <c r="A28" s="1">
        <v>26</v>
      </c>
      <c r="B28" s="1">
        <v>30</v>
      </c>
      <c r="C28" s="2">
        <f>'Absolute HSE Data'!C29/(SUM('Absolute HSE Data'!$C29:$G29))</f>
        <v>2.3255813953488372E-2</v>
      </c>
      <c r="D28" s="2">
        <f>'Absolute HSE Data'!D29/(SUM('Absolute HSE Data'!$C29:$G29))</f>
        <v>2.3255813953488372E-2</v>
      </c>
      <c r="E28" s="2">
        <f>'Absolute HSE Data'!E29/(SUM('Absolute HSE Data'!$C29:$G29))</f>
        <v>0.16279069767441862</v>
      </c>
      <c r="F28" s="2">
        <f>'Absolute HSE Data'!F29/(SUM('Absolute HSE Data'!$C29:$G29))</f>
        <v>0.30232558139534882</v>
      </c>
      <c r="G28" s="2">
        <f>'Absolute HSE Data'!G29/(SUM('Absolute HSE Data'!$C29:$G29))</f>
        <v>0.48837209302325579</v>
      </c>
      <c r="H28" s="2">
        <f>'Absolute HSE Data'!H29/(SUM('Absolute HSE Data'!$H29:$L29))</f>
        <v>9.2307692307692313E-2</v>
      </c>
      <c r="I28" s="2">
        <f>'Absolute HSE Data'!I29/(SUM('Absolute HSE Data'!$H29:$L29))</f>
        <v>0.2</v>
      </c>
      <c r="J28" s="2">
        <f>'Absolute HSE Data'!J29/(SUM('Absolute HSE Data'!$H29:$L29))</f>
        <v>0.2153846153846154</v>
      </c>
      <c r="K28" s="2">
        <f>'Absolute HSE Data'!K29/(SUM('Absolute HSE Data'!$H29:$L29))</f>
        <v>0.24615384615384617</v>
      </c>
      <c r="L28" s="2">
        <f>'Absolute HSE Data'!L29/(SUM('Absolute HSE Data'!$H29:$L29))</f>
        <v>0.24615384615384617</v>
      </c>
    </row>
    <row r="29" spans="1:12">
      <c r="A29" s="1">
        <v>27</v>
      </c>
      <c r="B29" s="1">
        <v>31</v>
      </c>
      <c r="C29" s="2">
        <f>'Absolute HSE Data'!C30/(SUM('Absolute HSE Data'!$C30:$G30))</f>
        <v>2.0408163265306121E-2</v>
      </c>
      <c r="D29" s="2">
        <f>'Absolute HSE Data'!D30/(SUM('Absolute HSE Data'!$C30:$G30))</f>
        <v>0</v>
      </c>
      <c r="E29" s="2">
        <f>'Absolute HSE Data'!E30/(SUM('Absolute HSE Data'!$C30:$G30))</f>
        <v>0.12244897959183673</v>
      </c>
      <c r="F29" s="2">
        <f>'Absolute HSE Data'!F30/(SUM('Absolute HSE Data'!$C30:$G30))</f>
        <v>0.32653061224489793</v>
      </c>
      <c r="G29" s="2">
        <f>'Absolute HSE Data'!G30/(SUM('Absolute HSE Data'!$C30:$G30))</f>
        <v>0.53061224489795922</v>
      </c>
      <c r="H29" s="2">
        <f>'Absolute HSE Data'!H30/(SUM('Absolute HSE Data'!$H30:$L30))</f>
        <v>5.434782608695652E-2</v>
      </c>
      <c r="I29" s="2">
        <f>'Absolute HSE Data'!I30/(SUM('Absolute HSE Data'!$H30:$L30))</f>
        <v>0.21739130434782608</v>
      </c>
      <c r="J29" s="2">
        <f>'Absolute HSE Data'!J30/(SUM('Absolute HSE Data'!$H30:$L30))</f>
        <v>0.28260869565217389</v>
      </c>
      <c r="K29" s="2">
        <f>'Absolute HSE Data'!K30/(SUM('Absolute HSE Data'!$H30:$L30))</f>
        <v>0.30434782608695654</v>
      </c>
      <c r="L29" s="2">
        <f>'Absolute HSE Data'!L30/(SUM('Absolute HSE Data'!$H30:$L30))</f>
        <v>0.14130434782608695</v>
      </c>
    </row>
    <row r="30" spans="1:12">
      <c r="A30" s="1">
        <v>28</v>
      </c>
      <c r="B30" s="1">
        <v>32</v>
      </c>
      <c r="C30" s="2">
        <f>'Absolute HSE Data'!C31/(SUM('Absolute HSE Data'!$C31:$G31))</f>
        <v>0</v>
      </c>
      <c r="D30" s="2">
        <f>'Absolute HSE Data'!D31/(SUM('Absolute HSE Data'!$C31:$G31))</f>
        <v>3.1746031746031744E-2</v>
      </c>
      <c r="E30" s="2">
        <f>'Absolute HSE Data'!E31/(SUM('Absolute HSE Data'!$C31:$G31))</f>
        <v>0.1111111111111111</v>
      </c>
      <c r="F30" s="2">
        <f>'Absolute HSE Data'!F31/(SUM('Absolute HSE Data'!$C31:$G31))</f>
        <v>0.42857142857142855</v>
      </c>
      <c r="G30" s="2">
        <f>'Absolute HSE Data'!G31/(SUM('Absolute HSE Data'!$C31:$G31))</f>
        <v>0.42857142857142855</v>
      </c>
      <c r="H30" s="2">
        <f>'Absolute HSE Data'!H31/(SUM('Absolute HSE Data'!$H31:$L31))</f>
        <v>4.2253521126760563E-2</v>
      </c>
      <c r="I30" s="2">
        <f>'Absolute HSE Data'!I31/(SUM('Absolute HSE Data'!$H31:$L31))</f>
        <v>0.15492957746478872</v>
      </c>
      <c r="J30" s="2">
        <f>'Absolute HSE Data'!J31/(SUM('Absolute HSE Data'!$H31:$L31))</f>
        <v>0.23943661971830985</v>
      </c>
      <c r="K30" s="2">
        <f>'Absolute HSE Data'!K31/(SUM('Absolute HSE Data'!$H31:$L31))</f>
        <v>0.323943661971831</v>
      </c>
      <c r="L30" s="2">
        <f>'Absolute HSE Data'!L31/(SUM('Absolute HSE Data'!$H31:$L31))</f>
        <v>0.23943661971830985</v>
      </c>
    </row>
    <row r="31" spans="1:12">
      <c r="A31" s="1">
        <v>29</v>
      </c>
      <c r="B31" s="1">
        <v>33</v>
      </c>
      <c r="C31" s="2">
        <f>'Absolute HSE Data'!C32/(SUM('Absolute HSE Data'!$C32:$G32))</f>
        <v>4.7619047619047616E-2</v>
      </c>
      <c r="D31" s="2">
        <f>'Absolute HSE Data'!D32/(SUM('Absolute HSE Data'!$C32:$G32))</f>
        <v>4.7619047619047616E-2</v>
      </c>
      <c r="E31" s="2">
        <f>'Absolute HSE Data'!E32/(SUM('Absolute HSE Data'!$C32:$G32))</f>
        <v>0.14285714285714285</v>
      </c>
      <c r="F31" s="2">
        <f>'Absolute HSE Data'!F32/(SUM('Absolute HSE Data'!$C32:$G32))</f>
        <v>0.23809523809523808</v>
      </c>
      <c r="G31" s="2">
        <f>'Absolute HSE Data'!G32/(SUM('Absolute HSE Data'!$C32:$G32))</f>
        <v>0.52380952380952384</v>
      </c>
      <c r="H31" s="2">
        <f>'Absolute HSE Data'!H32/(SUM('Absolute HSE Data'!$H32:$L32))</f>
        <v>1.3513513513513514E-2</v>
      </c>
      <c r="I31" s="2">
        <f>'Absolute HSE Data'!I32/(SUM('Absolute HSE Data'!$H32:$L32))</f>
        <v>0.13513513513513514</v>
      </c>
      <c r="J31" s="2">
        <f>'Absolute HSE Data'!J32/(SUM('Absolute HSE Data'!$H32:$L32))</f>
        <v>0.25675675675675674</v>
      </c>
      <c r="K31" s="2">
        <f>'Absolute HSE Data'!K32/(SUM('Absolute HSE Data'!$H32:$L32))</f>
        <v>0.36486486486486486</v>
      </c>
      <c r="L31" s="2">
        <f>'Absolute HSE Data'!L32/(SUM('Absolute HSE Data'!$H32:$L32))</f>
        <v>0.22972972972972974</v>
      </c>
    </row>
    <row r="32" spans="1:12">
      <c r="A32" s="1">
        <v>30</v>
      </c>
      <c r="B32" s="1">
        <v>34</v>
      </c>
      <c r="C32" s="2">
        <f>'Absolute HSE Data'!C33/(SUM('Absolute HSE Data'!$C33:$G33))</f>
        <v>1.9607843137254902E-2</v>
      </c>
      <c r="D32" s="2">
        <f>'Absolute HSE Data'!D33/(SUM('Absolute HSE Data'!$C33:$G33))</f>
        <v>9.8039215686274508E-2</v>
      </c>
      <c r="E32" s="2">
        <f>'Absolute HSE Data'!E33/(SUM('Absolute HSE Data'!$C33:$G33))</f>
        <v>0.15686274509803921</v>
      </c>
      <c r="F32" s="2">
        <f>'Absolute HSE Data'!F33/(SUM('Absolute HSE Data'!$C33:$G33))</f>
        <v>0.27450980392156865</v>
      </c>
      <c r="G32" s="2">
        <f>'Absolute HSE Data'!G33/(SUM('Absolute HSE Data'!$C33:$G33))</f>
        <v>0.45098039215686275</v>
      </c>
      <c r="H32" s="2">
        <f>'Absolute HSE Data'!H33/(SUM('Absolute HSE Data'!$H33:$L33))</f>
        <v>4.4117647058823532E-2</v>
      </c>
      <c r="I32" s="2">
        <f>'Absolute HSE Data'!I33/(SUM('Absolute HSE Data'!$H33:$L33))</f>
        <v>0.25</v>
      </c>
      <c r="J32" s="2">
        <f>'Absolute HSE Data'!J33/(SUM('Absolute HSE Data'!$H33:$L33))</f>
        <v>0.22058823529411764</v>
      </c>
      <c r="K32" s="2">
        <f>'Absolute HSE Data'!K33/(SUM('Absolute HSE Data'!$H33:$L33))</f>
        <v>0.26470588235294118</v>
      </c>
      <c r="L32" s="2">
        <f>'Absolute HSE Data'!L33/(SUM('Absolute HSE Data'!$H33:$L33))</f>
        <v>0.22058823529411764</v>
      </c>
    </row>
    <row r="33" spans="1:12">
      <c r="A33" s="1">
        <v>31</v>
      </c>
      <c r="B33" s="1">
        <v>35</v>
      </c>
      <c r="C33" s="2">
        <f>'Absolute HSE Data'!C34/(SUM('Absolute HSE Data'!$C34:$G34))</f>
        <v>3.8461538461538464E-2</v>
      </c>
      <c r="D33" s="2">
        <f>'Absolute HSE Data'!D34/(SUM('Absolute HSE Data'!$C34:$G34))</f>
        <v>9.6153846153846159E-2</v>
      </c>
      <c r="E33" s="2">
        <f>'Absolute HSE Data'!E34/(SUM('Absolute HSE Data'!$C34:$G34))</f>
        <v>3.8461538461538464E-2</v>
      </c>
      <c r="F33" s="2">
        <f>'Absolute HSE Data'!F34/(SUM('Absolute HSE Data'!$C34:$G34))</f>
        <v>0.28846153846153844</v>
      </c>
      <c r="G33" s="2">
        <f>'Absolute HSE Data'!G34/(SUM('Absolute HSE Data'!$C34:$G34))</f>
        <v>0.53846153846153844</v>
      </c>
      <c r="H33" s="2">
        <f>'Absolute HSE Data'!H34/(SUM('Absolute HSE Data'!$H34:$L34))</f>
        <v>5.2631578947368418E-2</v>
      </c>
      <c r="I33" s="2">
        <f>'Absolute HSE Data'!I34/(SUM('Absolute HSE Data'!$H34:$L34))</f>
        <v>0.14035087719298245</v>
      </c>
      <c r="J33" s="2">
        <f>'Absolute HSE Data'!J34/(SUM('Absolute HSE Data'!$H34:$L34))</f>
        <v>0.2982456140350877</v>
      </c>
      <c r="K33" s="2">
        <f>'Absolute HSE Data'!K34/(SUM('Absolute HSE Data'!$H34:$L34))</f>
        <v>0.19298245614035087</v>
      </c>
      <c r="L33" s="2">
        <f>'Absolute HSE Data'!L34/(SUM('Absolute HSE Data'!$H34:$L34))</f>
        <v>0.31578947368421051</v>
      </c>
    </row>
    <row r="34" spans="1:12">
      <c r="A34" s="1">
        <v>32</v>
      </c>
      <c r="B34" s="1">
        <v>36</v>
      </c>
      <c r="C34" s="2">
        <f>'Absolute HSE Data'!C35/(SUM('Absolute HSE Data'!$C35:$G35))</f>
        <v>1.7857142857142856E-2</v>
      </c>
      <c r="D34" s="2">
        <f>'Absolute HSE Data'!D35/(SUM('Absolute HSE Data'!$C35:$G35))</f>
        <v>3.5714285714285712E-2</v>
      </c>
      <c r="E34" s="2">
        <f>'Absolute HSE Data'!E35/(SUM('Absolute HSE Data'!$C35:$G35))</f>
        <v>0.21428571428571427</v>
      </c>
      <c r="F34" s="2">
        <f>'Absolute HSE Data'!F35/(SUM('Absolute HSE Data'!$C35:$G35))</f>
        <v>0.4107142857142857</v>
      </c>
      <c r="G34" s="2">
        <f>'Absolute HSE Data'!G35/(SUM('Absolute HSE Data'!$C35:$G35))</f>
        <v>0.32142857142857145</v>
      </c>
      <c r="H34" s="2">
        <f>'Absolute HSE Data'!H35/(SUM('Absolute HSE Data'!$H35:$L35))</f>
        <v>5.8823529411764705E-2</v>
      </c>
      <c r="I34" s="2">
        <f>'Absolute HSE Data'!I35/(SUM('Absolute HSE Data'!$H35:$L35))</f>
        <v>0.11764705882352941</v>
      </c>
      <c r="J34" s="2">
        <f>'Absolute HSE Data'!J35/(SUM('Absolute HSE Data'!$H35:$L35))</f>
        <v>0.30882352941176472</v>
      </c>
      <c r="K34" s="2">
        <f>'Absolute HSE Data'!K35/(SUM('Absolute HSE Data'!$H35:$L35))</f>
        <v>0.27941176470588236</v>
      </c>
      <c r="L34" s="2">
        <f>'Absolute HSE Data'!L35/(SUM('Absolute HSE Data'!$H35:$L35))</f>
        <v>0.23529411764705882</v>
      </c>
    </row>
    <row r="35" spans="1:12">
      <c r="A35" s="1">
        <v>33</v>
      </c>
      <c r="B35" s="1">
        <v>37</v>
      </c>
      <c r="C35" s="2">
        <f>'Absolute HSE Data'!C36/(SUM('Absolute HSE Data'!$C36:$G36))</f>
        <v>1.8181818181818181E-2</v>
      </c>
      <c r="D35" s="2">
        <f>'Absolute HSE Data'!D36/(SUM('Absolute HSE Data'!$C36:$G36))</f>
        <v>3.6363636363636362E-2</v>
      </c>
      <c r="E35" s="2">
        <f>'Absolute HSE Data'!E36/(SUM('Absolute HSE Data'!$C36:$G36))</f>
        <v>0.12727272727272726</v>
      </c>
      <c r="F35" s="2">
        <f>'Absolute HSE Data'!F36/(SUM('Absolute HSE Data'!$C36:$G36))</f>
        <v>0.36363636363636365</v>
      </c>
      <c r="G35" s="2">
        <f>'Absolute HSE Data'!G36/(SUM('Absolute HSE Data'!$C36:$G36))</f>
        <v>0.45454545454545453</v>
      </c>
      <c r="H35" s="2">
        <f>'Absolute HSE Data'!H36/(SUM('Absolute HSE Data'!$H36:$L36))</f>
        <v>6.8965517241379309E-2</v>
      </c>
      <c r="I35" s="2">
        <f>'Absolute HSE Data'!I36/(SUM('Absolute HSE Data'!$H36:$L36))</f>
        <v>0.17241379310344829</v>
      </c>
      <c r="J35" s="2">
        <f>'Absolute HSE Data'!J36/(SUM('Absolute HSE Data'!$H36:$L36))</f>
        <v>0.21839080459770116</v>
      </c>
      <c r="K35" s="2">
        <f>'Absolute HSE Data'!K36/(SUM('Absolute HSE Data'!$H36:$L36))</f>
        <v>0.33333333333333331</v>
      </c>
      <c r="L35" s="2">
        <f>'Absolute HSE Data'!L36/(SUM('Absolute HSE Data'!$H36:$L36))</f>
        <v>0.20689655172413793</v>
      </c>
    </row>
    <row r="36" spans="1:12">
      <c r="A36" s="1">
        <v>34</v>
      </c>
      <c r="B36" s="1">
        <v>38</v>
      </c>
      <c r="C36" s="2">
        <f>'Absolute HSE Data'!C37/(SUM('Absolute HSE Data'!$C37:$G37))</f>
        <v>3.1746031746031744E-2</v>
      </c>
      <c r="D36" s="2">
        <f>'Absolute HSE Data'!D37/(SUM('Absolute HSE Data'!$C37:$G37))</f>
        <v>0.1111111111111111</v>
      </c>
      <c r="E36" s="2">
        <f>'Absolute HSE Data'!E37/(SUM('Absolute HSE Data'!$C37:$G37))</f>
        <v>0.1111111111111111</v>
      </c>
      <c r="F36" s="2">
        <f>'Absolute HSE Data'!F37/(SUM('Absolute HSE Data'!$C37:$G37))</f>
        <v>0.26984126984126983</v>
      </c>
      <c r="G36" s="2">
        <f>'Absolute HSE Data'!G37/(SUM('Absolute HSE Data'!$C37:$G37))</f>
        <v>0.47619047619047616</v>
      </c>
      <c r="H36" s="2">
        <f>'Absolute HSE Data'!H37/(SUM('Absolute HSE Data'!$H37:$L37))</f>
        <v>2.5000000000000001E-2</v>
      </c>
      <c r="I36" s="2">
        <f>'Absolute HSE Data'!I37/(SUM('Absolute HSE Data'!$H37:$L37))</f>
        <v>0.13750000000000001</v>
      </c>
      <c r="J36" s="2">
        <f>'Absolute HSE Data'!J37/(SUM('Absolute HSE Data'!$H37:$L37))</f>
        <v>0.27500000000000002</v>
      </c>
      <c r="K36" s="2">
        <f>'Absolute HSE Data'!K37/(SUM('Absolute HSE Data'!$H37:$L37))</f>
        <v>0.27500000000000002</v>
      </c>
      <c r="L36" s="2">
        <f>'Absolute HSE Data'!L37/(SUM('Absolute HSE Data'!$H37:$L37))</f>
        <v>0.28749999999999998</v>
      </c>
    </row>
    <row r="37" spans="1:12">
      <c r="A37" s="1">
        <v>35</v>
      </c>
      <c r="B37" s="1">
        <v>39</v>
      </c>
      <c r="C37" s="2">
        <f>'Absolute HSE Data'!C38/(SUM('Absolute HSE Data'!$C38:$G38))</f>
        <v>5.2631578947368418E-2</v>
      </c>
      <c r="D37" s="2">
        <f>'Absolute HSE Data'!D38/(SUM('Absolute HSE Data'!$C38:$G38))</f>
        <v>3.5087719298245612E-2</v>
      </c>
      <c r="E37" s="2">
        <f>'Absolute HSE Data'!E38/(SUM('Absolute HSE Data'!$C38:$G38))</f>
        <v>3.5087719298245612E-2</v>
      </c>
      <c r="F37" s="2">
        <f>'Absolute HSE Data'!F38/(SUM('Absolute HSE Data'!$C38:$G38))</f>
        <v>0.31578947368421051</v>
      </c>
      <c r="G37" s="2">
        <f>'Absolute HSE Data'!G38/(SUM('Absolute HSE Data'!$C38:$G38))</f>
        <v>0.56140350877192979</v>
      </c>
      <c r="H37" s="2">
        <f>'Absolute HSE Data'!H38/(SUM('Absolute HSE Data'!$H38:$L38))</f>
        <v>6.097560975609756E-2</v>
      </c>
      <c r="I37" s="2">
        <f>'Absolute HSE Data'!I38/(SUM('Absolute HSE Data'!$H38:$L38))</f>
        <v>0.15853658536585366</v>
      </c>
      <c r="J37" s="2">
        <f>'Absolute HSE Data'!J38/(SUM('Absolute HSE Data'!$H38:$L38))</f>
        <v>0.25609756097560976</v>
      </c>
      <c r="K37" s="2">
        <f>'Absolute HSE Data'!K38/(SUM('Absolute HSE Data'!$H38:$L38))</f>
        <v>0.3048780487804878</v>
      </c>
      <c r="L37" s="2">
        <f>'Absolute HSE Data'!L38/(SUM('Absolute HSE Data'!$H38:$L38))</f>
        <v>0.21951219512195122</v>
      </c>
    </row>
    <row r="38" spans="1:12">
      <c r="A38" s="1">
        <v>36</v>
      </c>
      <c r="B38" s="1">
        <v>40</v>
      </c>
      <c r="C38" s="2">
        <f>'Absolute HSE Data'!C39/(SUM('Absolute HSE Data'!$C39:$G39))</f>
        <v>1.8867924528301886E-2</v>
      </c>
      <c r="D38" s="2">
        <f>'Absolute HSE Data'!D39/(SUM('Absolute HSE Data'!$C39:$G39))</f>
        <v>9.4339622641509441E-2</v>
      </c>
      <c r="E38" s="2">
        <f>'Absolute HSE Data'!E39/(SUM('Absolute HSE Data'!$C39:$G39))</f>
        <v>0.11320754716981132</v>
      </c>
      <c r="F38" s="2">
        <f>'Absolute HSE Data'!F39/(SUM('Absolute HSE Data'!$C39:$G39))</f>
        <v>0.33962264150943394</v>
      </c>
      <c r="G38" s="2">
        <f>'Absolute HSE Data'!G39/(SUM('Absolute HSE Data'!$C39:$G39))</f>
        <v>0.43396226415094341</v>
      </c>
      <c r="H38" s="2">
        <f>'Absolute HSE Data'!H39/(SUM('Absolute HSE Data'!$H39:$L39))</f>
        <v>7.5949367088607597E-2</v>
      </c>
      <c r="I38" s="2">
        <f>'Absolute HSE Data'!I39/(SUM('Absolute HSE Data'!$H39:$L39))</f>
        <v>0.12658227848101267</v>
      </c>
      <c r="J38" s="2">
        <f>'Absolute HSE Data'!J39/(SUM('Absolute HSE Data'!$H39:$L39))</f>
        <v>0.29113924050632911</v>
      </c>
      <c r="K38" s="2">
        <f>'Absolute HSE Data'!K39/(SUM('Absolute HSE Data'!$H39:$L39))</f>
        <v>0.34177215189873417</v>
      </c>
      <c r="L38" s="2">
        <f>'Absolute HSE Data'!L39/(SUM('Absolute HSE Data'!$H39:$L39))</f>
        <v>0.16455696202531644</v>
      </c>
    </row>
    <row r="39" spans="1:12">
      <c r="A39" s="1">
        <v>37</v>
      </c>
      <c r="B39" s="1">
        <v>41</v>
      </c>
      <c r="C39" s="2">
        <f>'Absolute HSE Data'!C40/(SUM('Absolute HSE Data'!$C40:$G40))</f>
        <v>3.3898305084745763E-2</v>
      </c>
      <c r="D39" s="2">
        <f>'Absolute HSE Data'!D40/(SUM('Absolute HSE Data'!$C40:$G40))</f>
        <v>0.10169491525423729</v>
      </c>
      <c r="E39" s="2">
        <f>'Absolute HSE Data'!E40/(SUM('Absolute HSE Data'!$C40:$G40))</f>
        <v>3.3898305084745763E-2</v>
      </c>
      <c r="F39" s="2">
        <f>'Absolute HSE Data'!F40/(SUM('Absolute HSE Data'!$C40:$G40))</f>
        <v>0.30508474576271188</v>
      </c>
      <c r="G39" s="2">
        <f>'Absolute HSE Data'!G40/(SUM('Absolute HSE Data'!$C40:$G40))</f>
        <v>0.52542372881355937</v>
      </c>
      <c r="H39" s="2">
        <f>'Absolute HSE Data'!H40/(SUM('Absolute HSE Data'!$H40:$L40))</f>
        <v>5.0632911392405063E-2</v>
      </c>
      <c r="I39" s="2">
        <f>'Absolute HSE Data'!I40/(SUM('Absolute HSE Data'!$H40:$L40))</f>
        <v>0.17721518987341772</v>
      </c>
      <c r="J39" s="2">
        <f>'Absolute HSE Data'!J40/(SUM('Absolute HSE Data'!$H40:$L40))</f>
        <v>0.27848101265822783</v>
      </c>
      <c r="K39" s="2">
        <f>'Absolute HSE Data'!K40/(SUM('Absolute HSE Data'!$H40:$L40))</f>
        <v>0.27848101265822783</v>
      </c>
      <c r="L39" s="2">
        <f>'Absolute HSE Data'!L40/(SUM('Absolute HSE Data'!$H40:$L40))</f>
        <v>0.21518987341772153</v>
      </c>
    </row>
    <row r="40" spans="1:12">
      <c r="A40" s="1">
        <v>38</v>
      </c>
      <c r="B40" s="1">
        <v>42</v>
      </c>
      <c r="C40" s="2">
        <f>'Absolute HSE Data'!C41/(SUM('Absolute HSE Data'!$C41:$G41))</f>
        <v>9.6774193548387094E-2</v>
      </c>
      <c r="D40" s="2">
        <f>'Absolute HSE Data'!D41/(SUM('Absolute HSE Data'!$C41:$G41))</f>
        <v>8.0645161290322578E-2</v>
      </c>
      <c r="E40" s="2">
        <f>'Absolute HSE Data'!E41/(SUM('Absolute HSE Data'!$C41:$G41))</f>
        <v>9.6774193548387094E-2</v>
      </c>
      <c r="F40" s="2">
        <f>'Absolute HSE Data'!F41/(SUM('Absolute HSE Data'!$C41:$G41))</f>
        <v>0.27419354838709675</v>
      </c>
      <c r="G40" s="2">
        <f>'Absolute HSE Data'!G41/(SUM('Absolute HSE Data'!$C41:$G41))</f>
        <v>0.45161290322580644</v>
      </c>
      <c r="H40" s="2">
        <f>'Absolute HSE Data'!H41/(SUM('Absolute HSE Data'!$H41:$L41))</f>
        <v>4.6511627906976744E-2</v>
      </c>
      <c r="I40" s="2">
        <f>'Absolute HSE Data'!I41/(SUM('Absolute HSE Data'!$H41:$L41))</f>
        <v>0.13953488372093023</v>
      </c>
      <c r="J40" s="2">
        <f>'Absolute HSE Data'!J41/(SUM('Absolute HSE Data'!$H41:$L41))</f>
        <v>0.23255813953488372</v>
      </c>
      <c r="K40" s="2">
        <f>'Absolute HSE Data'!K41/(SUM('Absolute HSE Data'!$H41:$L41))</f>
        <v>0.32558139534883723</v>
      </c>
      <c r="L40" s="2">
        <f>'Absolute HSE Data'!L41/(SUM('Absolute HSE Data'!$H41:$L41))</f>
        <v>0.2558139534883721</v>
      </c>
    </row>
    <row r="41" spans="1:12">
      <c r="A41" s="1">
        <v>39</v>
      </c>
      <c r="B41" s="1">
        <v>43</v>
      </c>
      <c r="C41" s="2">
        <f>'Absolute HSE Data'!C42/(SUM('Absolute HSE Data'!$C42:$G42))</f>
        <v>5.9701492537313432E-2</v>
      </c>
      <c r="D41" s="2">
        <f>'Absolute HSE Data'!D42/(SUM('Absolute HSE Data'!$C42:$G42))</f>
        <v>0.1044776119402985</v>
      </c>
      <c r="E41" s="2">
        <f>'Absolute HSE Data'!E42/(SUM('Absolute HSE Data'!$C42:$G42))</f>
        <v>0.16417910447761194</v>
      </c>
      <c r="F41" s="2">
        <f>'Absolute HSE Data'!F42/(SUM('Absolute HSE Data'!$C42:$G42))</f>
        <v>0.28358208955223879</v>
      </c>
      <c r="G41" s="2">
        <f>'Absolute HSE Data'!G42/(SUM('Absolute HSE Data'!$C42:$G42))</f>
        <v>0.38805970149253732</v>
      </c>
      <c r="H41" s="2">
        <f>'Absolute HSE Data'!H42/(SUM('Absolute HSE Data'!$H42:$L42))</f>
        <v>9.45945945945946E-2</v>
      </c>
      <c r="I41" s="2">
        <f>'Absolute HSE Data'!I42/(SUM('Absolute HSE Data'!$H42:$L42))</f>
        <v>0.12162162162162163</v>
      </c>
      <c r="J41" s="2">
        <f>'Absolute HSE Data'!J42/(SUM('Absolute HSE Data'!$H42:$L42))</f>
        <v>0.1891891891891892</v>
      </c>
      <c r="K41" s="2">
        <f>'Absolute HSE Data'!K42/(SUM('Absolute HSE Data'!$H42:$L42))</f>
        <v>0.27027027027027029</v>
      </c>
      <c r="L41" s="2">
        <f>'Absolute HSE Data'!L42/(SUM('Absolute HSE Data'!$H42:$L42))</f>
        <v>0.32432432432432434</v>
      </c>
    </row>
    <row r="42" spans="1:12">
      <c r="A42" s="1">
        <v>40</v>
      </c>
      <c r="B42" s="1">
        <v>44</v>
      </c>
      <c r="C42" s="2">
        <f>'Absolute HSE Data'!C43/(SUM('Absolute HSE Data'!$C43:$G43))</f>
        <v>4.3478260869565216E-2</v>
      </c>
      <c r="D42" s="2">
        <f>'Absolute HSE Data'!D43/(SUM('Absolute HSE Data'!$C43:$G43))</f>
        <v>0.11594202898550725</v>
      </c>
      <c r="E42" s="2">
        <f>'Absolute HSE Data'!E43/(SUM('Absolute HSE Data'!$C43:$G43))</f>
        <v>4.3478260869565216E-2</v>
      </c>
      <c r="F42" s="2">
        <f>'Absolute HSE Data'!F43/(SUM('Absolute HSE Data'!$C43:$G43))</f>
        <v>0.34782608695652173</v>
      </c>
      <c r="G42" s="2">
        <f>'Absolute HSE Data'!G43/(SUM('Absolute HSE Data'!$C43:$G43))</f>
        <v>0.44927536231884058</v>
      </c>
      <c r="H42" s="2">
        <f>'Absolute HSE Data'!H43/(SUM('Absolute HSE Data'!$H43:$L43))</f>
        <v>7.8947368421052627E-2</v>
      </c>
      <c r="I42" s="2">
        <f>'Absolute HSE Data'!I43/(SUM('Absolute HSE Data'!$H43:$L43))</f>
        <v>7.8947368421052627E-2</v>
      </c>
      <c r="J42" s="2">
        <f>'Absolute HSE Data'!J43/(SUM('Absolute HSE Data'!$H43:$L43))</f>
        <v>0.21052631578947367</v>
      </c>
      <c r="K42" s="2">
        <f>'Absolute HSE Data'!K43/(SUM('Absolute HSE Data'!$H43:$L43))</f>
        <v>0.34210526315789475</v>
      </c>
      <c r="L42" s="2">
        <f>'Absolute HSE Data'!L43/(SUM('Absolute HSE Data'!$H43:$L43))</f>
        <v>0.28947368421052633</v>
      </c>
    </row>
    <row r="43" spans="1:12">
      <c r="A43" s="1">
        <v>41</v>
      </c>
      <c r="B43" s="1">
        <v>45</v>
      </c>
      <c r="C43" s="2">
        <f>'Absolute HSE Data'!C44/(SUM('Absolute HSE Data'!$C44:$G44))</f>
        <v>3.7037037037037035E-2</v>
      </c>
      <c r="D43" s="2">
        <f>'Absolute HSE Data'!D44/(SUM('Absolute HSE Data'!$C44:$G44))</f>
        <v>3.7037037037037035E-2</v>
      </c>
      <c r="E43" s="2">
        <f>'Absolute HSE Data'!E44/(SUM('Absolute HSE Data'!$C44:$G44))</f>
        <v>0.12962962962962962</v>
      </c>
      <c r="F43" s="2">
        <f>'Absolute HSE Data'!F44/(SUM('Absolute HSE Data'!$C44:$G44))</f>
        <v>0.27777777777777779</v>
      </c>
      <c r="G43" s="2">
        <f>'Absolute HSE Data'!G44/(SUM('Absolute HSE Data'!$C44:$G44))</f>
        <v>0.51851851851851849</v>
      </c>
      <c r="H43" s="2">
        <f>'Absolute HSE Data'!H44/(SUM('Absolute HSE Data'!$H44:$L44))</f>
        <v>7.4999999999999997E-2</v>
      </c>
      <c r="I43" s="2">
        <f>'Absolute HSE Data'!I44/(SUM('Absolute HSE Data'!$H44:$L44))</f>
        <v>0.13750000000000001</v>
      </c>
      <c r="J43" s="2">
        <f>'Absolute HSE Data'!J44/(SUM('Absolute HSE Data'!$H44:$L44))</f>
        <v>0.23749999999999999</v>
      </c>
      <c r="K43" s="2">
        <f>'Absolute HSE Data'!K44/(SUM('Absolute HSE Data'!$H44:$L44))</f>
        <v>0.3125</v>
      </c>
      <c r="L43" s="2">
        <f>'Absolute HSE Data'!L44/(SUM('Absolute HSE Data'!$H44:$L44))</f>
        <v>0.23749999999999999</v>
      </c>
    </row>
    <row r="44" spans="1:12">
      <c r="A44" s="1">
        <v>42</v>
      </c>
      <c r="B44" s="1">
        <v>46</v>
      </c>
      <c r="C44" s="2">
        <f>'Absolute HSE Data'!C45/(SUM('Absolute HSE Data'!$C45:$G45))</f>
        <v>3.3898305084745763E-2</v>
      </c>
      <c r="D44" s="2">
        <f>'Absolute HSE Data'!D45/(SUM('Absolute HSE Data'!$C45:$G45))</f>
        <v>5.0847457627118647E-2</v>
      </c>
      <c r="E44" s="2">
        <f>'Absolute HSE Data'!E45/(SUM('Absolute HSE Data'!$C45:$G45))</f>
        <v>0.11864406779661017</v>
      </c>
      <c r="F44" s="2">
        <f>'Absolute HSE Data'!F45/(SUM('Absolute HSE Data'!$C45:$G45))</f>
        <v>0.33898305084745761</v>
      </c>
      <c r="G44" s="2">
        <f>'Absolute HSE Data'!G45/(SUM('Absolute HSE Data'!$C45:$G45))</f>
        <v>0.4576271186440678</v>
      </c>
      <c r="H44" s="2">
        <f>'Absolute HSE Data'!H45/(SUM('Absolute HSE Data'!$H45:$L45))</f>
        <v>4.878048780487805E-2</v>
      </c>
      <c r="I44" s="2">
        <f>'Absolute HSE Data'!I45/(SUM('Absolute HSE Data'!$H45:$L45))</f>
        <v>9.7560975609756101E-2</v>
      </c>
      <c r="J44" s="2">
        <f>'Absolute HSE Data'!J45/(SUM('Absolute HSE Data'!$H45:$L45))</f>
        <v>0.24390243902439024</v>
      </c>
      <c r="K44" s="2">
        <f>'Absolute HSE Data'!K45/(SUM('Absolute HSE Data'!$H45:$L45))</f>
        <v>0.36585365853658536</v>
      </c>
      <c r="L44" s="2">
        <f>'Absolute HSE Data'!L45/(SUM('Absolute HSE Data'!$H45:$L45))</f>
        <v>0.24390243902439024</v>
      </c>
    </row>
    <row r="45" spans="1:12">
      <c r="A45" s="1">
        <v>43</v>
      </c>
      <c r="B45" s="1">
        <v>47</v>
      </c>
      <c r="C45" s="2">
        <f>'Absolute HSE Data'!C46/(SUM('Absolute HSE Data'!$C46:$G46))</f>
        <v>7.1428571428571425E-2</v>
      </c>
      <c r="D45" s="2">
        <f>'Absolute HSE Data'!D46/(SUM('Absolute HSE Data'!$C46:$G46))</f>
        <v>1.7857142857142856E-2</v>
      </c>
      <c r="E45" s="2">
        <f>'Absolute HSE Data'!E46/(SUM('Absolute HSE Data'!$C46:$G46))</f>
        <v>0.125</v>
      </c>
      <c r="F45" s="2">
        <f>'Absolute HSE Data'!F46/(SUM('Absolute HSE Data'!$C46:$G46))</f>
        <v>0.32142857142857145</v>
      </c>
      <c r="G45" s="2">
        <f>'Absolute HSE Data'!G46/(SUM('Absolute HSE Data'!$C46:$G46))</f>
        <v>0.4642857142857143</v>
      </c>
      <c r="H45" s="2">
        <f>'Absolute HSE Data'!H46/(SUM('Absolute HSE Data'!$H46:$L46))</f>
        <v>0.1</v>
      </c>
      <c r="I45" s="2">
        <f>'Absolute HSE Data'!I46/(SUM('Absolute HSE Data'!$H46:$L46))</f>
        <v>0.1</v>
      </c>
      <c r="J45" s="2">
        <f>'Absolute HSE Data'!J46/(SUM('Absolute HSE Data'!$H46:$L46))</f>
        <v>0.17499999999999999</v>
      </c>
      <c r="K45" s="2">
        <f>'Absolute HSE Data'!K46/(SUM('Absolute HSE Data'!$H46:$L46))</f>
        <v>0.36249999999999999</v>
      </c>
      <c r="L45" s="2">
        <f>'Absolute HSE Data'!L46/(SUM('Absolute HSE Data'!$H46:$L46))</f>
        <v>0.26250000000000001</v>
      </c>
    </row>
    <row r="46" spans="1:12">
      <c r="A46" s="1">
        <v>44</v>
      </c>
      <c r="B46" s="1">
        <v>48</v>
      </c>
      <c r="C46" s="2">
        <f>'Absolute HSE Data'!C47/(SUM('Absolute HSE Data'!$C47:$G47))</f>
        <v>2.6666666666666668E-2</v>
      </c>
      <c r="D46" s="2">
        <f>'Absolute HSE Data'!D47/(SUM('Absolute HSE Data'!$C47:$G47))</f>
        <v>0.08</v>
      </c>
      <c r="E46" s="2">
        <f>'Absolute HSE Data'!E47/(SUM('Absolute HSE Data'!$C47:$G47))</f>
        <v>0.14666666666666667</v>
      </c>
      <c r="F46" s="2">
        <f>'Absolute HSE Data'!F47/(SUM('Absolute HSE Data'!$C47:$G47))</f>
        <v>0.22666666666666666</v>
      </c>
      <c r="G46" s="2">
        <f>'Absolute HSE Data'!G47/(SUM('Absolute HSE Data'!$C47:$G47))</f>
        <v>0.52</v>
      </c>
      <c r="H46" s="2">
        <f>'Absolute HSE Data'!H47/(SUM('Absolute HSE Data'!$H47:$L47))</f>
        <v>7.8431372549019607E-2</v>
      </c>
      <c r="I46" s="2">
        <f>'Absolute HSE Data'!I47/(SUM('Absolute HSE Data'!$H47:$L47))</f>
        <v>0.11764705882352941</v>
      </c>
      <c r="J46" s="2">
        <f>'Absolute HSE Data'!J47/(SUM('Absolute HSE Data'!$H47:$L47))</f>
        <v>0.20588235294117646</v>
      </c>
      <c r="K46" s="2">
        <f>'Absolute HSE Data'!K47/(SUM('Absolute HSE Data'!$H47:$L47))</f>
        <v>0.3235294117647059</v>
      </c>
      <c r="L46" s="2">
        <f>'Absolute HSE Data'!L47/(SUM('Absolute HSE Data'!$H47:$L47))</f>
        <v>0.27450980392156865</v>
      </c>
    </row>
    <row r="47" spans="1:12">
      <c r="A47" s="1">
        <v>45</v>
      </c>
      <c r="B47" s="1">
        <v>49</v>
      </c>
      <c r="C47" s="2">
        <f>'Absolute HSE Data'!C48/(SUM('Absolute HSE Data'!$C48:$G48))</f>
        <v>8.3333333333333329E-2</v>
      </c>
      <c r="D47" s="2">
        <f>'Absolute HSE Data'!D48/(SUM('Absolute HSE Data'!$C48:$G48))</f>
        <v>0.05</v>
      </c>
      <c r="E47" s="2">
        <f>'Absolute HSE Data'!E48/(SUM('Absolute HSE Data'!$C48:$G48))</f>
        <v>6.6666666666666666E-2</v>
      </c>
      <c r="F47" s="2">
        <f>'Absolute HSE Data'!F48/(SUM('Absolute HSE Data'!$C48:$G48))</f>
        <v>0.33333333333333331</v>
      </c>
      <c r="G47" s="2">
        <f>'Absolute HSE Data'!G48/(SUM('Absolute HSE Data'!$C48:$G48))</f>
        <v>0.46666666666666667</v>
      </c>
      <c r="H47" s="2">
        <f>'Absolute HSE Data'!H48/(SUM('Absolute HSE Data'!$H48:$L48))</f>
        <v>0.1125</v>
      </c>
      <c r="I47" s="2">
        <f>'Absolute HSE Data'!I48/(SUM('Absolute HSE Data'!$H48:$L48))</f>
        <v>8.7499999999999994E-2</v>
      </c>
      <c r="J47" s="2">
        <f>'Absolute HSE Data'!J48/(SUM('Absolute HSE Data'!$H48:$L48))</f>
        <v>0.22500000000000001</v>
      </c>
      <c r="K47" s="2">
        <f>'Absolute HSE Data'!K48/(SUM('Absolute HSE Data'!$H48:$L48))</f>
        <v>0.3</v>
      </c>
      <c r="L47" s="2">
        <f>'Absolute HSE Data'!L48/(SUM('Absolute HSE Data'!$H48:$L48))</f>
        <v>0.27500000000000002</v>
      </c>
    </row>
    <row r="48" spans="1:12">
      <c r="A48" s="1">
        <v>46</v>
      </c>
      <c r="B48" s="1">
        <v>50</v>
      </c>
      <c r="C48" s="2">
        <f>'Absolute HSE Data'!C49/(SUM('Absolute HSE Data'!$C49:$G49))</f>
        <v>3.4482758620689655E-2</v>
      </c>
      <c r="D48" s="2">
        <f>'Absolute HSE Data'!D49/(SUM('Absolute HSE Data'!$C49:$G49))</f>
        <v>5.1724137931034482E-2</v>
      </c>
      <c r="E48" s="2">
        <f>'Absolute HSE Data'!E49/(SUM('Absolute HSE Data'!$C49:$G49))</f>
        <v>0.13793103448275862</v>
      </c>
      <c r="F48" s="2">
        <f>'Absolute HSE Data'!F49/(SUM('Absolute HSE Data'!$C49:$G49))</f>
        <v>0.41379310344827586</v>
      </c>
      <c r="G48" s="2">
        <f>'Absolute HSE Data'!G49/(SUM('Absolute HSE Data'!$C49:$G49))</f>
        <v>0.36206896551724138</v>
      </c>
      <c r="H48" s="2">
        <f>'Absolute HSE Data'!H49/(SUM('Absolute HSE Data'!$H49:$L49))</f>
        <v>4.5977011494252873E-2</v>
      </c>
      <c r="I48" s="2">
        <f>'Absolute HSE Data'!I49/(SUM('Absolute HSE Data'!$H49:$L49))</f>
        <v>8.0459770114942528E-2</v>
      </c>
      <c r="J48" s="2">
        <f>'Absolute HSE Data'!J49/(SUM('Absolute HSE Data'!$H49:$L49))</f>
        <v>0.16091954022988506</v>
      </c>
      <c r="K48" s="2">
        <f>'Absolute HSE Data'!K49/(SUM('Absolute HSE Data'!$H49:$L49))</f>
        <v>0.31034482758620691</v>
      </c>
      <c r="L48" s="2">
        <f>'Absolute HSE Data'!L49/(SUM('Absolute HSE Data'!$H49:$L49))</f>
        <v>0.40229885057471265</v>
      </c>
    </row>
    <row r="49" spans="1:12">
      <c r="A49" s="1">
        <v>47</v>
      </c>
      <c r="B49" s="1">
        <v>51</v>
      </c>
      <c r="C49" s="2">
        <f>'Absolute HSE Data'!C50/(SUM('Absolute HSE Data'!$C50:$G50))</f>
        <v>7.407407407407407E-2</v>
      </c>
      <c r="D49" s="2">
        <f>'Absolute HSE Data'!D50/(SUM('Absolute HSE Data'!$C50:$G50))</f>
        <v>5.5555555555555552E-2</v>
      </c>
      <c r="E49" s="2">
        <f>'Absolute HSE Data'!E50/(SUM('Absolute HSE Data'!$C50:$G50))</f>
        <v>0.12962962962962962</v>
      </c>
      <c r="F49" s="2">
        <f>'Absolute HSE Data'!F50/(SUM('Absolute HSE Data'!$C50:$G50))</f>
        <v>0.35185185185185186</v>
      </c>
      <c r="G49" s="2">
        <f>'Absolute HSE Data'!G50/(SUM('Absolute HSE Data'!$C50:$G50))</f>
        <v>0.3888888888888889</v>
      </c>
      <c r="H49" s="2">
        <f>'Absolute HSE Data'!H50/(SUM('Absolute HSE Data'!$H50:$L50))</f>
        <v>9.8765432098765427E-2</v>
      </c>
      <c r="I49" s="2">
        <f>'Absolute HSE Data'!I50/(SUM('Absolute HSE Data'!$H50:$L50))</f>
        <v>0.1111111111111111</v>
      </c>
      <c r="J49" s="2">
        <f>'Absolute HSE Data'!J50/(SUM('Absolute HSE Data'!$H50:$L50))</f>
        <v>0.23456790123456789</v>
      </c>
      <c r="K49" s="2">
        <f>'Absolute HSE Data'!K50/(SUM('Absolute HSE Data'!$H50:$L50))</f>
        <v>0.27160493827160492</v>
      </c>
      <c r="L49" s="2">
        <f>'Absolute HSE Data'!L50/(SUM('Absolute HSE Data'!$H50:$L50))</f>
        <v>0.2839506172839506</v>
      </c>
    </row>
    <row r="50" spans="1:12">
      <c r="A50" s="1">
        <v>48</v>
      </c>
      <c r="B50" s="1">
        <v>52</v>
      </c>
      <c r="C50" s="2">
        <f>'Absolute HSE Data'!C51/(SUM('Absolute HSE Data'!$C51:$G51))</f>
        <v>0.140625</v>
      </c>
      <c r="D50" s="2">
        <f>'Absolute HSE Data'!D51/(SUM('Absolute HSE Data'!$C51:$G51))</f>
        <v>0.140625</v>
      </c>
      <c r="E50" s="2">
        <f>'Absolute HSE Data'!E51/(SUM('Absolute HSE Data'!$C51:$G51))</f>
        <v>7.8125E-2</v>
      </c>
      <c r="F50" s="2">
        <f>'Absolute HSE Data'!F51/(SUM('Absolute HSE Data'!$C51:$G51))</f>
        <v>0.234375</v>
      </c>
      <c r="G50" s="2">
        <f>'Absolute HSE Data'!G51/(SUM('Absolute HSE Data'!$C51:$G51))</f>
        <v>0.40625</v>
      </c>
      <c r="H50" s="2">
        <f>'Absolute HSE Data'!H51/(SUM('Absolute HSE Data'!$H51:$L51))</f>
        <v>0.14634146341463414</v>
      </c>
      <c r="I50" s="2">
        <f>'Absolute HSE Data'!I51/(SUM('Absolute HSE Data'!$H51:$L51))</f>
        <v>9.7560975609756101E-2</v>
      </c>
      <c r="J50" s="2">
        <f>'Absolute HSE Data'!J51/(SUM('Absolute HSE Data'!$H51:$L51))</f>
        <v>0.13414634146341464</v>
      </c>
      <c r="K50" s="2">
        <f>'Absolute HSE Data'!K51/(SUM('Absolute HSE Data'!$H51:$L51))</f>
        <v>0.25609756097560976</v>
      </c>
      <c r="L50" s="2">
        <f>'Absolute HSE Data'!L51/(SUM('Absolute HSE Data'!$H51:$L51))</f>
        <v>0.36585365853658536</v>
      </c>
    </row>
    <row r="51" spans="1:12">
      <c r="A51" s="1">
        <v>49</v>
      </c>
      <c r="B51" s="1">
        <v>53</v>
      </c>
      <c r="C51" s="2">
        <f>'Absolute HSE Data'!C52/(SUM('Absolute HSE Data'!$C52:$G52))</f>
        <v>0.10810810810810811</v>
      </c>
      <c r="D51" s="2">
        <f>'Absolute HSE Data'!D52/(SUM('Absolute HSE Data'!$C52:$G52))</f>
        <v>0.12162162162162163</v>
      </c>
      <c r="E51" s="2">
        <f>'Absolute HSE Data'!E52/(SUM('Absolute HSE Data'!$C52:$G52))</f>
        <v>0.12162162162162163</v>
      </c>
      <c r="F51" s="2">
        <f>'Absolute HSE Data'!F52/(SUM('Absolute HSE Data'!$C52:$G52))</f>
        <v>0.21621621621621623</v>
      </c>
      <c r="G51" s="2">
        <f>'Absolute HSE Data'!G52/(SUM('Absolute HSE Data'!$C52:$G52))</f>
        <v>0.43243243243243246</v>
      </c>
      <c r="H51" s="2">
        <f>'Absolute HSE Data'!H52/(SUM('Absolute HSE Data'!$H52:$L52))</f>
        <v>9.0909090909090912E-2</v>
      </c>
      <c r="I51" s="2">
        <f>'Absolute HSE Data'!I52/(SUM('Absolute HSE Data'!$H52:$L52))</f>
        <v>0.11688311688311688</v>
      </c>
      <c r="J51" s="2">
        <f>'Absolute HSE Data'!J52/(SUM('Absolute HSE Data'!$H52:$L52))</f>
        <v>0.24675324675324675</v>
      </c>
      <c r="K51" s="2">
        <f>'Absolute HSE Data'!K52/(SUM('Absolute HSE Data'!$H52:$L52))</f>
        <v>0.25974025974025972</v>
      </c>
      <c r="L51" s="2">
        <f>'Absolute HSE Data'!L52/(SUM('Absolute HSE Data'!$H52:$L52))</f>
        <v>0.2857142857142857</v>
      </c>
    </row>
    <row r="52" spans="1:12">
      <c r="A52" s="1">
        <v>50</v>
      </c>
      <c r="B52" s="1">
        <v>54</v>
      </c>
      <c r="C52" s="2">
        <f>'Absolute HSE Data'!C53/(SUM('Absolute HSE Data'!$C53:$G53))</f>
        <v>8.1967213114754092E-2</v>
      </c>
      <c r="D52" s="2">
        <f>'Absolute HSE Data'!D53/(SUM('Absolute HSE Data'!$C53:$G53))</f>
        <v>0.11475409836065574</v>
      </c>
      <c r="E52" s="2">
        <f>'Absolute HSE Data'!E53/(SUM('Absolute HSE Data'!$C53:$G53))</f>
        <v>0.11475409836065574</v>
      </c>
      <c r="F52" s="2">
        <f>'Absolute HSE Data'!F53/(SUM('Absolute HSE Data'!$C53:$G53))</f>
        <v>0.27868852459016391</v>
      </c>
      <c r="G52" s="2">
        <f>'Absolute HSE Data'!G53/(SUM('Absolute HSE Data'!$C53:$G53))</f>
        <v>0.4098360655737705</v>
      </c>
      <c r="H52" s="2">
        <f>'Absolute HSE Data'!H53/(SUM('Absolute HSE Data'!$H53:$L53))</f>
        <v>0.13235294117647059</v>
      </c>
      <c r="I52" s="2">
        <f>'Absolute HSE Data'!I53/(SUM('Absolute HSE Data'!$H53:$L53))</f>
        <v>0.13235294117647059</v>
      </c>
      <c r="J52" s="2">
        <f>'Absolute HSE Data'!J53/(SUM('Absolute HSE Data'!$H53:$L53))</f>
        <v>0.16176470588235295</v>
      </c>
      <c r="K52" s="2">
        <f>'Absolute HSE Data'!K53/(SUM('Absolute HSE Data'!$H53:$L53))</f>
        <v>0.30882352941176472</v>
      </c>
      <c r="L52" s="2">
        <f>'Absolute HSE Data'!L53/(SUM('Absolute HSE Data'!$H53:$L53))</f>
        <v>0.26470588235294118</v>
      </c>
    </row>
    <row r="53" spans="1:12">
      <c r="A53" s="1">
        <v>51</v>
      </c>
      <c r="B53" s="1">
        <v>55</v>
      </c>
      <c r="C53" s="2">
        <f>'Absolute HSE Data'!C54/(SUM('Absolute HSE Data'!$C54:$G54))</f>
        <v>0.11428571428571428</v>
      </c>
      <c r="D53" s="2">
        <f>'Absolute HSE Data'!D54/(SUM('Absolute HSE Data'!$C54:$G54))</f>
        <v>0.1</v>
      </c>
      <c r="E53" s="2">
        <f>'Absolute HSE Data'!E54/(SUM('Absolute HSE Data'!$C54:$G54))</f>
        <v>0.2</v>
      </c>
      <c r="F53" s="2">
        <f>'Absolute HSE Data'!F54/(SUM('Absolute HSE Data'!$C54:$G54))</f>
        <v>0.2857142857142857</v>
      </c>
      <c r="G53" s="2">
        <f>'Absolute HSE Data'!G54/(SUM('Absolute HSE Data'!$C54:$G54))</f>
        <v>0.3</v>
      </c>
      <c r="H53" s="2">
        <f>'Absolute HSE Data'!H54/(SUM('Absolute HSE Data'!$H54:$L54))</f>
        <v>2.8571428571428571E-2</v>
      </c>
      <c r="I53" s="2">
        <f>'Absolute HSE Data'!I54/(SUM('Absolute HSE Data'!$H54:$L54))</f>
        <v>0.15714285714285714</v>
      </c>
      <c r="J53" s="2">
        <f>'Absolute HSE Data'!J54/(SUM('Absolute HSE Data'!$H54:$L54))</f>
        <v>0.27142857142857141</v>
      </c>
      <c r="K53" s="2">
        <f>'Absolute HSE Data'!K54/(SUM('Absolute HSE Data'!$H54:$L54))</f>
        <v>0.2</v>
      </c>
      <c r="L53" s="2">
        <f>'Absolute HSE Data'!L54/(SUM('Absolute HSE Data'!$H54:$L54))</f>
        <v>0.34285714285714286</v>
      </c>
    </row>
    <row r="54" spans="1:12">
      <c r="A54" s="1">
        <v>52</v>
      </c>
      <c r="B54" s="1">
        <v>56</v>
      </c>
      <c r="C54" s="2">
        <f>'Absolute HSE Data'!C55/(SUM('Absolute HSE Data'!$C55:$G55))</f>
        <v>4.8387096774193547E-2</v>
      </c>
      <c r="D54" s="2">
        <f>'Absolute HSE Data'!D55/(SUM('Absolute HSE Data'!$C55:$G55))</f>
        <v>0.19354838709677419</v>
      </c>
      <c r="E54" s="2">
        <f>'Absolute HSE Data'!E55/(SUM('Absolute HSE Data'!$C55:$G55))</f>
        <v>0.11290322580645161</v>
      </c>
      <c r="F54" s="2">
        <f>'Absolute HSE Data'!F55/(SUM('Absolute HSE Data'!$C55:$G55))</f>
        <v>0.38709677419354838</v>
      </c>
      <c r="G54" s="2">
        <f>'Absolute HSE Data'!G55/(SUM('Absolute HSE Data'!$C55:$G55))</f>
        <v>0.25806451612903225</v>
      </c>
      <c r="H54" s="2">
        <f>'Absolute HSE Data'!H55/(SUM('Absolute HSE Data'!$H55:$L55))</f>
        <v>0.11940298507462686</v>
      </c>
      <c r="I54" s="2">
        <f>'Absolute HSE Data'!I55/(SUM('Absolute HSE Data'!$H55:$L55))</f>
        <v>0.1044776119402985</v>
      </c>
      <c r="J54" s="2">
        <f>'Absolute HSE Data'!J55/(SUM('Absolute HSE Data'!$H55:$L55))</f>
        <v>0.2537313432835821</v>
      </c>
      <c r="K54" s="2">
        <f>'Absolute HSE Data'!K55/(SUM('Absolute HSE Data'!$H55:$L55))</f>
        <v>0.31343283582089554</v>
      </c>
      <c r="L54" s="2">
        <f>'Absolute HSE Data'!L55/(SUM('Absolute HSE Data'!$H55:$L55))</f>
        <v>0.20895522388059701</v>
      </c>
    </row>
    <row r="55" spans="1:12">
      <c r="A55" s="1">
        <v>53</v>
      </c>
      <c r="B55" s="1">
        <v>57</v>
      </c>
      <c r="C55" s="2">
        <f>'Absolute HSE Data'!C56/(SUM('Absolute HSE Data'!$C56:$G56))</f>
        <v>0.15384615384615385</v>
      </c>
      <c r="D55" s="2">
        <f>'Absolute HSE Data'!D56/(SUM('Absolute HSE Data'!$C56:$G56))</f>
        <v>7.6923076923076927E-2</v>
      </c>
      <c r="E55" s="2">
        <f>'Absolute HSE Data'!E56/(SUM('Absolute HSE Data'!$C56:$G56))</f>
        <v>0.2</v>
      </c>
      <c r="F55" s="2">
        <f>'Absolute HSE Data'!F56/(SUM('Absolute HSE Data'!$C56:$G56))</f>
        <v>0.2153846153846154</v>
      </c>
      <c r="G55" s="2">
        <f>'Absolute HSE Data'!G56/(SUM('Absolute HSE Data'!$C56:$G56))</f>
        <v>0.35384615384615387</v>
      </c>
      <c r="H55" s="2">
        <f>'Absolute HSE Data'!H56/(SUM('Absolute HSE Data'!$H56:$L56))</f>
        <v>0.16666666666666666</v>
      </c>
      <c r="I55" s="2">
        <f>'Absolute HSE Data'!I56/(SUM('Absolute HSE Data'!$H56:$L56))</f>
        <v>0.12121212121212122</v>
      </c>
      <c r="J55" s="2">
        <f>'Absolute HSE Data'!J56/(SUM('Absolute HSE Data'!$H56:$L56))</f>
        <v>0.15151515151515152</v>
      </c>
      <c r="K55" s="2">
        <f>'Absolute HSE Data'!K56/(SUM('Absolute HSE Data'!$H56:$L56))</f>
        <v>0.2878787878787879</v>
      </c>
      <c r="L55" s="2">
        <f>'Absolute HSE Data'!L56/(SUM('Absolute HSE Data'!$H56:$L56))</f>
        <v>0.27272727272727271</v>
      </c>
    </row>
    <row r="56" spans="1:12">
      <c r="A56" s="1">
        <v>54</v>
      </c>
      <c r="B56" s="1">
        <v>58</v>
      </c>
      <c r="C56" s="2">
        <f>'Absolute HSE Data'!C57/(SUM('Absolute HSE Data'!$C57:$G57))</f>
        <v>0.1875</v>
      </c>
      <c r="D56" s="2">
        <f>'Absolute HSE Data'!D57/(SUM('Absolute HSE Data'!$C57:$G57))</f>
        <v>6.25E-2</v>
      </c>
      <c r="E56" s="2">
        <f>'Absolute HSE Data'!E57/(SUM('Absolute HSE Data'!$C57:$G57))</f>
        <v>9.375E-2</v>
      </c>
      <c r="F56" s="2">
        <f>'Absolute HSE Data'!F57/(SUM('Absolute HSE Data'!$C57:$G57))</f>
        <v>0.21875</v>
      </c>
      <c r="G56" s="2">
        <f>'Absolute HSE Data'!G57/(SUM('Absolute HSE Data'!$C57:$G57))</f>
        <v>0.4375</v>
      </c>
      <c r="H56" s="2">
        <f>'Absolute HSE Data'!H57/(SUM('Absolute HSE Data'!$H57:$L57))</f>
        <v>0.20289855072463769</v>
      </c>
      <c r="I56" s="2">
        <f>'Absolute HSE Data'!I57/(SUM('Absolute HSE Data'!$H57:$L57))</f>
        <v>0.15942028985507245</v>
      </c>
      <c r="J56" s="2">
        <f>'Absolute HSE Data'!J57/(SUM('Absolute HSE Data'!$H57:$L57))</f>
        <v>0.2318840579710145</v>
      </c>
      <c r="K56" s="2">
        <f>'Absolute HSE Data'!K57/(SUM('Absolute HSE Data'!$H57:$L57))</f>
        <v>0.24637681159420291</v>
      </c>
      <c r="L56" s="2">
        <f>'Absolute HSE Data'!L57/(SUM('Absolute HSE Data'!$H57:$L57))</f>
        <v>0.15942028985507245</v>
      </c>
    </row>
    <row r="57" spans="1:12">
      <c r="A57" s="1">
        <v>55</v>
      </c>
      <c r="B57" s="1">
        <v>59</v>
      </c>
      <c r="C57" s="2">
        <f>'Absolute HSE Data'!C58/(SUM('Absolute HSE Data'!$C58:$G58))</f>
        <v>8.3333333333333329E-2</v>
      </c>
      <c r="D57" s="2">
        <f>'Absolute HSE Data'!D58/(SUM('Absolute HSE Data'!$C58:$G58))</f>
        <v>0.1</v>
      </c>
      <c r="E57" s="2">
        <f>'Absolute HSE Data'!E58/(SUM('Absolute HSE Data'!$C58:$G58))</f>
        <v>0.1</v>
      </c>
      <c r="F57" s="2">
        <f>'Absolute HSE Data'!F58/(SUM('Absolute HSE Data'!$C58:$G58))</f>
        <v>0.33333333333333331</v>
      </c>
      <c r="G57" s="2">
        <f>'Absolute HSE Data'!G58/(SUM('Absolute HSE Data'!$C58:$G58))</f>
        <v>0.38333333333333336</v>
      </c>
      <c r="H57" s="2">
        <f>'Absolute HSE Data'!H58/(SUM('Absolute HSE Data'!$H58:$L58))</f>
        <v>0.13846153846153847</v>
      </c>
      <c r="I57" s="2">
        <f>'Absolute HSE Data'!I58/(SUM('Absolute HSE Data'!$H58:$L58))</f>
        <v>0.26153846153846155</v>
      </c>
      <c r="J57" s="2">
        <f>'Absolute HSE Data'!J58/(SUM('Absolute HSE Data'!$H58:$L58))</f>
        <v>0.24615384615384617</v>
      </c>
      <c r="K57" s="2">
        <f>'Absolute HSE Data'!K58/(SUM('Absolute HSE Data'!$H58:$L58))</f>
        <v>0.24615384615384617</v>
      </c>
      <c r="L57" s="2">
        <f>'Absolute HSE Data'!L58/(SUM('Absolute HSE Data'!$H58:$L58))</f>
        <v>0.1076923076923077</v>
      </c>
    </row>
    <row r="58" spans="1:12">
      <c r="A58" s="1">
        <v>56</v>
      </c>
      <c r="B58" s="1">
        <v>60</v>
      </c>
      <c r="C58" s="2">
        <f>'Absolute HSE Data'!C59/(SUM('Absolute HSE Data'!$C59:$G59))</f>
        <v>0.15873015873015872</v>
      </c>
      <c r="D58" s="2">
        <f>'Absolute HSE Data'!D59/(SUM('Absolute HSE Data'!$C59:$G59))</f>
        <v>0.23809523809523808</v>
      </c>
      <c r="E58" s="2">
        <f>'Absolute HSE Data'!E59/(SUM('Absolute HSE Data'!$C59:$G59))</f>
        <v>0.15873015873015872</v>
      </c>
      <c r="F58" s="2">
        <f>'Absolute HSE Data'!F59/(SUM('Absolute HSE Data'!$C59:$G59))</f>
        <v>0.22222222222222221</v>
      </c>
      <c r="G58" s="2">
        <f>'Absolute HSE Data'!G59/(SUM('Absolute HSE Data'!$C59:$G59))</f>
        <v>0.22222222222222221</v>
      </c>
      <c r="H58" s="2">
        <f>'Absolute HSE Data'!H59/(SUM('Absolute HSE Data'!$H59:$L59))</f>
        <v>0.2</v>
      </c>
      <c r="I58" s="2">
        <f>'Absolute HSE Data'!I59/(SUM('Absolute HSE Data'!$H59:$L59))</f>
        <v>0.2</v>
      </c>
      <c r="J58" s="2">
        <f>'Absolute HSE Data'!J59/(SUM('Absolute HSE Data'!$H59:$L59))</f>
        <v>0.2</v>
      </c>
      <c r="K58" s="2">
        <f>'Absolute HSE Data'!K59/(SUM('Absolute HSE Data'!$H59:$L59))</f>
        <v>0.32307692307692309</v>
      </c>
      <c r="L58" s="2">
        <f>'Absolute HSE Data'!L59/(SUM('Absolute HSE Data'!$H59:$L59))</f>
        <v>7.6923076923076927E-2</v>
      </c>
    </row>
    <row r="59" spans="1:12">
      <c r="A59" s="1">
        <v>57</v>
      </c>
      <c r="B59" s="1">
        <v>61</v>
      </c>
      <c r="C59" s="2">
        <f>'Absolute HSE Data'!C60/(SUM('Absolute HSE Data'!$C60:$G60))</f>
        <v>6.6666666666666666E-2</v>
      </c>
      <c r="D59" s="2">
        <f>'Absolute HSE Data'!D60/(SUM('Absolute HSE Data'!$C60:$G60))</f>
        <v>0.26666666666666666</v>
      </c>
      <c r="E59" s="2">
        <f>'Absolute HSE Data'!E60/(SUM('Absolute HSE Data'!$C60:$G60))</f>
        <v>0.17777777777777778</v>
      </c>
      <c r="F59" s="2">
        <f>'Absolute HSE Data'!F60/(SUM('Absolute HSE Data'!$C60:$G60))</f>
        <v>0.22222222222222221</v>
      </c>
      <c r="G59" s="2">
        <f>'Absolute HSE Data'!G60/(SUM('Absolute HSE Data'!$C60:$G60))</f>
        <v>0.26666666666666666</v>
      </c>
      <c r="H59" s="2">
        <f>'Absolute HSE Data'!H60/(SUM('Absolute HSE Data'!$H60:$L60))</f>
        <v>9.45945945945946E-2</v>
      </c>
      <c r="I59" s="2">
        <f>'Absolute HSE Data'!I60/(SUM('Absolute HSE Data'!$H60:$L60))</f>
        <v>0.24324324324324326</v>
      </c>
      <c r="J59" s="2">
        <f>'Absolute HSE Data'!J60/(SUM('Absolute HSE Data'!$H60:$L60))</f>
        <v>0.36486486486486486</v>
      </c>
      <c r="K59" s="2">
        <f>'Absolute HSE Data'!K60/(SUM('Absolute HSE Data'!$H60:$L60))</f>
        <v>0.16216216216216217</v>
      </c>
      <c r="L59" s="2">
        <f>'Absolute HSE Data'!L60/(SUM('Absolute HSE Data'!$H60:$L60))</f>
        <v>0.13513513513513514</v>
      </c>
    </row>
    <row r="60" spans="1:12">
      <c r="A60" s="1">
        <v>58</v>
      </c>
      <c r="B60" s="1">
        <v>62</v>
      </c>
      <c r="C60" s="2">
        <f>'Absolute HSE Data'!C61/(SUM('Absolute HSE Data'!$C61:$G61))</f>
        <v>0.140625</v>
      </c>
      <c r="D60" s="2">
        <f>'Absolute HSE Data'!D61/(SUM('Absolute HSE Data'!$C61:$G61))</f>
        <v>0.171875</v>
      </c>
      <c r="E60" s="2">
        <f>'Absolute HSE Data'!E61/(SUM('Absolute HSE Data'!$C61:$G61))</f>
        <v>0.234375</v>
      </c>
      <c r="F60" s="2">
        <f>'Absolute HSE Data'!F61/(SUM('Absolute HSE Data'!$C61:$G61))</f>
        <v>0.234375</v>
      </c>
      <c r="G60" s="2">
        <f>'Absolute HSE Data'!G61/(SUM('Absolute HSE Data'!$C61:$G61))</f>
        <v>0.21875</v>
      </c>
      <c r="H60" s="2">
        <f>'Absolute HSE Data'!H61/(SUM('Absolute HSE Data'!$H61:$L61))</f>
        <v>0.16176470588235295</v>
      </c>
      <c r="I60" s="2">
        <f>'Absolute HSE Data'!I61/(SUM('Absolute HSE Data'!$H61:$L61))</f>
        <v>0.26470588235294118</v>
      </c>
      <c r="J60" s="2">
        <f>'Absolute HSE Data'!J61/(SUM('Absolute HSE Data'!$H61:$L61))</f>
        <v>0.25</v>
      </c>
      <c r="K60" s="2">
        <f>'Absolute HSE Data'!K61/(SUM('Absolute HSE Data'!$H61:$L61))</f>
        <v>0.19117647058823528</v>
      </c>
      <c r="L60" s="2">
        <f>'Absolute HSE Data'!L61/(SUM('Absolute HSE Data'!$H61:$L61))</f>
        <v>0.13235294117647059</v>
      </c>
    </row>
    <row r="61" spans="1:12">
      <c r="A61" s="1">
        <v>59</v>
      </c>
      <c r="B61" s="1">
        <v>63</v>
      </c>
      <c r="C61" s="2">
        <f>'Absolute HSE Data'!C62/(SUM('Absolute HSE Data'!$C62:$G62))</f>
        <v>0.23076923076923078</v>
      </c>
      <c r="D61" s="2">
        <f>'Absolute HSE Data'!D62/(SUM('Absolute HSE Data'!$C62:$G62))</f>
        <v>0.29230769230769232</v>
      </c>
      <c r="E61" s="2">
        <f>'Absolute HSE Data'!E62/(SUM('Absolute HSE Data'!$C62:$G62))</f>
        <v>0.15384615384615385</v>
      </c>
      <c r="F61" s="2">
        <f>'Absolute HSE Data'!F62/(SUM('Absolute HSE Data'!$C62:$G62))</f>
        <v>0.16923076923076924</v>
      </c>
      <c r="G61" s="2">
        <f>'Absolute HSE Data'!G62/(SUM('Absolute HSE Data'!$C62:$G62))</f>
        <v>0.15384615384615385</v>
      </c>
      <c r="H61" s="2">
        <f>'Absolute HSE Data'!H62/(SUM('Absolute HSE Data'!$H62:$L62))</f>
        <v>0.1875</v>
      </c>
      <c r="I61" s="2">
        <f>'Absolute HSE Data'!I62/(SUM('Absolute HSE Data'!$H62:$L62))</f>
        <v>0.35</v>
      </c>
      <c r="J61" s="2">
        <f>'Absolute HSE Data'!J62/(SUM('Absolute HSE Data'!$H62:$L62))</f>
        <v>0.27500000000000002</v>
      </c>
      <c r="K61" s="2">
        <f>'Absolute HSE Data'!K62/(SUM('Absolute HSE Data'!$H62:$L62))</f>
        <v>0.15</v>
      </c>
      <c r="L61" s="2">
        <f>'Absolute HSE Data'!L62/(SUM('Absolute HSE Data'!$H62:$L62))</f>
        <v>3.7499999999999999E-2</v>
      </c>
    </row>
    <row r="62" spans="1:12">
      <c r="A62" s="1">
        <v>60</v>
      </c>
      <c r="B62" s="1">
        <v>64</v>
      </c>
      <c r="C62" s="2">
        <f>'Absolute HSE Data'!C63/(SUM('Absolute HSE Data'!$C63:$G63))</f>
        <v>0.21212121212121213</v>
      </c>
      <c r="D62" s="2">
        <f>'Absolute HSE Data'!D63/(SUM('Absolute HSE Data'!$C63:$G63))</f>
        <v>0.24242424242424243</v>
      </c>
      <c r="E62" s="2">
        <f>'Absolute HSE Data'!E63/(SUM('Absolute HSE Data'!$C63:$G63))</f>
        <v>0.15151515151515152</v>
      </c>
      <c r="F62" s="2">
        <f>'Absolute HSE Data'!F63/(SUM('Absolute HSE Data'!$C63:$G63))</f>
        <v>0.16666666666666666</v>
      </c>
      <c r="G62" s="2">
        <f>'Absolute HSE Data'!G63/(SUM('Absolute HSE Data'!$C63:$G63))</f>
        <v>0.22727272727272727</v>
      </c>
      <c r="H62" s="2">
        <f>'Absolute HSE Data'!H63/(SUM('Absolute HSE Data'!$H63:$L63))</f>
        <v>0.1875</v>
      </c>
      <c r="I62" s="2">
        <f>'Absolute HSE Data'!I63/(SUM('Absolute HSE Data'!$H63:$L63))</f>
        <v>0.359375</v>
      </c>
      <c r="J62" s="2">
        <f>'Absolute HSE Data'!J63/(SUM('Absolute HSE Data'!$H63:$L63))</f>
        <v>0.265625</v>
      </c>
      <c r="K62" s="2">
        <f>'Absolute HSE Data'!K63/(SUM('Absolute HSE Data'!$H63:$L63))</f>
        <v>0.140625</v>
      </c>
      <c r="L62" s="2">
        <f>'Absolute HSE Data'!L63/(SUM('Absolute HSE Data'!$H63:$L63))</f>
        <v>4.6875E-2</v>
      </c>
    </row>
    <row r="63" spans="1:12">
      <c r="A63" s="1">
        <v>61</v>
      </c>
      <c r="B63" s="1">
        <v>65</v>
      </c>
      <c r="C63" s="2">
        <f>'Absolute HSE Data'!C64/(SUM('Absolute HSE Data'!$C64:$G64))</f>
        <v>0.15053763440860216</v>
      </c>
      <c r="D63" s="2">
        <f>'Absolute HSE Data'!D64/(SUM('Absolute HSE Data'!$C64:$G64))</f>
        <v>0.24731182795698925</v>
      </c>
      <c r="E63" s="2">
        <f>'Absolute HSE Data'!E64/(SUM('Absolute HSE Data'!$C64:$G64))</f>
        <v>0.21505376344086022</v>
      </c>
      <c r="F63" s="2">
        <f>'Absolute HSE Data'!F64/(SUM('Absolute HSE Data'!$C64:$G64))</f>
        <v>0.19354838709677419</v>
      </c>
      <c r="G63" s="2">
        <f>'Absolute HSE Data'!G64/(SUM('Absolute HSE Data'!$C64:$G64))</f>
        <v>0.19354838709677419</v>
      </c>
      <c r="H63" s="2">
        <f>'Absolute HSE Data'!H64/(SUM('Absolute HSE Data'!$H64:$L64))</f>
        <v>0.19767441860465115</v>
      </c>
      <c r="I63" s="2">
        <f>'Absolute HSE Data'!I64/(SUM('Absolute HSE Data'!$H64:$L64))</f>
        <v>0.31395348837209303</v>
      </c>
      <c r="J63" s="2">
        <f>'Absolute HSE Data'!J64/(SUM('Absolute HSE Data'!$H64:$L64))</f>
        <v>0.23255813953488372</v>
      </c>
      <c r="K63" s="2">
        <f>'Absolute HSE Data'!K64/(SUM('Absolute HSE Data'!$H64:$L64))</f>
        <v>0.15116279069767441</v>
      </c>
      <c r="L63" s="2">
        <f>'Absolute HSE Data'!L64/(SUM('Absolute HSE Data'!$H64:$L64))</f>
        <v>0.10465116279069768</v>
      </c>
    </row>
    <row r="64" spans="1:12">
      <c r="A64" s="1">
        <v>62</v>
      </c>
      <c r="B64" s="1">
        <v>66</v>
      </c>
      <c r="C64" s="2">
        <f>'Absolute HSE Data'!C65/(SUM('Absolute HSE Data'!$C65:$G65))</f>
        <v>0.20895522388059701</v>
      </c>
      <c r="D64" s="2">
        <f>'Absolute HSE Data'!D65/(SUM('Absolute HSE Data'!$C65:$G65))</f>
        <v>0.26865671641791045</v>
      </c>
      <c r="E64" s="2">
        <f>'Absolute HSE Data'!E65/(SUM('Absolute HSE Data'!$C65:$G65))</f>
        <v>0.2537313432835821</v>
      </c>
      <c r="F64" s="2">
        <f>'Absolute HSE Data'!F65/(SUM('Absolute HSE Data'!$C65:$G65))</f>
        <v>0.13432835820895522</v>
      </c>
      <c r="G64" s="2">
        <f>'Absolute HSE Data'!G65/(SUM('Absolute HSE Data'!$C65:$G65))</f>
        <v>0.13432835820895522</v>
      </c>
      <c r="H64" s="2">
        <f>'Absolute HSE Data'!H65/(SUM('Absolute HSE Data'!$H65:$L65))</f>
        <v>0.26984126984126983</v>
      </c>
      <c r="I64" s="2">
        <f>'Absolute HSE Data'!I65/(SUM('Absolute HSE Data'!$H65:$L65))</f>
        <v>0.33333333333333331</v>
      </c>
      <c r="J64" s="2">
        <f>'Absolute HSE Data'!J65/(SUM('Absolute HSE Data'!$H65:$L65))</f>
        <v>0.20634920634920634</v>
      </c>
      <c r="K64" s="2">
        <f>'Absolute HSE Data'!K65/(SUM('Absolute HSE Data'!$H65:$L65))</f>
        <v>0.12698412698412698</v>
      </c>
      <c r="L64" s="2">
        <f>'Absolute HSE Data'!L65/(SUM('Absolute HSE Data'!$H65:$L65))</f>
        <v>6.3492063492063489E-2</v>
      </c>
    </row>
    <row r="65" spans="1:12">
      <c r="A65" s="1">
        <v>63</v>
      </c>
      <c r="B65" s="1">
        <v>67</v>
      </c>
      <c r="C65" s="2">
        <f>'Absolute HSE Data'!C66/(SUM('Absolute HSE Data'!$C66:$G66))</f>
        <v>0.23529411764705882</v>
      </c>
      <c r="D65" s="2">
        <f>'Absolute HSE Data'!D66/(SUM('Absolute HSE Data'!$C66:$G66))</f>
        <v>0.3235294117647059</v>
      </c>
      <c r="E65" s="2">
        <f>'Absolute HSE Data'!E66/(SUM('Absolute HSE Data'!$C66:$G66))</f>
        <v>0.23529411764705882</v>
      </c>
      <c r="F65" s="2">
        <f>'Absolute HSE Data'!F66/(SUM('Absolute HSE Data'!$C66:$G66))</f>
        <v>0.14705882352941177</v>
      </c>
      <c r="G65" s="2">
        <f>'Absolute HSE Data'!G66/(SUM('Absolute HSE Data'!$C66:$G66))</f>
        <v>5.8823529411764705E-2</v>
      </c>
      <c r="H65" s="2">
        <f>'Absolute HSE Data'!H66/(SUM('Absolute HSE Data'!$H66:$L66))</f>
        <v>0.19354838709677419</v>
      </c>
      <c r="I65" s="2">
        <f>'Absolute HSE Data'!I66/(SUM('Absolute HSE Data'!$H66:$L66))</f>
        <v>0.33870967741935482</v>
      </c>
      <c r="J65" s="2">
        <f>'Absolute HSE Data'!J66/(SUM('Absolute HSE Data'!$H66:$L66))</f>
        <v>0.27419354838709675</v>
      </c>
      <c r="K65" s="2">
        <f>'Absolute HSE Data'!K66/(SUM('Absolute HSE Data'!$H66:$L66))</f>
        <v>8.0645161290322578E-2</v>
      </c>
      <c r="L65" s="2">
        <f>'Absolute HSE Data'!L66/(SUM('Absolute HSE Data'!$H66:$L66))</f>
        <v>0.11290322580645161</v>
      </c>
    </row>
    <row r="66" spans="1:12">
      <c r="A66" s="1">
        <v>64</v>
      </c>
      <c r="B66" s="1">
        <v>68</v>
      </c>
      <c r="C66" s="2">
        <f>'Absolute HSE Data'!C67/(SUM('Absolute HSE Data'!$C67:$G67))</f>
        <v>0.23076923076923078</v>
      </c>
      <c r="D66" s="2">
        <f>'Absolute HSE Data'!D67/(SUM('Absolute HSE Data'!$C67:$G67))</f>
        <v>0.34615384615384615</v>
      </c>
      <c r="E66" s="2">
        <f>'Absolute HSE Data'!E67/(SUM('Absolute HSE Data'!$C67:$G67))</f>
        <v>0.21153846153846154</v>
      </c>
      <c r="F66" s="2">
        <f>'Absolute HSE Data'!F67/(SUM('Absolute HSE Data'!$C67:$G67))</f>
        <v>0.11538461538461539</v>
      </c>
      <c r="G66" s="2">
        <f>'Absolute HSE Data'!G67/(SUM('Absolute HSE Data'!$C67:$G67))</f>
        <v>9.6153846153846159E-2</v>
      </c>
      <c r="H66" s="2">
        <f>'Absolute HSE Data'!H67/(SUM('Absolute HSE Data'!$H67:$L67))</f>
        <v>0.26984126984126983</v>
      </c>
      <c r="I66" s="2">
        <f>'Absolute HSE Data'!I67/(SUM('Absolute HSE Data'!$H67:$L67))</f>
        <v>0.30158730158730157</v>
      </c>
      <c r="J66" s="2">
        <f>'Absolute HSE Data'!J67/(SUM('Absolute HSE Data'!$H67:$L67))</f>
        <v>0.26984126984126983</v>
      </c>
      <c r="K66" s="2">
        <f>'Absolute HSE Data'!K67/(SUM('Absolute HSE Data'!$H67:$L67))</f>
        <v>4.7619047619047616E-2</v>
      </c>
      <c r="L66" s="2">
        <f>'Absolute HSE Data'!L67/(SUM('Absolute HSE Data'!$H67:$L67))</f>
        <v>0.1111111111111111</v>
      </c>
    </row>
    <row r="67" spans="1:12">
      <c r="A67" s="1">
        <v>65</v>
      </c>
      <c r="B67" s="1">
        <v>69</v>
      </c>
      <c r="C67" s="2">
        <f>'Absolute HSE Data'!C68/(SUM('Absolute HSE Data'!$C68:$G68))</f>
        <v>0.21311475409836064</v>
      </c>
      <c r="D67" s="2">
        <f>'Absolute HSE Data'!D68/(SUM('Absolute HSE Data'!$C68:$G68))</f>
        <v>0.34426229508196721</v>
      </c>
      <c r="E67" s="2">
        <f>'Absolute HSE Data'!E68/(SUM('Absolute HSE Data'!$C68:$G68))</f>
        <v>0.16393442622950818</v>
      </c>
      <c r="F67" s="2">
        <f>'Absolute HSE Data'!F68/(SUM('Absolute HSE Data'!$C68:$G68))</f>
        <v>0.14754098360655737</v>
      </c>
      <c r="G67" s="2">
        <f>'Absolute HSE Data'!G68/(SUM('Absolute HSE Data'!$C68:$G68))</f>
        <v>0.13114754098360656</v>
      </c>
      <c r="H67" s="2">
        <f>'Absolute HSE Data'!H68/(SUM('Absolute HSE Data'!$H68:$L68))</f>
        <v>0.16949152542372881</v>
      </c>
      <c r="I67" s="2">
        <f>'Absolute HSE Data'!I68/(SUM('Absolute HSE Data'!$H68:$L68))</f>
        <v>0.40677966101694918</v>
      </c>
      <c r="J67" s="2">
        <f>'Absolute HSE Data'!J68/(SUM('Absolute HSE Data'!$H68:$L68))</f>
        <v>0.22033898305084745</v>
      </c>
      <c r="K67" s="2">
        <f>'Absolute HSE Data'!K68/(SUM('Absolute HSE Data'!$H68:$L68))</f>
        <v>0.16949152542372881</v>
      </c>
      <c r="L67" s="2">
        <f>'Absolute HSE Data'!L68/(SUM('Absolute HSE Data'!$H68:$L68))</f>
        <v>3.3898305084745763E-2</v>
      </c>
    </row>
    <row r="68" spans="1:12">
      <c r="A68" s="1">
        <v>66</v>
      </c>
      <c r="B68" s="1">
        <v>70</v>
      </c>
      <c r="C68" s="2">
        <f>'Absolute HSE Data'!C69/(SUM('Absolute HSE Data'!$C69:$G69))</f>
        <v>0.30612244897959184</v>
      </c>
      <c r="D68" s="2">
        <f>'Absolute HSE Data'!D69/(SUM('Absolute HSE Data'!$C69:$G69))</f>
        <v>0.30612244897959184</v>
      </c>
      <c r="E68" s="2">
        <f>'Absolute HSE Data'!E69/(SUM('Absolute HSE Data'!$C69:$G69))</f>
        <v>0.12244897959183673</v>
      </c>
      <c r="F68" s="2">
        <f>'Absolute HSE Data'!F69/(SUM('Absolute HSE Data'!$C69:$G69))</f>
        <v>0.14285714285714285</v>
      </c>
      <c r="G68" s="2">
        <f>'Absolute HSE Data'!G69/(SUM('Absolute HSE Data'!$C69:$G69))</f>
        <v>0.12244897959183673</v>
      </c>
      <c r="H68" s="2">
        <f>'Absolute HSE Data'!H69/(SUM('Absolute HSE Data'!$H69:$L69))</f>
        <v>0.28767123287671231</v>
      </c>
      <c r="I68" s="2">
        <f>'Absolute HSE Data'!I69/(SUM('Absolute HSE Data'!$H69:$L69))</f>
        <v>0.53424657534246578</v>
      </c>
      <c r="J68" s="2">
        <f>'Absolute HSE Data'!J69/(SUM('Absolute HSE Data'!$H69:$L69))</f>
        <v>0.15068493150684931</v>
      </c>
      <c r="K68" s="2">
        <f>'Absolute HSE Data'!K69/(SUM('Absolute HSE Data'!$H69:$L69))</f>
        <v>1.3698630136986301E-2</v>
      </c>
      <c r="L68" s="2">
        <f>'Absolute HSE Data'!L69/(SUM('Absolute HSE Data'!$H69:$L69))</f>
        <v>1.3698630136986301E-2</v>
      </c>
    </row>
    <row r="69" spans="1:12">
      <c r="A69" s="1">
        <v>67</v>
      </c>
      <c r="B69" s="1">
        <v>71</v>
      </c>
      <c r="C69" s="2">
        <f>'Absolute HSE Data'!C70/(SUM('Absolute HSE Data'!$C70:$G70))</f>
        <v>0.36842105263157893</v>
      </c>
      <c r="D69" s="2">
        <f>'Absolute HSE Data'!D70/(SUM('Absolute HSE Data'!$C70:$G70))</f>
        <v>0.2807017543859649</v>
      </c>
      <c r="E69" s="2">
        <f>'Absolute HSE Data'!E70/(SUM('Absolute HSE Data'!$C70:$G70))</f>
        <v>0.15789473684210525</v>
      </c>
      <c r="F69" s="2">
        <f>'Absolute HSE Data'!F70/(SUM('Absolute HSE Data'!$C70:$G70))</f>
        <v>0.10526315789473684</v>
      </c>
      <c r="G69" s="2">
        <f>'Absolute HSE Data'!G70/(SUM('Absolute HSE Data'!$C70:$G70))</f>
        <v>8.771929824561403E-2</v>
      </c>
      <c r="H69" s="2">
        <f>'Absolute HSE Data'!H70/(SUM('Absolute HSE Data'!$H70:$L70))</f>
        <v>0.30188679245283018</v>
      </c>
      <c r="I69" s="2">
        <f>'Absolute HSE Data'!I70/(SUM('Absolute HSE Data'!$H70:$L70))</f>
        <v>0.43396226415094341</v>
      </c>
      <c r="J69" s="2">
        <f>'Absolute HSE Data'!J70/(SUM('Absolute HSE Data'!$H70:$L70))</f>
        <v>0.16981132075471697</v>
      </c>
      <c r="K69" s="2">
        <f>'Absolute HSE Data'!K70/(SUM('Absolute HSE Data'!$H70:$L70))</f>
        <v>5.6603773584905662E-2</v>
      </c>
      <c r="L69" s="2">
        <f>'Absolute HSE Data'!L70/(SUM('Absolute HSE Data'!$H70:$L70))</f>
        <v>3.7735849056603772E-2</v>
      </c>
    </row>
    <row r="70" spans="1:12">
      <c r="A70" s="1">
        <v>68</v>
      </c>
      <c r="B70" s="1">
        <v>72</v>
      </c>
      <c r="C70" s="2">
        <f>'Absolute HSE Data'!C71/(SUM('Absolute HSE Data'!$C71:$G71))</f>
        <v>0.33962264150943394</v>
      </c>
      <c r="D70" s="2">
        <f>'Absolute HSE Data'!D71/(SUM('Absolute HSE Data'!$C71:$G71))</f>
        <v>0.35849056603773582</v>
      </c>
      <c r="E70" s="2">
        <f>'Absolute HSE Data'!E71/(SUM('Absolute HSE Data'!$C71:$G71))</f>
        <v>0.15094339622641509</v>
      </c>
      <c r="F70" s="2">
        <f>'Absolute HSE Data'!F71/(SUM('Absolute HSE Data'!$C71:$G71))</f>
        <v>7.5471698113207544E-2</v>
      </c>
      <c r="G70" s="2">
        <f>'Absolute HSE Data'!G71/(SUM('Absolute HSE Data'!$C71:$G71))</f>
        <v>7.5471698113207544E-2</v>
      </c>
      <c r="H70" s="2">
        <f>'Absolute HSE Data'!H71/(SUM('Absolute HSE Data'!$H71:$L71))</f>
        <v>0.44615384615384618</v>
      </c>
      <c r="I70" s="2">
        <f>'Absolute HSE Data'!I71/(SUM('Absolute HSE Data'!$H71:$L71))</f>
        <v>0.30769230769230771</v>
      </c>
      <c r="J70" s="2">
        <f>'Absolute HSE Data'!J71/(SUM('Absolute HSE Data'!$H71:$L71))</f>
        <v>0.13846153846153847</v>
      </c>
      <c r="K70" s="2">
        <f>'Absolute HSE Data'!K71/(SUM('Absolute HSE Data'!$H71:$L71))</f>
        <v>6.1538461538461542E-2</v>
      </c>
      <c r="L70" s="2">
        <f>'Absolute HSE Data'!L71/(SUM('Absolute HSE Data'!$H71:$L71))</f>
        <v>4.6153846153846156E-2</v>
      </c>
    </row>
    <row r="71" spans="1:12">
      <c r="A71" s="1">
        <v>69</v>
      </c>
      <c r="B71" s="1">
        <v>73</v>
      </c>
      <c r="C71" s="2">
        <f>'Absolute HSE Data'!C72/(SUM('Absolute HSE Data'!$C72:$G72))</f>
        <v>0.38181818181818183</v>
      </c>
      <c r="D71" s="2">
        <f>'Absolute HSE Data'!D72/(SUM('Absolute HSE Data'!$C72:$G72))</f>
        <v>0.29090909090909089</v>
      </c>
      <c r="E71" s="2">
        <f>'Absolute HSE Data'!E72/(SUM('Absolute HSE Data'!$C72:$G72))</f>
        <v>0.16363636363636364</v>
      </c>
      <c r="F71" s="2">
        <f>'Absolute HSE Data'!F72/(SUM('Absolute HSE Data'!$C72:$G72))</f>
        <v>9.0909090909090912E-2</v>
      </c>
      <c r="G71" s="2">
        <f>'Absolute HSE Data'!G72/(SUM('Absolute HSE Data'!$C72:$G72))</f>
        <v>7.2727272727272724E-2</v>
      </c>
      <c r="H71" s="2">
        <f>'Absolute HSE Data'!H72/(SUM('Absolute HSE Data'!$H72:$L72))</f>
        <v>0.41666666666666669</v>
      </c>
      <c r="I71" s="2">
        <f>'Absolute HSE Data'!I72/(SUM('Absolute HSE Data'!$H72:$L72))</f>
        <v>0.33333333333333331</v>
      </c>
      <c r="J71" s="2">
        <f>'Absolute HSE Data'!J72/(SUM('Absolute HSE Data'!$H72:$L72))</f>
        <v>0.2</v>
      </c>
      <c r="K71" s="2">
        <f>'Absolute HSE Data'!K72/(SUM('Absolute HSE Data'!$H72:$L72))</f>
        <v>3.3333333333333333E-2</v>
      </c>
      <c r="L71" s="2">
        <f>'Absolute HSE Data'!L72/(SUM('Absolute HSE Data'!$H72:$L72))</f>
        <v>1.6666666666666666E-2</v>
      </c>
    </row>
    <row r="72" spans="1:12">
      <c r="A72" s="1">
        <v>70</v>
      </c>
      <c r="B72" s="1">
        <v>74</v>
      </c>
      <c r="C72" s="2">
        <f>'Absolute HSE Data'!C73/(SUM('Absolute HSE Data'!$C73:$G73))</f>
        <v>0.26829268292682928</v>
      </c>
      <c r="D72" s="2">
        <f>'Absolute HSE Data'!D73/(SUM('Absolute HSE Data'!$C73:$G73))</f>
        <v>0.43902439024390244</v>
      </c>
      <c r="E72" s="2">
        <f>'Absolute HSE Data'!E73/(SUM('Absolute HSE Data'!$C73:$G73))</f>
        <v>0.17073170731707318</v>
      </c>
      <c r="F72" s="2">
        <f>'Absolute HSE Data'!F73/(SUM('Absolute HSE Data'!$C73:$G73))</f>
        <v>4.878048780487805E-2</v>
      </c>
      <c r="G72" s="2">
        <f>'Absolute HSE Data'!G73/(SUM('Absolute HSE Data'!$C73:$G73))</f>
        <v>7.3170731707317069E-2</v>
      </c>
      <c r="H72" s="2">
        <f>'Absolute HSE Data'!H73/(SUM('Absolute HSE Data'!$H73:$L73))</f>
        <v>0.33333333333333331</v>
      </c>
      <c r="I72" s="2">
        <f>'Absolute HSE Data'!I73/(SUM('Absolute HSE Data'!$H73:$L73))</f>
        <v>0.44444444444444442</v>
      </c>
      <c r="J72" s="2">
        <f>'Absolute HSE Data'!J73/(SUM('Absolute HSE Data'!$H73:$L73))</f>
        <v>0.14814814814814814</v>
      </c>
      <c r="K72" s="2">
        <f>'Absolute HSE Data'!K73/(SUM('Absolute HSE Data'!$H73:$L73))</f>
        <v>7.407407407407407E-2</v>
      </c>
      <c r="L72" s="2">
        <f>'Absolute HSE Data'!L73/(SUM('Absolute HSE Data'!$H73:$L73))</f>
        <v>0</v>
      </c>
    </row>
    <row r="73" spans="1:12">
      <c r="A73" s="1">
        <v>71</v>
      </c>
      <c r="B73" s="1">
        <v>75</v>
      </c>
      <c r="C73" s="2">
        <f>'Absolute HSE Data'!C74/(SUM('Absolute HSE Data'!$C74:$G74))</f>
        <v>0.30952380952380953</v>
      </c>
      <c r="D73" s="2">
        <f>'Absolute HSE Data'!D74/(SUM('Absolute HSE Data'!$C74:$G74))</f>
        <v>0.38095238095238093</v>
      </c>
      <c r="E73" s="2">
        <f>'Absolute HSE Data'!E74/(SUM('Absolute HSE Data'!$C74:$G74))</f>
        <v>0.21428571428571427</v>
      </c>
      <c r="F73" s="2">
        <f>'Absolute HSE Data'!F74/(SUM('Absolute HSE Data'!$C74:$G74))</f>
        <v>7.1428571428571425E-2</v>
      </c>
      <c r="G73" s="2">
        <f>'Absolute HSE Data'!G74/(SUM('Absolute HSE Data'!$C74:$G74))</f>
        <v>2.3809523809523808E-2</v>
      </c>
      <c r="H73" s="2">
        <f>'Absolute HSE Data'!H74/(SUM('Absolute HSE Data'!$H74:$L74))</f>
        <v>0.32608695652173914</v>
      </c>
      <c r="I73" s="2">
        <f>'Absolute HSE Data'!I74/(SUM('Absolute HSE Data'!$H74:$L74))</f>
        <v>0.39130434782608697</v>
      </c>
      <c r="J73" s="2">
        <f>'Absolute HSE Data'!J74/(SUM('Absolute HSE Data'!$H74:$L74))</f>
        <v>0.19565217391304349</v>
      </c>
      <c r="K73" s="2">
        <f>'Absolute HSE Data'!K74/(SUM('Absolute HSE Data'!$H74:$L74))</f>
        <v>8.6956521739130432E-2</v>
      </c>
      <c r="L73" s="2">
        <f>'Absolute HSE Data'!L74/(SUM('Absolute HSE Data'!$H74:$L74))</f>
        <v>0</v>
      </c>
    </row>
    <row r="74" spans="1:12">
      <c r="A74" s="1">
        <v>72</v>
      </c>
      <c r="B74" s="1">
        <v>76</v>
      </c>
      <c r="C74" s="2">
        <f>'Absolute HSE Data'!C75/(SUM('Absolute HSE Data'!$C75:$G75))</f>
        <v>0.375</v>
      </c>
      <c r="D74" s="2">
        <f>'Absolute HSE Data'!D75/(SUM('Absolute HSE Data'!$C75:$G75))</f>
        <v>0.33333333333333331</v>
      </c>
      <c r="E74" s="2">
        <f>'Absolute HSE Data'!E75/(SUM('Absolute HSE Data'!$C75:$G75))</f>
        <v>0.14583333333333334</v>
      </c>
      <c r="F74" s="2">
        <f>'Absolute HSE Data'!F75/(SUM('Absolute HSE Data'!$C75:$G75))</f>
        <v>0.125</v>
      </c>
      <c r="G74" s="2">
        <f>'Absolute HSE Data'!G75/(SUM('Absolute HSE Data'!$C75:$G75))</f>
        <v>2.0833333333333332E-2</v>
      </c>
      <c r="H74" s="2">
        <f>'Absolute HSE Data'!H75/(SUM('Absolute HSE Data'!$H75:$L75))</f>
        <v>0.40909090909090912</v>
      </c>
      <c r="I74" s="2">
        <f>'Absolute HSE Data'!I75/(SUM('Absolute HSE Data'!$H75:$L75))</f>
        <v>0.34090909090909088</v>
      </c>
      <c r="J74" s="2">
        <f>'Absolute HSE Data'!J75/(SUM('Absolute HSE Data'!$H75:$L75))</f>
        <v>0.15909090909090909</v>
      </c>
      <c r="K74" s="2">
        <f>'Absolute HSE Data'!K75/(SUM('Absolute HSE Data'!$H75:$L75))</f>
        <v>6.8181818181818177E-2</v>
      </c>
      <c r="L74" s="2">
        <f>'Absolute HSE Data'!L75/(SUM('Absolute HSE Data'!$H75:$L75))</f>
        <v>2.2727272727272728E-2</v>
      </c>
    </row>
    <row r="75" spans="1:12">
      <c r="A75" s="1">
        <v>73</v>
      </c>
      <c r="B75" s="1">
        <v>77</v>
      </c>
      <c r="C75" s="2">
        <f>'Absolute HSE Data'!C76/(SUM('Absolute HSE Data'!$C76:$G76))</f>
        <v>0.31914893617021278</v>
      </c>
      <c r="D75" s="2">
        <f>'Absolute HSE Data'!D76/(SUM('Absolute HSE Data'!$C76:$G76))</f>
        <v>0.42553191489361702</v>
      </c>
      <c r="E75" s="2">
        <f>'Absolute HSE Data'!E76/(SUM('Absolute HSE Data'!$C76:$G76))</f>
        <v>0.1702127659574468</v>
      </c>
      <c r="F75" s="2">
        <f>'Absolute HSE Data'!F76/(SUM('Absolute HSE Data'!$C76:$G76))</f>
        <v>6.3829787234042548E-2</v>
      </c>
      <c r="G75" s="2">
        <f>'Absolute HSE Data'!G76/(SUM('Absolute HSE Data'!$C76:$G76))</f>
        <v>2.1276595744680851E-2</v>
      </c>
      <c r="H75" s="2">
        <f>'Absolute HSE Data'!H76/(SUM('Absolute HSE Data'!$H76:$L76))</f>
        <v>0.62222222222222223</v>
      </c>
      <c r="I75" s="2">
        <f>'Absolute HSE Data'!I76/(SUM('Absolute HSE Data'!$H76:$L76))</f>
        <v>0.22222222222222221</v>
      </c>
      <c r="J75" s="2">
        <f>'Absolute HSE Data'!J76/(SUM('Absolute HSE Data'!$H76:$L76))</f>
        <v>8.8888888888888892E-2</v>
      </c>
      <c r="K75" s="2">
        <f>'Absolute HSE Data'!K76/(SUM('Absolute HSE Data'!$H76:$L76))</f>
        <v>4.4444444444444446E-2</v>
      </c>
      <c r="L75" s="2">
        <f>'Absolute HSE Data'!L76/(SUM('Absolute HSE Data'!$H76:$L76))</f>
        <v>2.2222222222222223E-2</v>
      </c>
    </row>
    <row r="76" spans="1:12">
      <c r="A76" s="1">
        <v>74</v>
      </c>
      <c r="B76" s="1">
        <v>78</v>
      </c>
      <c r="C76" s="2">
        <f>'Absolute HSE Data'!C77/(SUM('Absolute HSE Data'!$C77:$G77))</f>
        <v>0.29166666666666669</v>
      </c>
      <c r="D76" s="2">
        <f>'Absolute HSE Data'!D77/(SUM('Absolute HSE Data'!$C77:$G77))</f>
        <v>0.375</v>
      </c>
      <c r="E76" s="2">
        <f>'Absolute HSE Data'!E77/(SUM('Absolute HSE Data'!$C77:$G77))</f>
        <v>0.29166666666666669</v>
      </c>
      <c r="F76" s="2">
        <f>'Absolute HSE Data'!F77/(SUM('Absolute HSE Data'!$C77:$G77))</f>
        <v>0</v>
      </c>
      <c r="G76" s="2">
        <f>'Absolute HSE Data'!G77/(SUM('Absolute HSE Data'!$C77:$G77))</f>
        <v>4.1666666666666664E-2</v>
      </c>
      <c r="H76" s="2">
        <f>'Absolute HSE Data'!H77/(SUM('Absolute HSE Data'!$H77:$L77))</f>
        <v>0.57499999999999996</v>
      </c>
      <c r="I76" s="2">
        <f>'Absolute HSE Data'!I77/(SUM('Absolute HSE Data'!$H77:$L77))</f>
        <v>0.35</v>
      </c>
      <c r="J76" s="2">
        <f>'Absolute HSE Data'!J77/(SUM('Absolute HSE Data'!$H77:$L77))</f>
        <v>0.05</v>
      </c>
      <c r="K76" s="2">
        <f>'Absolute HSE Data'!K77/(SUM('Absolute HSE Data'!$H77:$L77))</f>
        <v>2.5000000000000001E-2</v>
      </c>
      <c r="L76" s="2">
        <f>'Absolute HSE Data'!L77/(SUM('Absolute HSE Data'!$H77:$L77))</f>
        <v>0</v>
      </c>
    </row>
    <row r="77" spans="1:12">
      <c r="A77" s="1">
        <v>75</v>
      </c>
      <c r="B77" s="1">
        <v>79</v>
      </c>
      <c r="C77" s="2">
        <f>'Absolute HSE Data'!C78/(SUM('Absolute HSE Data'!$C78:$G78))</f>
        <v>0.36363636363636365</v>
      </c>
      <c r="D77" s="2">
        <f>'Absolute HSE Data'!D78/(SUM('Absolute HSE Data'!$C78:$G78))</f>
        <v>0.36363636363636365</v>
      </c>
      <c r="E77" s="2">
        <f>'Absolute HSE Data'!E78/(SUM('Absolute HSE Data'!$C78:$G78))</f>
        <v>0.21212121212121213</v>
      </c>
      <c r="F77" s="2">
        <f>'Absolute HSE Data'!F78/(SUM('Absolute HSE Data'!$C78:$G78))</f>
        <v>3.0303030303030304E-2</v>
      </c>
      <c r="G77" s="2">
        <f>'Absolute HSE Data'!G78/(SUM('Absolute HSE Data'!$C78:$G78))</f>
        <v>3.0303030303030304E-2</v>
      </c>
      <c r="H77" s="2">
        <f>'Absolute HSE Data'!H78/(SUM('Absolute HSE Data'!$H78:$L78))</f>
        <v>0.44736842105263158</v>
      </c>
      <c r="I77" s="2">
        <f>'Absolute HSE Data'!I78/(SUM('Absolute HSE Data'!$H78:$L78))</f>
        <v>0.34210526315789475</v>
      </c>
      <c r="J77" s="2">
        <f>'Absolute HSE Data'!J78/(SUM('Absolute HSE Data'!$H78:$L78))</f>
        <v>0.21052631578947367</v>
      </c>
      <c r="K77" s="2">
        <f>'Absolute HSE Data'!K78/(SUM('Absolute HSE Data'!$H78:$L78))</f>
        <v>0</v>
      </c>
      <c r="L77" s="2">
        <f>'Absolute HSE Data'!L78/(SUM('Absolute HSE Data'!$H78:$L78))</f>
        <v>0</v>
      </c>
    </row>
    <row r="78" spans="1:12">
      <c r="A78" s="1">
        <v>76</v>
      </c>
      <c r="B78" s="1">
        <v>80</v>
      </c>
      <c r="C78" s="2">
        <f>'Absolute HSE Data'!C79/(SUM('Absolute HSE Data'!$C79:$G79))</f>
        <v>0.55555555555555558</v>
      </c>
      <c r="D78" s="2">
        <f>'Absolute HSE Data'!D79/(SUM('Absolute HSE Data'!$C79:$G79))</f>
        <v>0.29629629629629628</v>
      </c>
      <c r="E78" s="2">
        <f>'Absolute HSE Data'!E79/(SUM('Absolute HSE Data'!$C79:$G79))</f>
        <v>7.407407407407407E-2</v>
      </c>
      <c r="F78" s="2">
        <f>'Absolute HSE Data'!F79/(SUM('Absolute HSE Data'!$C79:$G79))</f>
        <v>3.7037037037037035E-2</v>
      </c>
      <c r="G78" s="2">
        <f>'Absolute HSE Data'!G79/(SUM('Absolute HSE Data'!$C79:$G79))</f>
        <v>3.7037037037037035E-2</v>
      </c>
      <c r="H78" s="2">
        <f>'Absolute HSE Data'!H79/(SUM('Absolute HSE Data'!$H79:$L79))</f>
        <v>0.6</v>
      </c>
      <c r="I78" s="2">
        <f>'Absolute HSE Data'!I79/(SUM('Absolute HSE Data'!$H79:$L79))</f>
        <v>0.35</v>
      </c>
      <c r="J78" s="2">
        <f>'Absolute HSE Data'!J79/(SUM('Absolute HSE Data'!$H79:$L79))</f>
        <v>0.05</v>
      </c>
      <c r="K78" s="2">
        <f>'Absolute HSE Data'!K79/(SUM('Absolute HSE Data'!$H79:$L79))</f>
        <v>0</v>
      </c>
      <c r="L78" s="2">
        <f>'Absolute HSE Data'!L79/(SUM('Absolute HSE Data'!$H79:$L79))</f>
        <v>0</v>
      </c>
    </row>
    <row r="79" spans="1:12">
      <c r="A79" s="1">
        <v>77</v>
      </c>
      <c r="B79" s="1">
        <v>81</v>
      </c>
      <c r="C79" s="2">
        <f>'Absolute HSE Data'!C80/(SUM('Absolute HSE Data'!$C80:$G80))</f>
        <v>0.34375</v>
      </c>
      <c r="D79" s="2">
        <f>'Absolute HSE Data'!D80/(SUM('Absolute HSE Data'!$C80:$G80))</f>
        <v>0.28125</v>
      </c>
      <c r="E79" s="2">
        <f>'Absolute HSE Data'!E80/(SUM('Absolute HSE Data'!$C80:$G80))</f>
        <v>0.3125</v>
      </c>
      <c r="F79" s="2">
        <f>'Absolute HSE Data'!F80/(SUM('Absolute HSE Data'!$C80:$G80))</f>
        <v>3.125E-2</v>
      </c>
      <c r="G79" s="2">
        <f>'Absolute HSE Data'!G80/(SUM('Absolute HSE Data'!$C80:$G80))</f>
        <v>3.125E-2</v>
      </c>
      <c r="H79" s="2">
        <f>'Absolute HSE Data'!H80/(SUM('Absolute HSE Data'!$H80:$L80))</f>
        <v>0.55813953488372092</v>
      </c>
      <c r="I79" s="2">
        <f>'Absolute HSE Data'!I80/(SUM('Absolute HSE Data'!$H80:$L80))</f>
        <v>0.32558139534883723</v>
      </c>
      <c r="J79" s="2">
        <f>'Absolute HSE Data'!J80/(SUM('Absolute HSE Data'!$H80:$L80))</f>
        <v>9.3023255813953487E-2</v>
      </c>
      <c r="K79" s="2">
        <f>'Absolute HSE Data'!K80/(SUM('Absolute HSE Data'!$H80:$L80))</f>
        <v>2.3255813953488372E-2</v>
      </c>
      <c r="L79" s="2">
        <f>'Absolute HSE Data'!L80/(SUM('Absolute HSE Data'!$H80:$L80))</f>
        <v>0</v>
      </c>
    </row>
    <row r="80" spans="1:12">
      <c r="A80" s="1">
        <v>78</v>
      </c>
      <c r="B80" s="1">
        <v>82</v>
      </c>
      <c r="C80" s="2">
        <f>'Absolute HSE Data'!C81/(SUM('Absolute HSE Data'!$C81:$G81))</f>
        <v>0.42105263157894735</v>
      </c>
      <c r="D80" s="2">
        <f>'Absolute HSE Data'!D81/(SUM('Absolute HSE Data'!$C81:$G81))</f>
        <v>0.42105263157894735</v>
      </c>
      <c r="E80" s="2">
        <f>'Absolute HSE Data'!E81/(SUM('Absolute HSE Data'!$C81:$G81))</f>
        <v>5.2631578947368418E-2</v>
      </c>
      <c r="F80" s="2">
        <f>'Absolute HSE Data'!F81/(SUM('Absolute HSE Data'!$C81:$G81))</f>
        <v>5.2631578947368418E-2</v>
      </c>
      <c r="G80" s="2">
        <f>'Absolute HSE Data'!G81/(SUM('Absolute HSE Data'!$C81:$G81))</f>
        <v>5.2631578947368418E-2</v>
      </c>
      <c r="H80" s="2">
        <f>'Absolute HSE Data'!H81/(SUM('Absolute HSE Data'!$H81:$L81))</f>
        <v>0.6</v>
      </c>
      <c r="I80" s="2">
        <f>'Absolute HSE Data'!I81/(SUM('Absolute HSE Data'!$H81:$L81))</f>
        <v>0.35</v>
      </c>
      <c r="J80" s="2">
        <f>'Absolute HSE Data'!J81/(SUM('Absolute HSE Data'!$H81:$L81))</f>
        <v>2.5000000000000001E-2</v>
      </c>
      <c r="K80" s="2">
        <f>'Absolute HSE Data'!K81/(SUM('Absolute HSE Data'!$H81:$L81))</f>
        <v>2.5000000000000001E-2</v>
      </c>
      <c r="L80" s="2">
        <f>'Absolute HSE Data'!L81/(SUM('Absolute HSE Data'!$H81:$L81))</f>
        <v>0</v>
      </c>
    </row>
    <row r="81" spans="1:12">
      <c r="A81" s="1">
        <v>79</v>
      </c>
      <c r="B81" s="1">
        <v>83</v>
      </c>
      <c r="C81" s="2">
        <f>'Absolute HSE Data'!C82/(SUM('Absolute HSE Data'!$C82:$G82))</f>
        <v>0.6875</v>
      </c>
      <c r="D81" s="2">
        <f>'Absolute HSE Data'!D82/(SUM('Absolute HSE Data'!$C82:$G82))</f>
        <v>0.1875</v>
      </c>
      <c r="E81" s="2">
        <f>'Absolute HSE Data'!E82/(SUM('Absolute HSE Data'!$C82:$G82))</f>
        <v>0.125</v>
      </c>
      <c r="F81" s="2">
        <f>'Absolute HSE Data'!F82/(SUM('Absolute HSE Data'!$C82:$G82))</f>
        <v>0</v>
      </c>
      <c r="G81" s="2">
        <f>'Absolute HSE Data'!G82/(SUM('Absolute HSE Data'!$C82:$G82))</f>
        <v>0</v>
      </c>
      <c r="H81" s="2">
        <f>'Absolute HSE Data'!H82/(SUM('Absolute HSE Data'!$H82:$L82))</f>
        <v>0.65625</v>
      </c>
      <c r="I81" s="2">
        <f>'Absolute HSE Data'!I82/(SUM('Absolute HSE Data'!$H82:$L82))</f>
        <v>0.3125</v>
      </c>
      <c r="J81" s="2">
        <f>'Absolute HSE Data'!J82/(SUM('Absolute HSE Data'!$H82:$L82))</f>
        <v>0</v>
      </c>
      <c r="K81" s="2">
        <f>'Absolute HSE Data'!K82/(SUM('Absolute HSE Data'!$H82:$L82))</f>
        <v>3.125E-2</v>
      </c>
      <c r="L81" s="2">
        <f>'Absolute HSE Data'!L82/(SUM('Absolute HSE Data'!$H82:$L82))</f>
        <v>0</v>
      </c>
    </row>
    <row r="82" spans="1:12">
      <c r="A82" s="1">
        <v>80</v>
      </c>
      <c r="B82" s="1">
        <v>84</v>
      </c>
      <c r="C82" s="2">
        <f>'Absolute HSE Data'!C83/(SUM('Absolute HSE Data'!$C83:$G83))</f>
        <v>0.58823529411764708</v>
      </c>
      <c r="D82" s="2">
        <f>'Absolute HSE Data'!D83/(SUM('Absolute HSE Data'!$C83:$G83))</f>
        <v>0.29411764705882354</v>
      </c>
      <c r="E82" s="2">
        <f>'Absolute HSE Data'!E83/(SUM('Absolute HSE Data'!$C83:$G83))</f>
        <v>0.11764705882352941</v>
      </c>
      <c r="F82" s="2">
        <f>'Absolute HSE Data'!F83/(SUM('Absolute HSE Data'!$C83:$G83))</f>
        <v>0</v>
      </c>
      <c r="G82" s="2">
        <f>'Absolute HSE Data'!G83/(SUM('Absolute HSE Data'!$C83:$G83))</f>
        <v>0</v>
      </c>
      <c r="H82" s="2">
        <f>'Absolute HSE Data'!H83/(SUM('Absolute HSE Data'!$H83:$L83))</f>
        <v>0.7142857142857143</v>
      </c>
      <c r="I82" s="2">
        <f>'Absolute HSE Data'!I83/(SUM('Absolute HSE Data'!$H83:$L83))</f>
        <v>0.25</v>
      </c>
      <c r="J82" s="2">
        <f>'Absolute HSE Data'!J83/(SUM('Absolute HSE Data'!$H83:$L83))</f>
        <v>0</v>
      </c>
      <c r="K82" s="2">
        <f>'Absolute HSE Data'!K83/(SUM('Absolute HSE Data'!$H83:$L83))</f>
        <v>3.5714285714285712E-2</v>
      </c>
      <c r="L82" s="2">
        <f>'Absolute HSE Data'!L83/(SUM('Absolute HSE Data'!$H83:$L83))</f>
        <v>0</v>
      </c>
    </row>
    <row r="83" spans="1:12">
      <c r="A83" s="1">
        <v>81</v>
      </c>
      <c r="B83" s="1">
        <v>85</v>
      </c>
      <c r="C83" s="2">
        <f>'Absolute HSE Data'!C84/(SUM('Absolute HSE Data'!$C84:$G84))</f>
        <v>0.56000000000000005</v>
      </c>
      <c r="D83" s="2">
        <f>'Absolute HSE Data'!D84/(SUM('Absolute HSE Data'!$C84:$G84))</f>
        <v>0.2</v>
      </c>
      <c r="E83" s="2">
        <f>'Absolute HSE Data'!E84/(SUM('Absolute HSE Data'!$C84:$G84))</f>
        <v>0.2</v>
      </c>
      <c r="F83" s="2">
        <f>'Absolute HSE Data'!F84/(SUM('Absolute HSE Data'!$C84:$G84))</f>
        <v>0.04</v>
      </c>
      <c r="G83" s="2">
        <f>'Absolute HSE Data'!G84/(SUM('Absolute HSE Data'!$C84:$G84))</f>
        <v>0</v>
      </c>
      <c r="H83" s="2">
        <f>'Absolute HSE Data'!H84/(SUM('Absolute HSE Data'!$H84:$L84))</f>
        <v>0.7407407407407407</v>
      </c>
      <c r="I83" s="2">
        <f>'Absolute HSE Data'!I84/(SUM('Absolute HSE Data'!$H84:$L84))</f>
        <v>0.22222222222222221</v>
      </c>
      <c r="J83" s="2">
        <f>'Absolute HSE Data'!J84/(SUM('Absolute HSE Data'!$H84:$L84))</f>
        <v>3.7037037037037035E-2</v>
      </c>
      <c r="K83" s="2">
        <f>'Absolute HSE Data'!K84/(SUM('Absolute HSE Data'!$H84:$L84))</f>
        <v>0</v>
      </c>
      <c r="L83" s="2">
        <f>'Absolute HSE Data'!L84/(SUM('Absolute HSE Data'!$H84:$L84))</f>
        <v>0</v>
      </c>
    </row>
    <row r="84" spans="1:12">
      <c r="A84" s="1">
        <v>82</v>
      </c>
      <c r="B84" s="1">
        <v>86</v>
      </c>
      <c r="C84" s="2">
        <f>'Absolute HSE Data'!C85/(SUM('Absolute HSE Data'!$C85:$G85))</f>
        <v>0.5714285714285714</v>
      </c>
      <c r="D84" s="2">
        <f>'Absolute HSE Data'!D85/(SUM('Absolute HSE Data'!$C85:$G85))</f>
        <v>0.42857142857142855</v>
      </c>
      <c r="E84" s="2">
        <f>'Absolute HSE Data'!E85/(SUM('Absolute HSE Data'!$C85:$G85))</f>
        <v>0</v>
      </c>
      <c r="F84" s="2">
        <f>'Absolute HSE Data'!F85/(SUM('Absolute HSE Data'!$C85:$G85))</f>
        <v>0</v>
      </c>
      <c r="G84" s="2">
        <f>'Absolute HSE Data'!G85/(SUM('Absolute HSE Data'!$C85:$G85))</f>
        <v>0</v>
      </c>
      <c r="H84" s="2">
        <f>'Absolute HSE Data'!H85/(SUM('Absolute HSE Data'!$H85:$L85))</f>
        <v>0.72</v>
      </c>
      <c r="I84" s="2">
        <f>'Absolute HSE Data'!I85/(SUM('Absolute HSE Data'!$H85:$L85))</f>
        <v>0.24</v>
      </c>
      <c r="J84" s="2">
        <f>'Absolute HSE Data'!J85/(SUM('Absolute HSE Data'!$H85:$L85))</f>
        <v>0.04</v>
      </c>
      <c r="K84" s="2">
        <f>'Absolute HSE Data'!K85/(SUM('Absolute HSE Data'!$H85:$L85))</f>
        <v>0</v>
      </c>
      <c r="L84" s="2">
        <f>'Absolute HSE Data'!L85/(SUM('Absolute HSE Data'!$H85:$L85))</f>
        <v>0</v>
      </c>
    </row>
    <row r="85" spans="1:12">
      <c r="A85" s="1">
        <v>83</v>
      </c>
      <c r="B85" s="1">
        <v>87</v>
      </c>
      <c r="C85" s="2">
        <f>'Absolute HSE Data'!C86/(SUM('Absolute HSE Data'!$C86:$G86))</f>
        <v>0.8</v>
      </c>
      <c r="D85" s="2">
        <f>'Absolute HSE Data'!D86/(SUM('Absolute HSE Data'!$C86:$G86))</f>
        <v>0.2</v>
      </c>
      <c r="E85" s="2">
        <f>'Absolute HSE Data'!E86/(SUM('Absolute HSE Data'!$C86:$G86))</f>
        <v>0</v>
      </c>
      <c r="F85" s="2">
        <f>'Absolute HSE Data'!F86/(SUM('Absolute HSE Data'!$C86:$G86))</f>
        <v>0</v>
      </c>
      <c r="G85" s="2">
        <f>'Absolute HSE Data'!G86/(SUM('Absolute HSE Data'!$C86:$G86))</f>
        <v>0</v>
      </c>
      <c r="H85" s="2">
        <f>'Absolute HSE Data'!H86/(SUM('Absolute HSE Data'!$H86:$L86))</f>
        <v>0.84615384615384615</v>
      </c>
      <c r="I85" s="2">
        <f>'Absolute HSE Data'!I86/(SUM('Absolute HSE Data'!$H86:$L86))</f>
        <v>0.15384615384615385</v>
      </c>
      <c r="J85" s="2">
        <f>'Absolute HSE Data'!J86/(SUM('Absolute HSE Data'!$H86:$L86))</f>
        <v>0</v>
      </c>
      <c r="K85" s="2">
        <f>'Absolute HSE Data'!K86/(SUM('Absolute HSE Data'!$H86:$L86))</f>
        <v>0</v>
      </c>
      <c r="L85" s="2">
        <f>'Absolute HSE Data'!L86/(SUM('Absolute HSE Data'!$H86:$L86))</f>
        <v>0</v>
      </c>
    </row>
    <row r="86" spans="1:12">
      <c r="A86" s="1">
        <v>84</v>
      </c>
      <c r="B86" s="1">
        <v>88</v>
      </c>
      <c r="C86" s="2">
        <f>'Absolute HSE Data'!C87/(SUM('Absolute HSE Data'!$C87:$G87))</f>
        <v>0.6875</v>
      </c>
      <c r="D86" s="2">
        <f>'Absolute HSE Data'!D87/(SUM('Absolute HSE Data'!$C87:$G87))</f>
        <v>0.3125</v>
      </c>
      <c r="E86" s="2">
        <f>'Absolute HSE Data'!E87/(SUM('Absolute HSE Data'!$C87:$G87))</f>
        <v>0</v>
      </c>
      <c r="F86" s="2">
        <f>'Absolute HSE Data'!F87/(SUM('Absolute HSE Data'!$C87:$G87))</f>
        <v>0</v>
      </c>
      <c r="G86" s="2">
        <f>'Absolute HSE Data'!G87/(SUM('Absolute HSE Data'!$C87:$G87))</f>
        <v>0</v>
      </c>
      <c r="H86" s="2">
        <f>'Absolute HSE Data'!H87/(SUM('Absolute HSE Data'!$H87:$L87))</f>
        <v>0.83333333333333337</v>
      </c>
      <c r="I86" s="2">
        <f>'Absolute HSE Data'!I87/(SUM('Absolute HSE Data'!$H87:$L87))</f>
        <v>0.16666666666666666</v>
      </c>
      <c r="J86" s="2">
        <f>'Absolute HSE Data'!J87/(SUM('Absolute HSE Data'!$H87:$L87))</f>
        <v>0</v>
      </c>
      <c r="K86" s="2">
        <f>'Absolute HSE Data'!K87/(SUM('Absolute HSE Data'!$H87:$L87))</f>
        <v>0</v>
      </c>
      <c r="L86" s="2">
        <f>'Absolute HSE Data'!L87/(SUM('Absolute HSE Data'!$H87:$L87))</f>
        <v>0</v>
      </c>
    </row>
    <row r="87" spans="1:12">
      <c r="A87" s="1">
        <v>85</v>
      </c>
      <c r="B87" s="1">
        <v>89</v>
      </c>
      <c r="C87" s="2">
        <f>'Absolute HSE Data'!C88/(SUM('Absolute HSE Data'!$C88:$G88))</f>
        <v>0.75</v>
      </c>
      <c r="D87" s="2">
        <f>'Absolute HSE Data'!D88/(SUM('Absolute HSE Data'!$C88:$G88))</f>
        <v>0.25</v>
      </c>
      <c r="E87" s="2">
        <f>'Absolute HSE Data'!E88/(SUM('Absolute HSE Data'!$C88:$G88))</f>
        <v>0</v>
      </c>
      <c r="F87" s="2">
        <f>'Absolute HSE Data'!F88/(SUM('Absolute HSE Data'!$C88:$G88))</f>
        <v>0</v>
      </c>
      <c r="G87" s="2">
        <f>'Absolute HSE Data'!G88/(SUM('Absolute HSE Data'!$C88:$G88))</f>
        <v>0</v>
      </c>
      <c r="H87" s="2">
        <f>'Absolute HSE Data'!H88/(SUM('Absolute HSE Data'!$H88:$L88))</f>
        <v>0.8666666666666667</v>
      </c>
      <c r="I87" s="2">
        <f>'Absolute HSE Data'!I88/(SUM('Absolute HSE Data'!$H88:$L88))</f>
        <v>6.6666666666666666E-2</v>
      </c>
      <c r="J87" s="2">
        <f>'Absolute HSE Data'!J88/(SUM('Absolute HSE Data'!$H88:$L88))</f>
        <v>6.6666666666666666E-2</v>
      </c>
      <c r="K87" s="2">
        <f>'Absolute HSE Data'!K88/(SUM('Absolute HSE Data'!$H88:$L88))</f>
        <v>0</v>
      </c>
      <c r="L87" s="2">
        <f>'Absolute HSE Data'!L88/(SUM('Absolute HSE Data'!$H88:$L88))</f>
        <v>0</v>
      </c>
    </row>
    <row r="88" spans="1:12">
      <c r="A88" s="1">
        <v>86</v>
      </c>
      <c r="B88" s="1">
        <v>90</v>
      </c>
      <c r="C88" s="2">
        <f>'Absolute HSE Data'!C89/(SUM('Absolute HSE Data'!$C89:$G89))</f>
        <v>0.5</v>
      </c>
      <c r="D88" s="2">
        <f>'Absolute HSE Data'!D89/(SUM('Absolute HSE Data'!$C89:$G89))</f>
        <v>0.5</v>
      </c>
      <c r="E88" s="2">
        <f>'Absolute HSE Data'!E89/(SUM('Absolute HSE Data'!$C89:$G89))</f>
        <v>0</v>
      </c>
      <c r="F88" s="2">
        <f>'Absolute HSE Data'!F89/(SUM('Absolute HSE Data'!$C89:$G89))</f>
        <v>0</v>
      </c>
      <c r="G88" s="2">
        <f>'Absolute HSE Data'!G89/(SUM('Absolute HSE Data'!$C89:$G89))</f>
        <v>0</v>
      </c>
      <c r="H88" s="2">
        <f>'Absolute HSE Data'!H89/(SUM('Absolute HSE Data'!$H89:$L89))</f>
        <v>0.77777777777777779</v>
      </c>
      <c r="I88" s="2">
        <f>'Absolute HSE Data'!I89/(SUM('Absolute HSE Data'!$H89:$L89))</f>
        <v>0.22222222222222221</v>
      </c>
      <c r="J88" s="2">
        <f>'Absolute HSE Data'!J89/(SUM('Absolute HSE Data'!$H89:$L89))</f>
        <v>0</v>
      </c>
      <c r="K88" s="2">
        <f>'Absolute HSE Data'!K89/(SUM('Absolute HSE Data'!$H89:$L89))</f>
        <v>0</v>
      </c>
      <c r="L88" s="2">
        <f>'Absolute HSE Data'!L89/(SUM('Absolute HSE Data'!$H89:$L89))</f>
        <v>0</v>
      </c>
    </row>
    <row r="89" spans="1:12">
      <c r="A89" s="1">
        <v>87</v>
      </c>
      <c r="B89" s="1">
        <v>91</v>
      </c>
      <c r="C89" s="2">
        <f>'Absolute HSE Data'!C90/(SUM('Absolute HSE Data'!$C90:$G90))</f>
        <v>0.83333333333333337</v>
      </c>
      <c r="D89" s="2">
        <f>'Absolute HSE Data'!D90/(SUM('Absolute HSE Data'!$C90:$G90))</f>
        <v>0.16666666666666666</v>
      </c>
      <c r="E89" s="2">
        <f>'Absolute HSE Data'!E90/(SUM('Absolute HSE Data'!$C90:$G90))</f>
        <v>0</v>
      </c>
      <c r="F89" s="2">
        <f>'Absolute HSE Data'!F90/(SUM('Absolute HSE Data'!$C90:$G90))</f>
        <v>0</v>
      </c>
      <c r="G89" s="2">
        <f>'Absolute HSE Data'!G90/(SUM('Absolute HSE Data'!$C90:$G90))</f>
        <v>0</v>
      </c>
      <c r="H89" s="2">
        <f>'Absolute HSE Data'!H90/(SUM('Absolute HSE Data'!$H90:$L90))</f>
        <v>0.9285714285714286</v>
      </c>
      <c r="I89" s="2">
        <f>'Absolute HSE Data'!I90/(SUM('Absolute HSE Data'!$H90:$L90))</f>
        <v>7.1428571428571425E-2</v>
      </c>
      <c r="J89" s="2">
        <f>'Absolute HSE Data'!J90/(SUM('Absolute HSE Data'!$H90:$L90))</f>
        <v>0</v>
      </c>
      <c r="K89" s="2">
        <f>'Absolute HSE Data'!K90/(SUM('Absolute HSE Data'!$H90:$L90))</f>
        <v>0</v>
      </c>
      <c r="L89" s="2">
        <f>'Absolute HSE Data'!L90/(SUM('Absolute HSE Data'!$H90:$L90))</f>
        <v>0</v>
      </c>
    </row>
    <row r="90" spans="1:12">
      <c r="A90" s="1">
        <v>88</v>
      </c>
      <c r="B90" s="1">
        <v>92</v>
      </c>
      <c r="C90" s="2">
        <f>'Absolute HSE Data'!C91/(SUM('Absolute HSE Data'!$C91:$G91))</f>
        <v>1</v>
      </c>
      <c r="D90" s="2">
        <f>'Absolute HSE Data'!D91/(SUM('Absolute HSE Data'!$C91:$G91))</f>
        <v>0</v>
      </c>
      <c r="E90" s="2">
        <f>'Absolute HSE Data'!E91/(SUM('Absolute HSE Data'!$C91:$G91))</f>
        <v>0</v>
      </c>
      <c r="F90" s="2">
        <f>'Absolute HSE Data'!F91/(SUM('Absolute HSE Data'!$C91:$G91))</f>
        <v>0</v>
      </c>
      <c r="G90" s="2">
        <f>'Absolute HSE Data'!G91/(SUM('Absolute HSE Data'!$C91:$G91))</f>
        <v>0</v>
      </c>
      <c r="H90" s="2">
        <f>'Absolute HSE Data'!H91/(SUM('Absolute HSE Data'!$H91:$L91))</f>
        <v>0.72727272727272729</v>
      </c>
      <c r="I90" s="2">
        <f>'Absolute HSE Data'!I91/(SUM('Absolute HSE Data'!$H91:$L91))</f>
        <v>0.18181818181818182</v>
      </c>
      <c r="J90" s="2">
        <f>'Absolute HSE Data'!J91/(SUM('Absolute HSE Data'!$H91:$L91))</f>
        <v>9.0909090909090912E-2</v>
      </c>
      <c r="K90" s="2">
        <f>'Absolute HSE Data'!K91/(SUM('Absolute HSE Data'!$H91:$L91))</f>
        <v>0</v>
      </c>
      <c r="L90" s="2">
        <f>'Absolute HSE Data'!L91/(SUM('Absolute HSE Data'!$H91:$L91))</f>
        <v>0</v>
      </c>
    </row>
    <row r="91" spans="1:12">
      <c r="A91" s="1">
        <v>89</v>
      </c>
      <c r="B91" s="1">
        <v>93</v>
      </c>
      <c r="C91" s="2" t="e">
        <f>'Absolute HSE Data'!C92/(SUM('Absolute HSE Data'!$C92:$G92))</f>
        <v>#DIV/0!</v>
      </c>
      <c r="D91" s="2" t="e">
        <f>'Absolute HSE Data'!D92/(SUM('Absolute HSE Data'!$C92:$G92))</f>
        <v>#DIV/0!</v>
      </c>
      <c r="E91" s="2" t="e">
        <f>'Absolute HSE Data'!E92/(SUM('Absolute HSE Data'!$C92:$G92))</f>
        <v>#DIV/0!</v>
      </c>
      <c r="F91" s="2" t="e">
        <f>'Absolute HSE Data'!F92/(SUM('Absolute HSE Data'!$C92:$G92))</f>
        <v>#DIV/0!</v>
      </c>
      <c r="G91" s="2" t="e">
        <f>'Absolute HSE Data'!G92/(SUM('Absolute HSE Data'!$C92:$G92))</f>
        <v>#DIV/0!</v>
      </c>
      <c r="H91" s="2">
        <f>'Absolute HSE Data'!H92/(SUM('Absolute HSE Data'!$H92:$L92))</f>
        <v>0.83333333333333337</v>
      </c>
      <c r="I91" s="2">
        <f>'Absolute HSE Data'!I92/(SUM('Absolute HSE Data'!$H92:$L92))</f>
        <v>0</v>
      </c>
      <c r="J91" s="2">
        <f>'Absolute HSE Data'!J92/(SUM('Absolute HSE Data'!$H92:$L92))</f>
        <v>0</v>
      </c>
      <c r="K91" s="2">
        <f>'Absolute HSE Data'!K92/(SUM('Absolute HSE Data'!$H92:$L92))</f>
        <v>0.16666666666666666</v>
      </c>
      <c r="L91" s="2">
        <f>'Absolute HSE Data'!L92/(SUM('Absolute HSE Data'!$H92:$L92))</f>
        <v>0</v>
      </c>
    </row>
    <row r="92" spans="1:12">
      <c r="A92" s="1">
        <v>90</v>
      </c>
      <c r="B92" s="1">
        <v>94</v>
      </c>
      <c r="C92" s="2">
        <f>'Absolute HSE Data'!C93/(SUM('Absolute HSE Data'!$C93:$G93))</f>
        <v>0.5</v>
      </c>
      <c r="D92" s="2">
        <f>'Absolute HSE Data'!D93/(SUM('Absolute HSE Data'!$C93:$G93))</f>
        <v>0.5</v>
      </c>
      <c r="E92" s="2">
        <f>'Absolute HSE Data'!E93/(SUM('Absolute HSE Data'!$C93:$G93))</f>
        <v>0</v>
      </c>
      <c r="F92" s="2">
        <f>'Absolute HSE Data'!F93/(SUM('Absolute HSE Data'!$C93:$G93))</f>
        <v>0</v>
      </c>
      <c r="G92" s="2">
        <f>'Absolute HSE Data'!G93/(SUM('Absolute HSE Data'!$C93:$G93))</f>
        <v>0</v>
      </c>
      <c r="H92" s="2">
        <f>'Absolute HSE Data'!H93/(SUM('Absolute HSE Data'!$H93:$L93))</f>
        <v>1</v>
      </c>
      <c r="I92" s="2">
        <f>'Absolute HSE Data'!I93/(SUM('Absolute HSE Data'!$H93:$L93))</f>
        <v>0</v>
      </c>
      <c r="J92" s="2">
        <f>'Absolute HSE Data'!J93/(SUM('Absolute HSE Data'!$H93:$L93))</f>
        <v>0</v>
      </c>
      <c r="K92" s="2">
        <f>'Absolute HSE Data'!K93/(SUM('Absolute HSE Data'!$H93:$L93))</f>
        <v>0</v>
      </c>
      <c r="L92" s="2">
        <f>'Absolute HSE Data'!L93/(SUM('Absolute HSE Data'!$H93:$L93))</f>
        <v>0</v>
      </c>
    </row>
    <row r="93" spans="1:12">
      <c r="A93" s="1">
        <v>91</v>
      </c>
      <c r="B93" s="1">
        <v>95</v>
      </c>
      <c r="C93" s="2">
        <f>'Absolute HSE Data'!C94/(SUM('Absolute HSE Data'!$C94:$G94))</f>
        <v>1</v>
      </c>
      <c r="D93" s="2">
        <f>'Absolute HSE Data'!D94/(SUM('Absolute HSE Data'!$C94:$G94))</f>
        <v>0</v>
      </c>
      <c r="E93" s="2">
        <f>'Absolute HSE Data'!E94/(SUM('Absolute HSE Data'!$C94:$G94))</f>
        <v>0</v>
      </c>
      <c r="F93" s="2">
        <f>'Absolute HSE Data'!F94/(SUM('Absolute HSE Data'!$C94:$G94))</f>
        <v>0</v>
      </c>
      <c r="G93" s="2">
        <f>'Absolute HSE Data'!G94/(SUM('Absolute HSE Data'!$C94:$G94))</f>
        <v>0</v>
      </c>
      <c r="H93" s="2" t="e">
        <f>'Absolute HSE Data'!H94/(SUM('Absolute HSE Data'!$H94:$L94))</f>
        <v>#DIV/0!</v>
      </c>
      <c r="I93" s="2" t="e">
        <f>'Absolute HSE Data'!I94/(SUM('Absolute HSE Data'!$H94:$L94))</f>
        <v>#DIV/0!</v>
      </c>
      <c r="J93" s="2" t="e">
        <f>'Absolute HSE Data'!J94/(SUM('Absolute HSE Data'!$H94:$L94))</f>
        <v>#DIV/0!</v>
      </c>
      <c r="K93" s="2" t="e">
        <f>'Absolute HSE Data'!K94/(SUM('Absolute HSE Data'!$H94:$L94))</f>
        <v>#DIV/0!</v>
      </c>
      <c r="L93" s="2" t="e">
        <f>'Absolute HSE Data'!L94/(SUM('Absolute HSE Data'!$H94:$L94))</f>
        <v>#DIV/0!</v>
      </c>
    </row>
    <row r="94" spans="1:12">
      <c r="A94" s="1">
        <v>92</v>
      </c>
      <c r="B94" s="1">
        <v>96</v>
      </c>
      <c r="C94" s="2">
        <f>'Absolute HSE Data'!C95/(SUM('Absolute HSE Data'!$C95:$G95))</f>
        <v>0.66666666666666663</v>
      </c>
      <c r="D94" s="2">
        <f>'Absolute HSE Data'!D95/(SUM('Absolute HSE Data'!$C95:$G95))</f>
        <v>0.33333333333333331</v>
      </c>
      <c r="E94" s="2">
        <f>'Absolute HSE Data'!E95/(SUM('Absolute HSE Data'!$C95:$G95))</f>
        <v>0</v>
      </c>
      <c r="F94" s="2">
        <f>'Absolute HSE Data'!F95/(SUM('Absolute HSE Data'!$C95:$G95))</f>
        <v>0</v>
      </c>
      <c r="G94" s="2">
        <f>'Absolute HSE Data'!G95/(SUM('Absolute HSE Data'!$C95:$G95))</f>
        <v>0</v>
      </c>
      <c r="H94" s="2" t="e">
        <f>'Absolute HSE Data'!H95/(SUM('Absolute HSE Data'!$H95:$L95))</f>
        <v>#DIV/0!</v>
      </c>
      <c r="I94" s="2" t="e">
        <f>'Absolute HSE Data'!I95/(SUM('Absolute HSE Data'!$H95:$L95))</f>
        <v>#DIV/0!</v>
      </c>
      <c r="J94" s="2" t="e">
        <f>'Absolute HSE Data'!J95/(SUM('Absolute HSE Data'!$H95:$L95))</f>
        <v>#DIV/0!</v>
      </c>
      <c r="K94" s="2" t="e">
        <f>'Absolute HSE Data'!K95/(SUM('Absolute HSE Data'!$H95:$L95))</f>
        <v>#DIV/0!</v>
      </c>
      <c r="L94" s="2" t="e">
        <f>'Absolute HSE Data'!L95/(SUM('Absolute HSE Data'!$H95:$L95))</f>
        <v>#DIV/0!</v>
      </c>
    </row>
    <row r="95" spans="1:12">
      <c r="A95" s="1">
        <v>93</v>
      </c>
      <c r="B95" s="1">
        <v>97</v>
      </c>
      <c r="C95" s="2" t="e">
        <f>'Absolute HSE Data'!C96/(SUM('Absolute HSE Data'!$C96:$G96))</f>
        <v>#DIV/0!</v>
      </c>
      <c r="D95" s="2" t="e">
        <f>'Absolute HSE Data'!D96/(SUM('Absolute HSE Data'!$C96:$G96))</f>
        <v>#DIV/0!</v>
      </c>
      <c r="E95" s="2" t="e">
        <f>'Absolute HSE Data'!E96/(SUM('Absolute HSE Data'!$C96:$G96))</f>
        <v>#DIV/0!</v>
      </c>
      <c r="F95" s="2" t="e">
        <f>'Absolute HSE Data'!F96/(SUM('Absolute HSE Data'!$C96:$G96))</f>
        <v>#DIV/0!</v>
      </c>
      <c r="G95" s="2" t="e">
        <f>'Absolute HSE Data'!G96/(SUM('Absolute HSE Data'!$C96:$G96))</f>
        <v>#DIV/0!</v>
      </c>
      <c r="H95" s="2">
        <f>'Absolute HSE Data'!H96/(SUM('Absolute HSE Data'!$H96:$L96))</f>
        <v>0.5</v>
      </c>
      <c r="I95" s="2">
        <f>'Absolute HSE Data'!I96/(SUM('Absolute HSE Data'!$H96:$L96))</f>
        <v>0</v>
      </c>
      <c r="J95" s="2">
        <f>'Absolute HSE Data'!J96/(SUM('Absolute HSE Data'!$H96:$L96))</f>
        <v>0.5</v>
      </c>
      <c r="K95" s="2">
        <f>'Absolute HSE Data'!K96/(SUM('Absolute HSE Data'!$H96:$L96))</f>
        <v>0</v>
      </c>
      <c r="L95" s="2">
        <f>'Absolute HSE Data'!L96/(SUM('Absolute HSE Data'!$H96:$L96))</f>
        <v>0</v>
      </c>
    </row>
    <row r="96" spans="1:12">
      <c r="A96" s="1">
        <v>94</v>
      </c>
      <c r="B96" s="1">
        <v>98</v>
      </c>
      <c r="C96" s="2" t="e">
        <f>'Absolute HSE Data'!C97/(SUM('Absolute HSE Data'!$C97:$G97))</f>
        <v>#DIV/0!</v>
      </c>
      <c r="D96" s="2" t="e">
        <f>'Absolute HSE Data'!D97/(SUM('Absolute HSE Data'!$C97:$G97))</f>
        <v>#DIV/0!</v>
      </c>
      <c r="E96" s="2" t="e">
        <f>'Absolute HSE Data'!E97/(SUM('Absolute HSE Data'!$C97:$G97))</f>
        <v>#DIV/0!</v>
      </c>
      <c r="F96" s="2" t="e">
        <f>'Absolute HSE Data'!F97/(SUM('Absolute HSE Data'!$C97:$G97))</f>
        <v>#DIV/0!</v>
      </c>
      <c r="G96" s="2" t="e">
        <f>'Absolute HSE Data'!G97/(SUM('Absolute HSE Data'!$C97:$G97))</f>
        <v>#DIV/0!</v>
      </c>
      <c r="H96" s="2">
        <f>'Absolute HSE Data'!H97/(SUM('Absolute HSE Data'!$H97:$L97))</f>
        <v>1</v>
      </c>
      <c r="I96" s="2">
        <f>'Absolute HSE Data'!I97/(SUM('Absolute HSE Data'!$H97:$L97))</f>
        <v>0</v>
      </c>
      <c r="J96" s="2">
        <f>'Absolute HSE Data'!J97/(SUM('Absolute HSE Data'!$H97:$L97))</f>
        <v>0</v>
      </c>
      <c r="K96" s="2">
        <f>'Absolute HSE Data'!K97/(SUM('Absolute HSE Data'!$H97:$L97))</f>
        <v>0</v>
      </c>
      <c r="L96" s="2">
        <f>'Absolute HSE Data'!L97/(SUM('Absolute HSE Data'!$H97:$L97))</f>
        <v>0</v>
      </c>
    </row>
    <row r="97" spans="1:14">
      <c r="A97" s="1">
        <v>95</v>
      </c>
      <c r="B97" s="1">
        <v>99</v>
      </c>
      <c r="C97" s="2" t="e">
        <f>'Absolute HSE Data'!C98/(SUM('Absolute HSE Data'!$C98:$G98))</f>
        <v>#DIV/0!</v>
      </c>
      <c r="D97" s="2" t="e">
        <f>'Absolute HSE Data'!D98/(SUM('Absolute HSE Data'!$C98:$G98))</f>
        <v>#DIV/0!</v>
      </c>
      <c r="E97" s="2" t="e">
        <f>'Absolute HSE Data'!E98/(SUM('Absolute HSE Data'!$C98:$G98))</f>
        <v>#DIV/0!</v>
      </c>
      <c r="F97" s="2" t="e">
        <f>'Absolute HSE Data'!F98/(SUM('Absolute HSE Data'!$C98:$G98))</f>
        <v>#DIV/0!</v>
      </c>
      <c r="G97" s="2" t="e">
        <f>'Absolute HSE Data'!G98/(SUM('Absolute HSE Data'!$C98:$G98))</f>
        <v>#DIV/0!</v>
      </c>
      <c r="H97" s="2" t="e">
        <f>'Absolute HSE Data'!H98/(SUM('Absolute HSE Data'!$H98:$L98))</f>
        <v>#DIV/0!</v>
      </c>
      <c r="I97" s="2" t="e">
        <f>'Absolute HSE Data'!I98/(SUM('Absolute HSE Data'!$H98:$L98))</f>
        <v>#DIV/0!</v>
      </c>
      <c r="J97" s="2" t="e">
        <f>'Absolute HSE Data'!J98/(SUM('Absolute HSE Data'!$H98:$L98))</f>
        <v>#DIV/0!</v>
      </c>
      <c r="K97" s="2" t="e">
        <f>'Absolute HSE Data'!K98/(SUM('Absolute HSE Data'!$H98:$L98))</f>
        <v>#DIV/0!</v>
      </c>
      <c r="L97" s="2" t="e">
        <f>'Absolute HSE Data'!L98/(SUM('Absolute HSE Data'!$H98:$L98))</f>
        <v>#DIV/0!</v>
      </c>
    </row>
    <row r="98" spans="1:14">
      <c r="A98" s="1">
        <v>96</v>
      </c>
      <c r="B98" s="1">
        <v>100</v>
      </c>
      <c r="C98" s="2" t="e">
        <f>'Absolute HSE Data'!C99/(SUM('Absolute HSE Data'!$C99:$G99))</f>
        <v>#DIV/0!</v>
      </c>
      <c r="D98" s="2" t="e">
        <f>'Absolute HSE Data'!D99/(SUM('Absolute HSE Data'!$C99:$G99))</f>
        <v>#DIV/0!</v>
      </c>
      <c r="E98" s="2" t="e">
        <f>'Absolute HSE Data'!E99/(SUM('Absolute HSE Data'!$C99:$G99))</f>
        <v>#DIV/0!</v>
      </c>
      <c r="F98" s="2" t="e">
        <f>'Absolute HSE Data'!F99/(SUM('Absolute HSE Data'!$C99:$G99))</f>
        <v>#DIV/0!</v>
      </c>
      <c r="G98" s="2" t="e">
        <f>'Absolute HSE Data'!G99/(SUM('Absolute HSE Data'!$C99:$G99))</f>
        <v>#DIV/0!</v>
      </c>
      <c r="H98" s="2" t="e">
        <f>'Absolute HSE Data'!H99/(SUM('Absolute HSE Data'!$H99:$L99))</f>
        <v>#DIV/0!</v>
      </c>
      <c r="I98" s="2" t="e">
        <f>'Absolute HSE Data'!I99/(SUM('Absolute HSE Data'!$H99:$L99))</f>
        <v>#DIV/0!</v>
      </c>
      <c r="J98" s="2" t="e">
        <f>'Absolute HSE Data'!J99/(SUM('Absolute HSE Data'!$H99:$L99))</f>
        <v>#DIV/0!</v>
      </c>
      <c r="K98" s="2" t="e">
        <f>'Absolute HSE Data'!K99/(SUM('Absolute HSE Data'!$H99:$L99))</f>
        <v>#DIV/0!</v>
      </c>
      <c r="L98" s="2" t="e">
        <f>'Absolute HSE Data'!L99/(SUM('Absolute HSE Data'!$H99:$L99))</f>
        <v>#DIV/0!</v>
      </c>
    </row>
    <row r="99" spans="1:14">
      <c r="B99" s="58" t="s">
        <v>265</v>
      </c>
      <c r="C99" s="2">
        <f>'Absolute HSE Data'!C100/(SUM('Absolute HSE Data'!$C100:$G100))</f>
        <v>0.83333333333333337</v>
      </c>
      <c r="D99" s="2">
        <f>'Absolute HSE Data'!D100/(SUM('Absolute HSE Data'!$C100:$G100))</f>
        <v>0.16666666666666666</v>
      </c>
      <c r="E99" s="2">
        <f>'Absolute HSE Data'!E100/(SUM('Absolute HSE Data'!$C100:$G100))</f>
        <v>0</v>
      </c>
      <c r="F99" s="2">
        <f>'Absolute HSE Data'!F100/(SUM('Absolute HSE Data'!$C100:$G100))</f>
        <v>0</v>
      </c>
      <c r="G99" s="2">
        <f>'Absolute HSE Data'!G100/(SUM('Absolute HSE Data'!$C100:$G100))</f>
        <v>0</v>
      </c>
      <c r="H99" s="2">
        <f>'Absolute HSE Data'!H100/(SUM('Absolute HSE Data'!$H100:$L100))</f>
        <v>0.84210526315789469</v>
      </c>
      <c r="I99" s="2">
        <f>'Absolute HSE Data'!I100/(SUM('Absolute HSE Data'!$C100:$G100))</f>
        <v>0.16666666666666666</v>
      </c>
      <c r="J99" s="2">
        <f>'Absolute HSE Data'!J100/(SUM('Absolute HSE Data'!$C100:$G100))</f>
        <v>0.1111111111111111</v>
      </c>
      <c r="K99" s="2">
        <f>'Absolute HSE Data'!K100/(SUM('Absolute HSE Data'!$C100:$G100))</f>
        <v>5.5555555555555552E-2</v>
      </c>
      <c r="L99" s="2">
        <f>'Absolute HSE Data'!L100/(SUM('Absolute HSE Data'!$C100:$G100))</f>
        <v>0</v>
      </c>
      <c r="N99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P14" sqref="P14"/>
    </sheetView>
  </sheetViews>
  <sheetFormatPr defaultRowHeight="15"/>
  <cols>
    <col min="1" max="2" width="9.140625" style="58"/>
    <col min="3" max="3" width="10.140625" style="58" bestFit="1" customWidth="1"/>
    <col min="4" max="4" width="8.5703125" style="58" bestFit="1" customWidth="1"/>
    <col min="5" max="5" width="10.5703125" style="58" bestFit="1" customWidth="1"/>
    <col min="6" max="7" width="8.5703125" style="58" bestFit="1" customWidth="1"/>
    <col min="8" max="12" width="9.28515625" style="58" bestFit="1" customWidth="1"/>
    <col min="13" max="13" width="9.5703125" style="58" bestFit="1" customWidth="1"/>
    <col min="14" max="16384" width="9.140625" style="58"/>
  </cols>
  <sheetData>
    <row r="1" spans="1:13">
      <c r="C1" s="58" t="s">
        <v>105</v>
      </c>
      <c r="H1" s="58" t="s">
        <v>106</v>
      </c>
    </row>
    <row r="2" spans="1:13">
      <c r="A2" s="1" t="s">
        <v>57</v>
      </c>
      <c r="B2" s="1" t="s">
        <v>58</v>
      </c>
      <c r="C2" s="58" t="s">
        <v>258</v>
      </c>
      <c r="D2" s="58" t="s">
        <v>259</v>
      </c>
      <c r="E2" s="58" t="s">
        <v>260</v>
      </c>
      <c r="F2" s="58" t="s">
        <v>48</v>
      </c>
      <c r="G2" s="58" t="s">
        <v>261</v>
      </c>
      <c r="H2" s="58" t="s">
        <v>258</v>
      </c>
      <c r="I2" s="58" t="s">
        <v>259</v>
      </c>
      <c r="J2" s="58" t="s">
        <v>260</v>
      </c>
      <c r="K2" s="58" t="s">
        <v>48</v>
      </c>
      <c r="L2" s="58" t="s">
        <v>261</v>
      </c>
    </row>
    <row r="3" spans="1:13">
      <c r="A3" s="1">
        <v>1</v>
      </c>
      <c r="B3" s="1">
        <v>5</v>
      </c>
      <c r="C3" s="139">
        <f>(Input_population/2)*'Proportional HSE Data'!C3</f>
        <v>1449.2753623188405</v>
      </c>
      <c r="D3" s="139">
        <f>(Input_population/2)*'Proportional HSE Data'!D3</f>
        <v>17391.304347826088</v>
      </c>
      <c r="E3" s="139">
        <f>(Input_population/2)*'Proportional HSE Data'!E3</f>
        <v>19565.217391304348</v>
      </c>
      <c r="F3" s="139">
        <f>(Input_population/2)*'Proportional HSE Data'!F3</f>
        <v>8695.652173913044</v>
      </c>
      <c r="G3" s="139">
        <f>(Input_population/2)*'Proportional HSE Data'!G3</f>
        <v>2898.550724637681</v>
      </c>
      <c r="H3" s="139">
        <f>(Input_population/2)*'Proportional HSE Data'!H3</f>
        <v>2272.727272727273</v>
      </c>
      <c r="I3" s="139">
        <f>(Input_population/2)*'Proportional HSE Data'!I3</f>
        <v>14393.939393939396</v>
      </c>
      <c r="J3" s="139">
        <f>(Input_population/2)*'Proportional HSE Data'!J3</f>
        <v>18181.818181818184</v>
      </c>
      <c r="K3" s="139">
        <f>(Input_population/2)*'Proportional HSE Data'!K3</f>
        <v>12121.212121212122</v>
      </c>
      <c r="L3" s="139">
        <f>(Input_population/2)*'Proportional HSE Data'!L3</f>
        <v>3030.3030303030305</v>
      </c>
      <c r="M3" s="139" t="s">
        <v>280</v>
      </c>
    </row>
    <row r="4" spans="1:13">
      <c r="A4" s="1">
        <v>2</v>
      </c>
      <c r="B4" s="1">
        <v>6</v>
      </c>
      <c r="C4" s="139">
        <f>(Input_population/2)*'Proportional HSE Data'!C4</f>
        <v>1515.1515151515152</v>
      </c>
      <c r="D4" s="139">
        <f>(Input_population/2)*'Proportional HSE Data'!D4</f>
        <v>14393.939393939396</v>
      </c>
      <c r="E4" s="139">
        <f>(Input_population/2)*'Proportional HSE Data'!E4</f>
        <v>19696.969696969696</v>
      </c>
      <c r="F4" s="139">
        <f>(Input_population/2)*'Proportional HSE Data'!F4</f>
        <v>13636.363636363636</v>
      </c>
      <c r="G4" s="139">
        <f>(Input_population/2)*'Proportional HSE Data'!G4</f>
        <v>757.57575757575762</v>
      </c>
      <c r="H4" s="139">
        <f>(Input_population/2)*'Proportional HSE Data'!H4</f>
        <v>877.19298245614027</v>
      </c>
      <c r="I4" s="139">
        <f>(Input_population/2)*'Proportional HSE Data'!I4</f>
        <v>11403.508771929824</v>
      </c>
      <c r="J4" s="139">
        <f>(Input_population/2)*'Proportional HSE Data'!J4</f>
        <v>26315.78947368421</v>
      </c>
      <c r="K4" s="139">
        <f>(Input_population/2)*'Proportional HSE Data'!K4</f>
        <v>10526.315789473683</v>
      </c>
      <c r="L4" s="139">
        <f>(Input_population/2)*'Proportional HSE Data'!L4</f>
        <v>877.19298245614027</v>
      </c>
    </row>
    <row r="5" spans="1:13">
      <c r="A5" s="1">
        <v>3</v>
      </c>
      <c r="B5" s="1">
        <v>7</v>
      </c>
      <c r="C5" s="139">
        <f>(Input_population/2)*'Proportional HSE Data'!C5</f>
        <v>0</v>
      </c>
      <c r="D5" s="139">
        <f>(Input_population/2)*'Proportional HSE Data'!D5</f>
        <v>18421.052631578947</v>
      </c>
      <c r="E5" s="139">
        <f>(Input_population/2)*'Proportional HSE Data'!E5</f>
        <v>14035.087719298244</v>
      </c>
      <c r="F5" s="139">
        <f>(Input_population/2)*'Proportional HSE Data'!F5</f>
        <v>14035.087719298244</v>
      </c>
      <c r="G5" s="139">
        <f>(Input_population/2)*'Proportional HSE Data'!G5</f>
        <v>3508.7719298245611</v>
      </c>
      <c r="H5" s="139">
        <f>(Input_population/2)*'Proportional HSE Data'!H5</f>
        <v>0</v>
      </c>
      <c r="I5" s="139">
        <f>(Input_population/2)*'Proportional HSE Data'!I5</f>
        <v>13934.426229508195</v>
      </c>
      <c r="J5" s="139">
        <f>(Input_population/2)*'Proportional HSE Data'!J5</f>
        <v>23770.491803278688</v>
      </c>
      <c r="K5" s="139">
        <f>(Input_population/2)*'Proportional HSE Data'!K5</f>
        <v>10655.737704918032</v>
      </c>
      <c r="L5" s="139">
        <f>(Input_population/2)*'Proportional HSE Data'!L5</f>
        <v>1639.344262295082</v>
      </c>
    </row>
    <row r="6" spans="1:13">
      <c r="A6" s="1">
        <v>4</v>
      </c>
      <c r="B6" s="1">
        <v>8</v>
      </c>
      <c r="C6" s="139">
        <f>(Input_population/2)*'Proportional HSE Data'!C6</f>
        <v>769.23076923076928</v>
      </c>
      <c r="D6" s="139">
        <f>(Input_population/2)*'Proportional HSE Data'!D6</f>
        <v>18461.538461538461</v>
      </c>
      <c r="E6" s="139">
        <f>(Input_population/2)*'Proportional HSE Data'!E6</f>
        <v>19230.76923076923</v>
      </c>
      <c r="F6" s="139">
        <f>(Input_population/2)*'Proportional HSE Data'!F6</f>
        <v>9230.7692307692305</v>
      </c>
      <c r="G6" s="139">
        <f>(Input_population/2)*'Proportional HSE Data'!G6</f>
        <v>2307.6923076923076</v>
      </c>
      <c r="H6" s="139">
        <f>(Input_population/2)*'Proportional HSE Data'!H6</f>
        <v>0</v>
      </c>
      <c r="I6" s="139">
        <f>(Input_population/2)*'Proportional HSE Data'!I6</f>
        <v>20289.855072463768</v>
      </c>
      <c r="J6" s="139">
        <f>(Input_population/2)*'Proportional HSE Data'!J6</f>
        <v>21014.492753623188</v>
      </c>
      <c r="K6" s="139">
        <f>(Input_population/2)*'Proportional HSE Data'!K6</f>
        <v>7246.376811594203</v>
      </c>
      <c r="L6" s="139">
        <f>(Input_population/2)*'Proportional HSE Data'!L6</f>
        <v>1449.2753623188405</v>
      </c>
    </row>
    <row r="7" spans="1:13">
      <c r="A7" s="1">
        <v>5</v>
      </c>
      <c r="B7" s="1">
        <v>9</v>
      </c>
      <c r="C7" s="139">
        <f>(Input_population/2)*'Proportional HSE Data'!C7</f>
        <v>2727.272727272727</v>
      </c>
      <c r="D7" s="139">
        <f>(Input_population/2)*'Proportional HSE Data'!D7</f>
        <v>13636.363636363636</v>
      </c>
      <c r="E7" s="139">
        <f>(Input_population/2)*'Proportional HSE Data'!E7</f>
        <v>17272.727272727272</v>
      </c>
      <c r="F7" s="139">
        <f>(Input_population/2)*'Proportional HSE Data'!F7</f>
        <v>12727.272727272726</v>
      </c>
      <c r="G7" s="139">
        <f>(Input_population/2)*'Proportional HSE Data'!G7</f>
        <v>3636.363636363636</v>
      </c>
      <c r="H7" s="139">
        <f>(Input_population/2)*'Proportional HSE Data'!H7</f>
        <v>2419.3548387096776</v>
      </c>
      <c r="I7" s="139">
        <f>(Input_population/2)*'Proportional HSE Data'!I7</f>
        <v>11290.322580645161</v>
      </c>
      <c r="J7" s="139">
        <f>(Input_population/2)*'Proportional HSE Data'!J7</f>
        <v>20967.741935483871</v>
      </c>
      <c r="K7" s="139">
        <f>(Input_population/2)*'Proportional HSE Data'!K7</f>
        <v>11290.322580645161</v>
      </c>
      <c r="L7" s="139">
        <f>(Input_population/2)*'Proportional HSE Data'!L7</f>
        <v>4032.2580645161288</v>
      </c>
    </row>
    <row r="8" spans="1:13">
      <c r="A8" s="1">
        <v>6</v>
      </c>
      <c r="B8" s="1">
        <v>10</v>
      </c>
      <c r="C8" s="139">
        <f>(Input_population/2)*'Proportional HSE Data'!C8</f>
        <v>2631.5789473684208</v>
      </c>
      <c r="D8" s="139">
        <f>(Input_population/2)*'Proportional HSE Data'!D8</f>
        <v>14912.280701754386</v>
      </c>
      <c r="E8" s="139">
        <f>(Input_population/2)*'Proportional HSE Data'!E8</f>
        <v>21052.631578947367</v>
      </c>
      <c r="F8" s="139">
        <f>(Input_population/2)*'Proportional HSE Data'!F8</f>
        <v>10526.315789473683</v>
      </c>
      <c r="G8" s="139">
        <f>(Input_population/2)*'Proportional HSE Data'!G8</f>
        <v>877.19298245614027</v>
      </c>
      <c r="H8" s="139">
        <f>(Input_population/2)*'Proportional HSE Data'!H8</f>
        <v>833.33333333333337</v>
      </c>
      <c r="I8" s="139">
        <f>(Input_population/2)*'Proportional HSE Data'!I8</f>
        <v>15833.333333333332</v>
      </c>
      <c r="J8" s="139">
        <f>(Input_population/2)*'Proportional HSE Data'!J8</f>
        <v>25833.333333333336</v>
      </c>
      <c r="K8" s="139">
        <f>(Input_population/2)*'Proportional HSE Data'!K8</f>
        <v>5000</v>
      </c>
      <c r="L8" s="139">
        <f>(Input_population/2)*'Proportional HSE Data'!L8</f>
        <v>2500</v>
      </c>
    </row>
    <row r="9" spans="1:13">
      <c r="A9" s="1">
        <v>7</v>
      </c>
      <c r="B9" s="1">
        <v>11</v>
      </c>
      <c r="C9" s="139">
        <f>(Input_population/2)*'Proportional HSE Data'!C9</f>
        <v>2631.5789473684208</v>
      </c>
      <c r="D9" s="139">
        <f>(Input_population/2)*'Proportional HSE Data'!D9</f>
        <v>15789.473684210525</v>
      </c>
      <c r="E9" s="139">
        <f>(Input_population/2)*'Proportional HSE Data'!E9</f>
        <v>15789.473684210525</v>
      </c>
      <c r="F9" s="139">
        <f>(Input_population/2)*'Proportional HSE Data'!F9</f>
        <v>10526.315789473683</v>
      </c>
      <c r="G9" s="139">
        <f>(Input_population/2)*'Proportional HSE Data'!G9</f>
        <v>5263.1578947368416</v>
      </c>
      <c r="H9" s="139">
        <f>(Input_population/2)*'Proportional HSE Data'!H9</f>
        <v>1369.8630136986301</v>
      </c>
      <c r="I9" s="139">
        <f>(Input_population/2)*'Proportional HSE Data'!I9</f>
        <v>16438.35616438356</v>
      </c>
      <c r="J9" s="139">
        <f>(Input_population/2)*'Proportional HSE Data'!J9</f>
        <v>23287.67123287671</v>
      </c>
      <c r="K9" s="139">
        <f>(Input_population/2)*'Proportional HSE Data'!K9</f>
        <v>4794.5205479452052</v>
      </c>
      <c r="L9" s="139">
        <f>(Input_population/2)*'Proportional HSE Data'!L9</f>
        <v>4109.58904109589</v>
      </c>
    </row>
    <row r="10" spans="1:13">
      <c r="A10" s="1">
        <v>8</v>
      </c>
      <c r="B10" s="1">
        <v>12</v>
      </c>
      <c r="C10" s="139">
        <f>(Input_population/2)*'Proportional HSE Data'!C10</f>
        <v>3731.343283582089</v>
      </c>
      <c r="D10" s="139">
        <f>(Input_population/2)*'Proportional HSE Data'!D10</f>
        <v>13432.835820895521</v>
      </c>
      <c r="E10" s="139">
        <f>(Input_population/2)*'Proportional HSE Data'!E10</f>
        <v>23134.328358208957</v>
      </c>
      <c r="F10" s="139">
        <f>(Input_population/2)*'Proportional HSE Data'!F10</f>
        <v>5970.1492537313434</v>
      </c>
      <c r="G10" s="139">
        <f>(Input_population/2)*'Proportional HSE Data'!G10</f>
        <v>3731.343283582089</v>
      </c>
      <c r="H10" s="139">
        <f>(Input_population/2)*'Proportional HSE Data'!H10</f>
        <v>1587.3015873015872</v>
      </c>
      <c r="I10" s="139">
        <f>(Input_population/2)*'Proportional HSE Data'!I10</f>
        <v>14285.714285714284</v>
      </c>
      <c r="J10" s="139">
        <f>(Input_population/2)*'Proportional HSE Data'!J10</f>
        <v>23015.873015873014</v>
      </c>
      <c r="K10" s="139">
        <f>(Input_population/2)*'Proportional HSE Data'!K10</f>
        <v>10317.460317460316</v>
      </c>
      <c r="L10" s="139">
        <f>(Input_population/2)*'Proportional HSE Data'!L10</f>
        <v>793.65079365079362</v>
      </c>
    </row>
    <row r="11" spans="1:13">
      <c r="A11" s="1">
        <v>9</v>
      </c>
      <c r="B11" s="1">
        <v>13</v>
      </c>
      <c r="C11" s="139">
        <f>(Input_population/2)*'Proportional HSE Data'!C11</f>
        <v>2222.2222222222222</v>
      </c>
      <c r="D11" s="139">
        <f>(Input_population/2)*'Proportional HSE Data'!D11</f>
        <v>12222.222222222223</v>
      </c>
      <c r="E11" s="139">
        <f>(Input_population/2)*'Proportional HSE Data'!E11</f>
        <v>26666.666666666668</v>
      </c>
      <c r="F11" s="139">
        <f>(Input_population/2)*'Proportional HSE Data'!F11</f>
        <v>6666.666666666667</v>
      </c>
      <c r="G11" s="139">
        <f>(Input_population/2)*'Proportional HSE Data'!G11</f>
        <v>2222.2222222222222</v>
      </c>
      <c r="H11" s="139">
        <f>(Input_population/2)*'Proportional HSE Data'!H11</f>
        <v>0</v>
      </c>
      <c r="I11" s="139">
        <f>(Input_population/2)*'Proportional HSE Data'!I11</f>
        <v>27419.354838709674</v>
      </c>
      <c r="J11" s="139">
        <f>(Input_population/2)*'Proportional HSE Data'!J11</f>
        <v>19354.83870967742</v>
      </c>
      <c r="K11" s="139">
        <f>(Input_population/2)*'Proportional HSE Data'!K11</f>
        <v>3225.8064516129029</v>
      </c>
      <c r="L11" s="139">
        <f>(Input_population/2)*'Proportional HSE Data'!L11</f>
        <v>0</v>
      </c>
    </row>
    <row r="12" spans="1:13">
      <c r="A12" s="1">
        <v>10</v>
      </c>
      <c r="B12" s="1">
        <v>14</v>
      </c>
      <c r="C12" s="139">
        <f>(Input_population/2)*'Proportional HSE Data'!C12</f>
        <v>2941.1764705882351</v>
      </c>
      <c r="D12" s="139">
        <f>(Input_population/2)*'Proportional HSE Data'!D12</f>
        <v>17647.058823529413</v>
      </c>
      <c r="E12" s="139">
        <f>(Input_population/2)*'Proportional HSE Data'!E12</f>
        <v>16666.666666666664</v>
      </c>
      <c r="F12" s="139">
        <f>(Input_population/2)*'Proportional HSE Data'!F12</f>
        <v>6862.7450980392159</v>
      </c>
      <c r="G12" s="139">
        <f>(Input_population/2)*'Proportional HSE Data'!G12</f>
        <v>5882.3529411764703</v>
      </c>
      <c r="H12" s="139">
        <f>(Input_population/2)*'Proportional HSE Data'!H12</f>
        <v>5555.5555555555557</v>
      </c>
      <c r="I12" s="139">
        <f>(Input_population/2)*'Proportional HSE Data'!I12</f>
        <v>22222.222222222223</v>
      </c>
      <c r="J12" s="139">
        <f>(Input_population/2)*'Proportional HSE Data'!J12</f>
        <v>14444.444444444443</v>
      </c>
      <c r="K12" s="139">
        <f>(Input_population/2)*'Proportional HSE Data'!K12</f>
        <v>6666.666666666667</v>
      </c>
      <c r="L12" s="139">
        <f>(Input_population/2)*'Proportional HSE Data'!L12</f>
        <v>1111.1111111111111</v>
      </c>
    </row>
    <row r="13" spans="1:13">
      <c r="A13" s="1">
        <v>11</v>
      </c>
      <c r="B13" s="1">
        <v>15</v>
      </c>
      <c r="C13" s="139">
        <f>(Input_population/2)*'Proportional HSE Data'!C13</f>
        <v>3508.7719298245611</v>
      </c>
      <c r="D13" s="139">
        <f>(Input_population/2)*'Proportional HSE Data'!D13</f>
        <v>18421.052631578947</v>
      </c>
      <c r="E13" s="139">
        <f>(Input_population/2)*'Proportional HSE Data'!E13</f>
        <v>20175.438596491225</v>
      </c>
      <c r="F13" s="139">
        <f>(Input_population/2)*'Proportional HSE Data'!F13</f>
        <v>6140.3508771929819</v>
      </c>
      <c r="G13" s="139">
        <f>(Input_population/2)*'Proportional HSE Data'!G13</f>
        <v>1754.3859649122805</v>
      </c>
      <c r="H13" s="139">
        <f>(Input_population/2)*'Proportional HSE Data'!H13</f>
        <v>2500</v>
      </c>
      <c r="I13" s="139">
        <f>(Input_population/2)*'Proportional HSE Data'!I13</f>
        <v>26250</v>
      </c>
      <c r="J13" s="139">
        <f>(Input_population/2)*'Proportional HSE Data'!J13</f>
        <v>16250</v>
      </c>
      <c r="K13" s="139">
        <f>(Input_population/2)*'Proportional HSE Data'!K13</f>
        <v>5000</v>
      </c>
      <c r="L13" s="139">
        <f>(Input_population/2)*'Proportional HSE Data'!L13</f>
        <v>0</v>
      </c>
    </row>
    <row r="14" spans="1:13">
      <c r="A14" s="1">
        <v>12</v>
      </c>
      <c r="B14" s="1">
        <v>16</v>
      </c>
      <c r="C14" s="139">
        <f>(Input_population/2)*'Proportional HSE Data'!C14</f>
        <v>3636.363636363636</v>
      </c>
      <c r="D14" s="139">
        <f>(Input_population/2)*'Proportional HSE Data'!D14</f>
        <v>15454.545454545454</v>
      </c>
      <c r="E14" s="139">
        <f>(Input_population/2)*'Proportional HSE Data'!E14</f>
        <v>19090.909090909092</v>
      </c>
      <c r="F14" s="139">
        <f>(Input_population/2)*'Proportional HSE Data'!F14</f>
        <v>4545.454545454546</v>
      </c>
      <c r="G14" s="139">
        <f>(Input_population/2)*'Proportional HSE Data'!G14</f>
        <v>7272.7272727272721</v>
      </c>
      <c r="H14" s="139">
        <f>(Input_population/2)*'Proportional HSE Data'!H14</f>
        <v>6521.7391304347821</v>
      </c>
      <c r="I14" s="139">
        <f>(Input_population/2)*'Proportional HSE Data'!I14</f>
        <v>29347.826086956524</v>
      </c>
      <c r="J14" s="139">
        <f>(Input_population/2)*'Proportional HSE Data'!J14</f>
        <v>9782.608695652174</v>
      </c>
      <c r="K14" s="139">
        <f>(Input_population/2)*'Proportional HSE Data'!K14</f>
        <v>3260.869565217391</v>
      </c>
      <c r="L14" s="139">
        <f>(Input_population/2)*'Proportional HSE Data'!L14</f>
        <v>1086.9565217391305</v>
      </c>
    </row>
    <row r="15" spans="1:13">
      <c r="A15" s="1">
        <v>13</v>
      </c>
      <c r="B15" s="1">
        <v>17</v>
      </c>
      <c r="C15" s="139">
        <f>(Input_population/2)*'Proportional HSE Data'!C15</f>
        <v>4878.0487804878048</v>
      </c>
      <c r="D15" s="139">
        <f>(Input_population/2)*'Proportional HSE Data'!D15</f>
        <v>8536.5853658536598</v>
      </c>
      <c r="E15" s="139">
        <f>(Input_population/2)*'Proportional HSE Data'!E15</f>
        <v>14634.146341463415</v>
      </c>
      <c r="F15" s="139">
        <f>(Input_population/2)*'Proportional HSE Data'!F15</f>
        <v>9756.0975609756097</v>
      </c>
      <c r="G15" s="139">
        <f>(Input_population/2)*'Proportional HSE Data'!G15</f>
        <v>12195.121951219511</v>
      </c>
      <c r="H15" s="139">
        <f>(Input_population/2)*'Proportional HSE Data'!H15</f>
        <v>11764.705882352941</v>
      </c>
      <c r="I15" s="139">
        <f>(Input_population/2)*'Proportional HSE Data'!I15</f>
        <v>16176.470588235296</v>
      </c>
      <c r="J15" s="139">
        <f>(Input_population/2)*'Proportional HSE Data'!J15</f>
        <v>13235.294117647059</v>
      </c>
      <c r="K15" s="139">
        <f>(Input_population/2)*'Proportional HSE Data'!K15</f>
        <v>2941.1764705882351</v>
      </c>
      <c r="L15" s="139">
        <f>(Input_population/2)*'Proportional HSE Data'!L15</f>
        <v>5882.3529411764703</v>
      </c>
    </row>
    <row r="16" spans="1:13">
      <c r="A16" s="1">
        <v>14</v>
      </c>
      <c r="B16" s="1">
        <v>18</v>
      </c>
      <c r="C16" s="139">
        <f>(Input_population/2)*'Proportional HSE Data'!C16</f>
        <v>0</v>
      </c>
      <c r="D16" s="139">
        <f>(Input_population/2)*'Proportional HSE Data'!D16</f>
        <v>14000.000000000002</v>
      </c>
      <c r="E16" s="139">
        <f>(Input_population/2)*'Proportional HSE Data'!E16</f>
        <v>7000.0000000000009</v>
      </c>
      <c r="F16" s="139">
        <f>(Input_population/2)*'Proportional HSE Data'!F16</f>
        <v>11000</v>
      </c>
      <c r="G16" s="139">
        <f>(Input_population/2)*'Proportional HSE Data'!G16</f>
        <v>18000</v>
      </c>
      <c r="H16" s="139">
        <f>(Input_population/2)*'Proportional HSE Data'!H16</f>
        <v>7777.7777777777783</v>
      </c>
      <c r="I16" s="139">
        <f>(Input_population/2)*'Proportional HSE Data'!I16</f>
        <v>10000</v>
      </c>
      <c r="J16" s="139">
        <f>(Input_population/2)*'Proportional HSE Data'!J16</f>
        <v>14444.444444444443</v>
      </c>
      <c r="K16" s="139">
        <f>(Input_population/2)*'Proportional HSE Data'!K16</f>
        <v>12222.222222222223</v>
      </c>
      <c r="L16" s="139">
        <f>(Input_population/2)*'Proportional HSE Data'!L16</f>
        <v>5555.5555555555557</v>
      </c>
    </row>
    <row r="17" spans="1:12">
      <c r="A17" s="1">
        <v>15</v>
      </c>
      <c r="B17" s="1">
        <v>19</v>
      </c>
      <c r="C17" s="139">
        <f>(Input_population/2)*'Proportional HSE Data'!C17</f>
        <v>1162.7906976744187</v>
      </c>
      <c r="D17" s="139">
        <f>(Input_population/2)*'Proportional HSE Data'!D17</f>
        <v>5813.9534883720926</v>
      </c>
      <c r="E17" s="139">
        <f>(Input_population/2)*'Proportional HSE Data'!E17</f>
        <v>9302.3255813953492</v>
      </c>
      <c r="F17" s="139">
        <f>(Input_population/2)*'Proportional HSE Data'!F17</f>
        <v>16279.069767441862</v>
      </c>
      <c r="G17" s="139">
        <f>(Input_population/2)*'Proportional HSE Data'!G17</f>
        <v>17441.860465116279</v>
      </c>
      <c r="H17" s="139">
        <f>(Input_population/2)*'Proportional HSE Data'!H17</f>
        <v>892.85714285714278</v>
      </c>
      <c r="I17" s="139">
        <f>(Input_population/2)*'Proportional HSE Data'!I17</f>
        <v>17857.142857142859</v>
      </c>
      <c r="J17" s="139">
        <f>(Input_population/2)*'Proportional HSE Data'!J17</f>
        <v>12500</v>
      </c>
      <c r="K17" s="139">
        <f>(Input_population/2)*'Proportional HSE Data'!K17</f>
        <v>10714.285714285714</v>
      </c>
      <c r="L17" s="139">
        <f>(Input_population/2)*'Proportional HSE Data'!L17</f>
        <v>8035.7142857142862</v>
      </c>
    </row>
    <row r="18" spans="1:12">
      <c r="A18" s="1">
        <v>16</v>
      </c>
      <c r="B18" s="1">
        <v>20</v>
      </c>
      <c r="C18" s="139">
        <f>(Input_population/2)*'Proportional HSE Data'!C18</f>
        <v>4166.6666666666661</v>
      </c>
      <c r="D18" s="139">
        <f>(Input_population/2)*'Proportional HSE Data'!D18</f>
        <v>8333.3333333333321</v>
      </c>
      <c r="E18" s="139">
        <f>(Input_population/2)*'Proportional HSE Data'!E18</f>
        <v>9722.2222222222226</v>
      </c>
      <c r="F18" s="139">
        <f>(Input_population/2)*'Proportional HSE Data'!F18</f>
        <v>8333.3333333333321</v>
      </c>
      <c r="G18" s="139">
        <f>(Input_population/2)*'Proportional HSE Data'!G18</f>
        <v>19444.444444444445</v>
      </c>
      <c r="H18" s="139">
        <f>(Input_population/2)*'Proportional HSE Data'!H18</f>
        <v>8000</v>
      </c>
      <c r="I18" s="139">
        <f>(Input_population/2)*'Proportional HSE Data'!I18</f>
        <v>15000</v>
      </c>
      <c r="J18" s="139">
        <f>(Input_population/2)*'Proportional HSE Data'!J18</f>
        <v>11000</v>
      </c>
      <c r="K18" s="139">
        <f>(Input_population/2)*'Proportional HSE Data'!K18</f>
        <v>7000.0000000000009</v>
      </c>
      <c r="L18" s="139">
        <f>(Input_population/2)*'Proportional HSE Data'!L18</f>
        <v>9000</v>
      </c>
    </row>
    <row r="19" spans="1:12">
      <c r="A19" s="1">
        <v>17</v>
      </c>
      <c r="B19" s="1">
        <v>21</v>
      </c>
      <c r="C19" s="139">
        <f>(Input_population/2)*'Proportional HSE Data'!C19</f>
        <v>0</v>
      </c>
      <c r="D19" s="139">
        <f>(Input_population/2)*'Proportional HSE Data'!D19</f>
        <v>10526.315789473683</v>
      </c>
      <c r="E19" s="139">
        <f>(Input_population/2)*'Proportional HSE Data'!E19</f>
        <v>13157.894736842105</v>
      </c>
      <c r="F19" s="139">
        <f>(Input_population/2)*'Proportional HSE Data'!F19</f>
        <v>7894.7368421052624</v>
      </c>
      <c r="G19" s="139">
        <f>(Input_population/2)*'Proportional HSE Data'!G19</f>
        <v>18421.052631578947</v>
      </c>
      <c r="H19" s="139">
        <f>(Input_population/2)*'Proportional HSE Data'!H19</f>
        <v>2083.333333333333</v>
      </c>
      <c r="I19" s="139">
        <f>(Input_population/2)*'Proportional HSE Data'!I19</f>
        <v>16666.666666666664</v>
      </c>
      <c r="J19" s="139">
        <f>(Input_population/2)*'Proportional HSE Data'!J19</f>
        <v>10416.666666666668</v>
      </c>
      <c r="K19" s="139">
        <f>(Input_population/2)*'Proportional HSE Data'!K19</f>
        <v>8333.3333333333321</v>
      </c>
      <c r="L19" s="139">
        <f>(Input_population/2)*'Proportional HSE Data'!L19</f>
        <v>12500</v>
      </c>
    </row>
    <row r="20" spans="1:12">
      <c r="A20" s="1">
        <v>18</v>
      </c>
      <c r="B20" s="1">
        <v>22</v>
      </c>
      <c r="C20" s="139">
        <f>(Input_population/2)*'Proportional HSE Data'!C20</f>
        <v>3333.3333333333335</v>
      </c>
      <c r="D20" s="139">
        <f>(Input_population/2)*'Proportional HSE Data'!D20</f>
        <v>5555.5555555555557</v>
      </c>
      <c r="E20" s="139">
        <f>(Input_population/2)*'Proportional HSE Data'!E20</f>
        <v>6666.666666666667</v>
      </c>
      <c r="F20" s="139">
        <f>(Input_population/2)*'Proportional HSE Data'!F20</f>
        <v>13333.333333333334</v>
      </c>
      <c r="G20" s="139">
        <f>(Input_population/2)*'Proportional HSE Data'!G20</f>
        <v>21111.111111111109</v>
      </c>
      <c r="H20" s="139">
        <f>(Input_population/2)*'Proportional HSE Data'!H20</f>
        <v>4545.454545454546</v>
      </c>
      <c r="I20" s="139">
        <f>(Input_population/2)*'Proportional HSE Data'!I20</f>
        <v>12727.272727272726</v>
      </c>
      <c r="J20" s="139">
        <f>(Input_population/2)*'Proportional HSE Data'!J20</f>
        <v>10000</v>
      </c>
      <c r="K20" s="139">
        <f>(Input_population/2)*'Proportional HSE Data'!K20</f>
        <v>10909.090909090908</v>
      </c>
      <c r="L20" s="139">
        <f>(Input_population/2)*'Proportional HSE Data'!L20</f>
        <v>11818.181818181818</v>
      </c>
    </row>
    <row r="21" spans="1:12">
      <c r="A21" s="1">
        <v>19</v>
      </c>
      <c r="B21" s="1">
        <v>23</v>
      </c>
      <c r="C21" s="139">
        <f>(Input_population/2)*'Proportional HSE Data'!C21</f>
        <v>1666.6666666666667</v>
      </c>
      <c r="D21" s="139">
        <f>(Input_population/2)*'Proportional HSE Data'!D21</f>
        <v>3333.3333333333335</v>
      </c>
      <c r="E21" s="139">
        <f>(Input_population/2)*'Proportional HSE Data'!E21</f>
        <v>6666.666666666667</v>
      </c>
      <c r="F21" s="139">
        <f>(Input_population/2)*'Proportional HSE Data'!F21</f>
        <v>11666.666666666666</v>
      </c>
      <c r="G21" s="139">
        <f>(Input_population/2)*'Proportional HSE Data'!G21</f>
        <v>26666.666666666668</v>
      </c>
      <c r="H21" s="139">
        <f>(Input_population/2)*'Proportional HSE Data'!H21</f>
        <v>2985.0746268656717</v>
      </c>
      <c r="I21" s="139">
        <f>(Input_population/2)*'Proportional HSE Data'!I21</f>
        <v>11194.029850746268</v>
      </c>
      <c r="J21" s="139">
        <f>(Input_population/2)*'Proportional HSE Data'!J21</f>
        <v>9701.4925373134338</v>
      </c>
      <c r="K21" s="139">
        <f>(Input_population/2)*'Proportional HSE Data'!K21</f>
        <v>12686.567164179105</v>
      </c>
      <c r="L21" s="139">
        <f>(Input_population/2)*'Proportional HSE Data'!L21</f>
        <v>13432.835820895521</v>
      </c>
    </row>
    <row r="22" spans="1:12">
      <c r="A22" s="1">
        <v>20</v>
      </c>
      <c r="B22" s="1">
        <v>24</v>
      </c>
      <c r="C22" s="139">
        <f>(Input_population/2)*'Proportional HSE Data'!C22</f>
        <v>0</v>
      </c>
      <c r="D22" s="139">
        <f>(Input_population/2)*'Proportional HSE Data'!D22</f>
        <v>5000</v>
      </c>
      <c r="E22" s="139">
        <f>(Input_population/2)*'Proportional HSE Data'!E22</f>
        <v>8750</v>
      </c>
      <c r="F22" s="139">
        <f>(Input_population/2)*'Proportional HSE Data'!F22</f>
        <v>7500</v>
      </c>
      <c r="G22" s="139">
        <f>(Input_population/2)*'Proportional HSE Data'!G22</f>
        <v>28749.999999999996</v>
      </c>
      <c r="H22" s="139">
        <f>(Input_population/2)*'Proportional HSE Data'!H22</f>
        <v>3787.878787878788</v>
      </c>
      <c r="I22" s="139">
        <f>(Input_population/2)*'Proportional HSE Data'!I22</f>
        <v>5303.030303030303</v>
      </c>
      <c r="J22" s="139">
        <f>(Input_population/2)*'Proportional HSE Data'!J22</f>
        <v>15151.515151515152</v>
      </c>
      <c r="K22" s="139">
        <f>(Input_population/2)*'Proportional HSE Data'!K22</f>
        <v>13636.363636363636</v>
      </c>
      <c r="L22" s="139">
        <f>(Input_population/2)*'Proportional HSE Data'!L22</f>
        <v>12121.212121212122</v>
      </c>
    </row>
    <row r="23" spans="1:12">
      <c r="A23" s="1">
        <v>21</v>
      </c>
      <c r="B23" s="1">
        <v>25</v>
      </c>
      <c r="C23" s="139">
        <f>(Input_population/2)*'Proportional HSE Data'!C23</f>
        <v>1886.7924528301885</v>
      </c>
      <c r="D23" s="139">
        <f>(Input_population/2)*'Proportional HSE Data'!D23</f>
        <v>8490.566037735849</v>
      </c>
      <c r="E23" s="139">
        <f>(Input_population/2)*'Proportional HSE Data'!E23</f>
        <v>6603.7735849056598</v>
      </c>
      <c r="F23" s="139">
        <f>(Input_population/2)*'Proportional HSE Data'!F23</f>
        <v>12264.150943396227</v>
      </c>
      <c r="G23" s="139">
        <f>(Input_population/2)*'Proportional HSE Data'!G23</f>
        <v>20754.716981132078</v>
      </c>
      <c r="H23" s="139">
        <f>(Input_population/2)*'Proportional HSE Data'!H23</f>
        <v>4918.0327868852455</v>
      </c>
      <c r="I23" s="139">
        <f>(Input_population/2)*'Proportional HSE Data'!I23</f>
        <v>13934.426229508195</v>
      </c>
      <c r="J23" s="139">
        <f>(Input_population/2)*'Proportional HSE Data'!J23</f>
        <v>9016.3934426229516</v>
      </c>
      <c r="K23" s="139">
        <f>(Input_population/2)*'Proportional HSE Data'!K23</f>
        <v>10655.737704918032</v>
      </c>
      <c r="L23" s="139">
        <f>(Input_population/2)*'Proportional HSE Data'!L23</f>
        <v>11475.409836065573</v>
      </c>
    </row>
    <row r="24" spans="1:12">
      <c r="A24" s="1">
        <v>22</v>
      </c>
      <c r="B24" s="1">
        <v>26</v>
      </c>
      <c r="C24" s="139">
        <f>(Input_population/2)*'Proportional HSE Data'!C24</f>
        <v>2272.727272727273</v>
      </c>
      <c r="D24" s="139">
        <f>(Input_population/2)*'Proportional HSE Data'!D24</f>
        <v>3409.090909090909</v>
      </c>
      <c r="E24" s="139">
        <f>(Input_population/2)*'Proportional HSE Data'!E24</f>
        <v>4545.454545454546</v>
      </c>
      <c r="F24" s="139">
        <f>(Input_population/2)*'Proportional HSE Data'!F24</f>
        <v>17045.454545454544</v>
      </c>
      <c r="G24" s="139">
        <f>(Input_population/2)*'Proportional HSE Data'!G24</f>
        <v>22727.272727272728</v>
      </c>
      <c r="H24" s="139">
        <f>(Input_population/2)*'Proportional HSE Data'!H24</f>
        <v>6521.7391304347821</v>
      </c>
      <c r="I24" s="139">
        <f>(Input_population/2)*'Proportional HSE Data'!I24</f>
        <v>3623.1884057971015</v>
      </c>
      <c r="J24" s="139">
        <f>(Input_population/2)*'Proportional HSE Data'!J24</f>
        <v>5797.101449275362</v>
      </c>
      <c r="K24" s="139">
        <f>(Input_population/2)*'Proportional HSE Data'!K24</f>
        <v>16666.666666666664</v>
      </c>
      <c r="L24" s="139">
        <f>(Input_population/2)*'Proportional HSE Data'!L24</f>
        <v>17391.304347826088</v>
      </c>
    </row>
    <row r="25" spans="1:12">
      <c r="A25" s="1">
        <v>23</v>
      </c>
      <c r="B25" s="1">
        <v>27</v>
      </c>
      <c r="C25" s="139">
        <f>(Input_population/2)*'Proportional HSE Data'!C25</f>
        <v>1960.7843137254902</v>
      </c>
      <c r="D25" s="139">
        <f>(Input_population/2)*'Proportional HSE Data'!D25</f>
        <v>2941.1764705882351</v>
      </c>
      <c r="E25" s="139">
        <f>(Input_population/2)*'Proportional HSE Data'!E25</f>
        <v>5882.3529411764703</v>
      </c>
      <c r="F25" s="139">
        <f>(Input_population/2)*'Proportional HSE Data'!F25</f>
        <v>10784.313725490196</v>
      </c>
      <c r="G25" s="139">
        <f>(Input_population/2)*'Proportional HSE Data'!G25</f>
        <v>28431.372549019608</v>
      </c>
      <c r="H25" s="139">
        <f>(Input_population/2)*'Proportional HSE Data'!H25</f>
        <v>2238.8059701492534</v>
      </c>
      <c r="I25" s="139">
        <f>(Input_population/2)*'Proportional HSE Data'!I25</f>
        <v>8208.9552238805973</v>
      </c>
      <c r="J25" s="139">
        <f>(Input_population/2)*'Proportional HSE Data'!J25</f>
        <v>9701.4925373134338</v>
      </c>
      <c r="K25" s="139">
        <f>(Input_population/2)*'Proportional HSE Data'!K25</f>
        <v>14179.10447761194</v>
      </c>
      <c r="L25" s="139">
        <f>(Input_population/2)*'Proportional HSE Data'!L25</f>
        <v>15671.641791044776</v>
      </c>
    </row>
    <row r="26" spans="1:12">
      <c r="A26" s="1">
        <v>24</v>
      </c>
      <c r="B26" s="1">
        <v>28</v>
      </c>
      <c r="C26" s="139">
        <f>(Input_population/2)*'Proportional HSE Data'!C26</f>
        <v>1282.051282051282</v>
      </c>
      <c r="D26" s="139">
        <f>(Input_population/2)*'Proportional HSE Data'!D26</f>
        <v>3846.1538461538462</v>
      </c>
      <c r="E26" s="139">
        <f>(Input_population/2)*'Proportional HSE Data'!E26</f>
        <v>3846.1538461538462</v>
      </c>
      <c r="F26" s="139">
        <f>(Input_population/2)*'Proportional HSE Data'!F26</f>
        <v>15384.615384615385</v>
      </c>
      <c r="G26" s="139">
        <f>(Input_population/2)*'Proportional HSE Data'!G26</f>
        <v>25641.025641025637</v>
      </c>
      <c r="H26" s="139">
        <f>(Input_population/2)*'Proportional HSE Data'!H26</f>
        <v>2343.75</v>
      </c>
      <c r="I26" s="139">
        <f>(Input_population/2)*'Proportional HSE Data'!I26</f>
        <v>9375</v>
      </c>
      <c r="J26" s="139">
        <f>(Input_population/2)*'Proportional HSE Data'!J26</f>
        <v>13281.25</v>
      </c>
      <c r="K26" s="139">
        <f>(Input_population/2)*'Proportional HSE Data'!K26</f>
        <v>14062.5</v>
      </c>
      <c r="L26" s="139">
        <f>(Input_population/2)*'Proportional HSE Data'!L26</f>
        <v>10937.5</v>
      </c>
    </row>
    <row r="27" spans="1:12">
      <c r="A27" s="1">
        <v>25</v>
      </c>
      <c r="B27" s="1">
        <v>29</v>
      </c>
      <c r="C27" s="139">
        <f>(Input_population/2)*'Proportional HSE Data'!C27</f>
        <v>2000</v>
      </c>
      <c r="D27" s="139">
        <f>(Input_population/2)*'Proportional HSE Data'!D27</f>
        <v>3000</v>
      </c>
      <c r="E27" s="139">
        <f>(Input_population/2)*'Proportional HSE Data'!E27</f>
        <v>11000</v>
      </c>
      <c r="F27" s="139">
        <f>(Input_population/2)*'Proportional HSE Data'!F27</f>
        <v>10000</v>
      </c>
      <c r="G27" s="139">
        <f>(Input_population/2)*'Proportional HSE Data'!G27</f>
        <v>24000</v>
      </c>
      <c r="H27" s="139">
        <f>(Input_population/2)*'Proportional HSE Data'!H27</f>
        <v>3125</v>
      </c>
      <c r="I27" s="139">
        <f>(Input_population/2)*'Proportional HSE Data'!I27</f>
        <v>13281.25</v>
      </c>
      <c r="J27" s="139">
        <f>(Input_population/2)*'Proportional HSE Data'!J27</f>
        <v>11718.75</v>
      </c>
      <c r="K27" s="139">
        <f>(Input_population/2)*'Proportional HSE Data'!K27</f>
        <v>10156.25</v>
      </c>
      <c r="L27" s="139">
        <f>(Input_population/2)*'Proportional HSE Data'!L27</f>
        <v>11718.75</v>
      </c>
    </row>
    <row r="28" spans="1:12">
      <c r="A28" s="1">
        <v>26</v>
      </c>
      <c r="B28" s="1">
        <v>30</v>
      </c>
      <c r="C28" s="139">
        <f>(Input_population/2)*'Proportional HSE Data'!C28</f>
        <v>1162.7906976744187</v>
      </c>
      <c r="D28" s="139">
        <f>(Input_population/2)*'Proportional HSE Data'!D28</f>
        <v>1162.7906976744187</v>
      </c>
      <c r="E28" s="139">
        <f>(Input_population/2)*'Proportional HSE Data'!E28</f>
        <v>8139.5348837209312</v>
      </c>
      <c r="F28" s="139">
        <f>(Input_population/2)*'Proportional HSE Data'!F28</f>
        <v>15116.279069767441</v>
      </c>
      <c r="G28" s="139">
        <f>(Input_population/2)*'Proportional HSE Data'!G28</f>
        <v>24418.60465116279</v>
      </c>
      <c r="H28" s="139">
        <f>(Input_population/2)*'Proportional HSE Data'!H28</f>
        <v>4615.3846153846152</v>
      </c>
      <c r="I28" s="139">
        <f>(Input_population/2)*'Proportional HSE Data'!I28</f>
        <v>10000</v>
      </c>
      <c r="J28" s="139">
        <f>(Input_population/2)*'Proportional HSE Data'!J28</f>
        <v>10769.23076923077</v>
      </c>
      <c r="K28" s="139">
        <f>(Input_population/2)*'Proportional HSE Data'!K28</f>
        <v>12307.692307692309</v>
      </c>
      <c r="L28" s="139">
        <f>(Input_population/2)*'Proportional HSE Data'!L28</f>
        <v>12307.692307692309</v>
      </c>
    </row>
    <row r="29" spans="1:12">
      <c r="A29" s="1">
        <v>27</v>
      </c>
      <c r="B29" s="1">
        <v>31</v>
      </c>
      <c r="C29" s="139">
        <f>(Input_population/2)*'Proportional HSE Data'!C29</f>
        <v>1020.408163265306</v>
      </c>
      <c r="D29" s="139">
        <f>(Input_population/2)*'Proportional HSE Data'!D29</f>
        <v>0</v>
      </c>
      <c r="E29" s="139">
        <f>(Input_population/2)*'Proportional HSE Data'!E29</f>
        <v>6122.4489795918362</v>
      </c>
      <c r="F29" s="139">
        <f>(Input_population/2)*'Proportional HSE Data'!F29</f>
        <v>16326.530612244896</v>
      </c>
      <c r="G29" s="139">
        <f>(Input_population/2)*'Proportional HSE Data'!G29</f>
        <v>26530.612244897962</v>
      </c>
      <c r="H29" s="139">
        <f>(Input_population/2)*'Proportional HSE Data'!H29</f>
        <v>2717.391304347826</v>
      </c>
      <c r="I29" s="139">
        <f>(Input_population/2)*'Proportional HSE Data'!I29</f>
        <v>10869.565217391304</v>
      </c>
      <c r="J29" s="139">
        <f>(Input_population/2)*'Proportional HSE Data'!J29</f>
        <v>14130.434782608694</v>
      </c>
      <c r="K29" s="139">
        <f>(Input_population/2)*'Proportional HSE Data'!K29</f>
        <v>15217.391304347828</v>
      </c>
      <c r="L29" s="139">
        <f>(Input_population/2)*'Proportional HSE Data'!L29</f>
        <v>7065.2173913043471</v>
      </c>
    </row>
    <row r="30" spans="1:12">
      <c r="A30" s="1">
        <v>28</v>
      </c>
      <c r="B30" s="1">
        <v>32</v>
      </c>
      <c r="C30" s="139">
        <f>(Input_population/2)*'Proportional HSE Data'!C30</f>
        <v>0</v>
      </c>
      <c r="D30" s="139">
        <f>(Input_population/2)*'Proportional HSE Data'!D30</f>
        <v>1587.3015873015872</v>
      </c>
      <c r="E30" s="139">
        <f>(Input_population/2)*'Proportional HSE Data'!E30</f>
        <v>5555.5555555555557</v>
      </c>
      <c r="F30" s="139">
        <f>(Input_population/2)*'Proportional HSE Data'!F30</f>
        <v>21428.571428571428</v>
      </c>
      <c r="G30" s="139">
        <f>(Input_population/2)*'Proportional HSE Data'!G30</f>
        <v>21428.571428571428</v>
      </c>
      <c r="H30" s="139">
        <f>(Input_population/2)*'Proportional HSE Data'!H30</f>
        <v>2112.676056338028</v>
      </c>
      <c r="I30" s="139">
        <f>(Input_population/2)*'Proportional HSE Data'!I30</f>
        <v>7746.4788732394363</v>
      </c>
      <c r="J30" s="139">
        <f>(Input_population/2)*'Proportional HSE Data'!J30</f>
        <v>11971.830985915492</v>
      </c>
      <c r="K30" s="139">
        <f>(Input_population/2)*'Proportional HSE Data'!K30</f>
        <v>16197.183098591549</v>
      </c>
      <c r="L30" s="139">
        <f>(Input_population/2)*'Proportional HSE Data'!L30</f>
        <v>11971.830985915492</v>
      </c>
    </row>
    <row r="31" spans="1:12">
      <c r="A31" s="1">
        <v>29</v>
      </c>
      <c r="B31" s="1">
        <v>33</v>
      </c>
      <c r="C31" s="139">
        <f>(Input_population/2)*'Proportional HSE Data'!C31</f>
        <v>2380.9523809523807</v>
      </c>
      <c r="D31" s="139">
        <f>(Input_population/2)*'Proportional HSE Data'!D31</f>
        <v>2380.9523809523807</v>
      </c>
      <c r="E31" s="139">
        <f>(Input_population/2)*'Proportional HSE Data'!E31</f>
        <v>7142.8571428571422</v>
      </c>
      <c r="F31" s="139">
        <f>(Input_population/2)*'Proportional HSE Data'!F31</f>
        <v>11904.761904761905</v>
      </c>
      <c r="G31" s="139">
        <f>(Input_population/2)*'Proportional HSE Data'!G31</f>
        <v>26190.476190476191</v>
      </c>
      <c r="H31" s="139">
        <f>(Input_population/2)*'Proportional HSE Data'!H31</f>
        <v>675.67567567567573</v>
      </c>
      <c r="I31" s="139">
        <f>(Input_population/2)*'Proportional HSE Data'!I31</f>
        <v>6756.7567567567576</v>
      </c>
      <c r="J31" s="139">
        <f>(Input_population/2)*'Proportional HSE Data'!J31</f>
        <v>12837.837837837837</v>
      </c>
      <c r="K31" s="139">
        <f>(Input_population/2)*'Proportional HSE Data'!K31</f>
        <v>18243.243243243243</v>
      </c>
      <c r="L31" s="139">
        <f>(Input_population/2)*'Proportional HSE Data'!L31</f>
        <v>11486.486486486487</v>
      </c>
    </row>
    <row r="32" spans="1:12">
      <c r="A32" s="1">
        <v>30</v>
      </c>
      <c r="B32" s="1">
        <v>34</v>
      </c>
      <c r="C32" s="139">
        <f>(Input_population/2)*'Proportional HSE Data'!C32</f>
        <v>980.39215686274508</v>
      </c>
      <c r="D32" s="139">
        <f>(Input_population/2)*'Proportional HSE Data'!D32</f>
        <v>4901.9607843137255</v>
      </c>
      <c r="E32" s="139">
        <f>(Input_population/2)*'Proportional HSE Data'!E32</f>
        <v>7843.1372549019607</v>
      </c>
      <c r="F32" s="139">
        <f>(Input_population/2)*'Proportional HSE Data'!F32</f>
        <v>13725.490196078432</v>
      </c>
      <c r="G32" s="139">
        <f>(Input_population/2)*'Proportional HSE Data'!G32</f>
        <v>22549.019607843136</v>
      </c>
      <c r="H32" s="139">
        <f>(Input_population/2)*'Proportional HSE Data'!H32</f>
        <v>2205.8823529411766</v>
      </c>
      <c r="I32" s="139">
        <f>(Input_population/2)*'Proportional HSE Data'!I32</f>
        <v>12500</v>
      </c>
      <c r="J32" s="139">
        <f>(Input_population/2)*'Proportional HSE Data'!J32</f>
        <v>11029.411764705883</v>
      </c>
      <c r="K32" s="139">
        <f>(Input_population/2)*'Proportional HSE Data'!K32</f>
        <v>13235.294117647059</v>
      </c>
      <c r="L32" s="139">
        <f>(Input_population/2)*'Proportional HSE Data'!L32</f>
        <v>11029.411764705883</v>
      </c>
    </row>
    <row r="33" spans="1:12">
      <c r="A33" s="1">
        <v>31</v>
      </c>
      <c r="B33" s="1">
        <v>35</v>
      </c>
      <c r="C33" s="139">
        <f>(Input_population/2)*'Proportional HSE Data'!C33</f>
        <v>1923.0769230769231</v>
      </c>
      <c r="D33" s="139">
        <f>(Input_population/2)*'Proportional HSE Data'!D33</f>
        <v>4807.6923076923076</v>
      </c>
      <c r="E33" s="139">
        <f>(Input_population/2)*'Proportional HSE Data'!E33</f>
        <v>1923.0769230769231</v>
      </c>
      <c r="F33" s="139">
        <f>(Input_population/2)*'Proportional HSE Data'!F33</f>
        <v>14423.076923076922</v>
      </c>
      <c r="G33" s="139">
        <f>(Input_population/2)*'Proportional HSE Data'!G33</f>
        <v>26923.076923076922</v>
      </c>
      <c r="H33" s="139">
        <f>(Input_population/2)*'Proportional HSE Data'!H33</f>
        <v>2631.5789473684208</v>
      </c>
      <c r="I33" s="139">
        <f>(Input_population/2)*'Proportional HSE Data'!I33</f>
        <v>7017.5438596491222</v>
      </c>
      <c r="J33" s="139">
        <f>(Input_population/2)*'Proportional HSE Data'!J33</f>
        <v>14912.280701754386</v>
      </c>
      <c r="K33" s="139">
        <f>(Input_population/2)*'Proportional HSE Data'!K33</f>
        <v>9649.1228070175439</v>
      </c>
      <c r="L33" s="139">
        <f>(Input_population/2)*'Proportional HSE Data'!L33</f>
        <v>15789.473684210525</v>
      </c>
    </row>
    <row r="34" spans="1:12">
      <c r="A34" s="1">
        <v>32</v>
      </c>
      <c r="B34" s="1">
        <v>36</v>
      </c>
      <c r="C34" s="139">
        <f>(Input_population/2)*'Proportional HSE Data'!C34</f>
        <v>892.85714285714278</v>
      </c>
      <c r="D34" s="139">
        <f>(Input_population/2)*'Proportional HSE Data'!D34</f>
        <v>1785.7142857142856</v>
      </c>
      <c r="E34" s="139">
        <f>(Input_population/2)*'Proportional HSE Data'!E34</f>
        <v>10714.285714285714</v>
      </c>
      <c r="F34" s="139">
        <f>(Input_population/2)*'Proportional HSE Data'!F34</f>
        <v>20535.714285714286</v>
      </c>
      <c r="G34" s="139">
        <f>(Input_population/2)*'Proportional HSE Data'!G34</f>
        <v>16071.428571428572</v>
      </c>
      <c r="H34" s="139">
        <f>(Input_population/2)*'Proportional HSE Data'!H34</f>
        <v>2941.1764705882351</v>
      </c>
      <c r="I34" s="139">
        <f>(Input_population/2)*'Proportional HSE Data'!I34</f>
        <v>5882.3529411764703</v>
      </c>
      <c r="J34" s="139">
        <f>(Input_population/2)*'Proportional HSE Data'!J34</f>
        <v>15441.176470588236</v>
      </c>
      <c r="K34" s="139">
        <f>(Input_population/2)*'Proportional HSE Data'!K34</f>
        <v>13970.588235294117</v>
      </c>
      <c r="L34" s="139">
        <f>(Input_population/2)*'Proportional HSE Data'!L34</f>
        <v>11764.705882352941</v>
      </c>
    </row>
    <row r="35" spans="1:12">
      <c r="A35" s="1">
        <v>33</v>
      </c>
      <c r="B35" s="1">
        <v>37</v>
      </c>
      <c r="C35" s="139">
        <f>(Input_population/2)*'Proportional HSE Data'!C35</f>
        <v>909.09090909090901</v>
      </c>
      <c r="D35" s="139">
        <f>(Input_population/2)*'Proportional HSE Data'!D35</f>
        <v>1818.181818181818</v>
      </c>
      <c r="E35" s="139">
        <f>(Input_population/2)*'Proportional HSE Data'!E35</f>
        <v>6363.6363636363631</v>
      </c>
      <c r="F35" s="139">
        <f>(Input_population/2)*'Proportional HSE Data'!F35</f>
        <v>18181.818181818184</v>
      </c>
      <c r="G35" s="139">
        <f>(Input_population/2)*'Proportional HSE Data'!G35</f>
        <v>22727.272727272728</v>
      </c>
      <c r="H35" s="139">
        <f>(Input_population/2)*'Proportional HSE Data'!H35</f>
        <v>3448.2758620689656</v>
      </c>
      <c r="I35" s="139">
        <f>(Input_population/2)*'Proportional HSE Data'!I35</f>
        <v>8620.6896551724149</v>
      </c>
      <c r="J35" s="139">
        <f>(Input_population/2)*'Proportional HSE Data'!J35</f>
        <v>10919.540229885059</v>
      </c>
      <c r="K35" s="139">
        <f>(Input_population/2)*'Proportional HSE Data'!K35</f>
        <v>16666.666666666664</v>
      </c>
      <c r="L35" s="139">
        <f>(Input_population/2)*'Proportional HSE Data'!L35</f>
        <v>10344.827586206897</v>
      </c>
    </row>
    <row r="36" spans="1:12">
      <c r="A36" s="1">
        <v>34</v>
      </c>
      <c r="B36" s="1">
        <v>38</v>
      </c>
      <c r="C36" s="139">
        <f>(Input_population/2)*'Proportional HSE Data'!C36</f>
        <v>1587.3015873015872</v>
      </c>
      <c r="D36" s="139">
        <f>(Input_population/2)*'Proportional HSE Data'!D36</f>
        <v>5555.5555555555557</v>
      </c>
      <c r="E36" s="139">
        <f>(Input_population/2)*'Proportional HSE Data'!E36</f>
        <v>5555.5555555555557</v>
      </c>
      <c r="F36" s="139">
        <f>(Input_population/2)*'Proportional HSE Data'!F36</f>
        <v>13492.063492063491</v>
      </c>
      <c r="G36" s="139">
        <f>(Input_population/2)*'Proportional HSE Data'!G36</f>
        <v>23809.523809523809</v>
      </c>
      <c r="H36" s="139">
        <f>(Input_population/2)*'Proportional HSE Data'!H36</f>
        <v>1250</v>
      </c>
      <c r="I36" s="139">
        <f>(Input_population/2)*'Proportional HSE Data'!I36</f>
        <v>6875.0000000000009</v>
      </c>
      <c r="J36" s="139">
        <f>(Input_population/2)*'Proportional HSE Data'!J36</f>
        <v>13750.000000000002</v>
      </c>
      <c r="K36" s="139">
        <f>(Input_population/2)*'Proportional HSE Data'!K36</f>
        <v>13750.000000000002</v>
      </c>
      <c r="L36" s="139">
        <f>(Input_population/2)*'Proportional HSE Data'!L36</f>
        <v>14374.999999999998</v>
      </c>
    </row>
    <row r="37" spans="1:12">
      <c r="A37" s="1">
        <v>35</v>
      </c>
      <c r="B37" s="1">
        <v>39</v>
      </c>
      <c r="C37" s="139">
        <f>(Input_population/2)*'Proportional HSE Data'!C37</f>
        <v>2631.5789473684208</v>
      </c>
      <c r="D37" s="139">
        <f>(Input_population/2)*'Proportional HSE Data'!D37</f>
        <v>1754.3859649122805</v>
      </c>
      <c r="E37" s="139">
        <f>(Input_population/2)*'Proportional HSE Data'!E37</f>
        <v>1754.3859649122805</v>
      </c>
      <c r="F37" s="139">
        <f>(Input_population/2)*'Proportional HSE Data'!F37</f>
        <v>15789.473684210525</v>
      </c>
      <c r="G37" s="139">
        <f>(Input_population/2)*'Proportional HSE Data'!G37</f>
        <v>28070.175438596489</v>
      </c>
      <c r="H37" s="139">
        <f>(Input_population/2)*'Proportional HSE Data'!H37</f>
        <v>3048.7804878048778</v>
      </c>
      <c r="I37" s="139">
        <f>(Input_population/2)*'Proportional HSE Data'!I37</f>
        <v>7926.8292682926831</v>
      </c>
      <c r="J37" s="139">
        <f>(Input_population/2)*'Proportional HSE Data'!J37</f>
        <v>12804.878048780489</v>
      </c>
      <c r="K37" s="139">
        <f>(Input_population/2)*'Proportional HSE Data'!K37</f>
        <v>15243.90243902439</v>
      </c>
      <c r="L37" s="139">
        <f>(Input_population/2)*'Proportional HSE Data'!L37</f>
        <v>10975.609756097561</v>
      </c>
    </row>
    <row r="38" spans="1:12">
      <c r="A38" s="1">
        <v>36</v>
      </c>
      <c r="B38" s="1">
        <v>40</v>
      </c>
      <c r="C38" s="139">
        <f>(Input_population/2)*'Proportional HSE Data'!C38</f>
        <v>943.39622641509425</v>
      </c>
      <c r="D38" s="139">
        <f>(Input_population/2)*'Proportional HSE Data'!D38</f>
        <v>4716.9811320754725</v>
      </c>
      <c r="E38" s="139">
        <f>(Input_population/2)*'Proportional HSE Data'!E38</f>
        <v>5660.3773584905666</v>
      </c>
      <c r="F38" s="139">
        <f>(Input_population/2)*'Proportional HSE Data'!F38</f>
        <v>16981.132075471698</v>
      </c>
      <c r="G38" s="139">
        <f>(Input_population/2)*'Proportional HSE Data'!G38</f>
        <v>21698.113207547172</v>
      </c>
      <c r="H38" s="139">
        <f>(Input_population/2)*'Proportional HSE Data'!H38</f>
        <v>3797.4683544303798</v>
      </c>
      <c r="I38" s="139">
        <f>(Input_population/2)*'Proportional HSE Data'!I38</f>
        <v>6329.1139240506336</v>
      </c>
      <c r="J38" s="139">
        <f>(Input_population/2)*'Proportional HSE Data'!J38</f>
        <v>14556.962025316456</v>
      </c>
      <c r="K38" s="139">
        <f>(Input_population/2)*'Proportional HSE Data'!K38</f>
        <v>17088.607594936708</v>
      </c>
      <c r="L38" s="139">
        <f>(Input_population/2)*'Proportional HSE Data'!L38</f>
        <v>8227.8481012658231</v>
      </c>
    </row>
    <row r="39" spans="1:12">
      <c r="A39" s="1">
        <v>37</v>
      </c>
      <c r="B39" s="1">
        <v>41</v>
      </c>
      <c r="C39" s="139">
        <f>(Input_population/2)*'Proportional HSE Data'!C39</f>
        <v>1694.9152542372881</v>
      </c>
      <c r="D39" s="139">
        <f>(Input_population/2)*'Proportional HSE Data'!D39</f>
        <v>5084.7457627118647</v>
      </c>
      <c r="E39" s="139">
        <f>(Input_population/2)*'Proportional HSE Data'!E39</f>
        <v>1694.9152542372881</v>
      </c>
      <c r="F39" s="139">
        <f>(Input_population/2)*'Proportional HSE Data'!F39</f>
        <v>15254.237288135595</v>
      </c>
      <c r="G39" s="139">
        <f>(Input_population/2)*'Proportional HSE Data'!G39</f>
        <v>26271.186440677968</v>
      </c>
      <c r="H39" s="139">
        <f>(Input_population/2)*'Proportional HSE Data'!H39</f>
        <v>2531.6455696202529</v>
      </c>
      <c r="I39" s="139">
        <f>(Input_population/2)*'Proportional HSE Data'!I39</f>
        <v>8860.7594936708865</v>
      </c>
      <c r="J39" s="139">
        <f>(Input_population/2)*'Proportional HSE Data'!J39</f>
        <v>13924.050632911392</v>
      </c>
      <c r="K39" s="139">
        <f>(Input_population/2)*'Proportional HSE Data'!K39</f>
        <v>13924.050632911392</v>
      </c>
      <c r="L39" s="139">
        <f>(Input_population/2)*'Proportional HSE Data'!L39</f>
        <v>10759.493670886077</v>
      </c>
    </row>
    <row r="40" spans="1:12">
      <c r="A40" s="1">
        <v>38</v>
      </c>
      <c r="B40" s="1">
        <v>42</v>
      </c>
      <c r="C40" s="139">
        <f>(Input_population/2)*'Proportional HSE Data'!C40</f>
        <v>4838.7096774193551</v>
      </c>
      <c r="D40" s="139">
        <f>(Input_population/2)*'Proportional HSE Data'!D40</f>
        <v>4032.2580645161288</v>
      </c>
      <c r="E40" s="139">
        <f>(Input_population/2)*'Proportional HSE Data'!E40</f>
        <v>4838.7096774193551</v>
      </c>
      <c r="F40" s="139">
        <f>(Input_population/2)*'Proportional HSE Data'!F40</f>
        <v>13709.677419354837</v>
      </c>
      <c r="G40" s="139">
        <f>(Input_population/2)*'Proportional HSE Data'!G40</f>
        <v>22580.645161290322</v>
      </c>
      <c r="H40" s="139">
        <f>(Input_population/2)*'Proportional HSE Data'!H40</f>
        <v>2325.5813953488373</v>
      </c>
      <c r="I40" s="139">
        <f>(Input_population/2)*'Proportional HSE Data'!I40</f>
        <v>6976.7441860465115</v>
      </c>
      <c r="J40" s="139">
        <f>(Input_population/2)*'Proportional HSE Data'!J40</f>
        <v>11627.906976744185</v>
      </c>
      <c r="K40" s="139">
        <f>(Input_population/2)*'Proportional HSE Data'!K40</f>
        <v>16279.069767441862</v>
      </c>
      <c r="L40" s="139">
        <f>(Input_population/2)*'Proportional HSE Data'!L40</f>
        <v>12790.697674418605</v>
      </c>
    </row>
    <row r="41" spans="1:12">
      <c r="A41" s="1">
        <v>39</v>
      </c>
      <c r="B41" s="1">
        <v>43</v>
      </c>
      <c r="C41" s="139">
        <f>(Input_population/2)*'Proportional HSE Data'!C41</f>
        <v>2985.0746268656717</v>
      </c>
      <c r="D41" s="139">
        <f>(Input_population/2)*'Proportional HSE Data'!D41</f>
        <v>5223.8805970149251</v>
      </c>
      <c r="E41" s="139">
        <f>(Input_population/2)*'Proportional HSE Data'!E41</f>
        <v>8208.9552238805973</v>
      </c>
      <c r="F41" s="139">
        <f>(Input_population/2)*'Proportional HSE Data'!F41</f>
        <v>14179.10447761194</v>
      </c>
      <c r="G41" s="139">
        <f>(Input_population/2)*'Proportional HSE Data'!G41</f>
        <v>19402.985074626868</v>
      </c>
      <c r="H41" s="139">
        <f>(Input_population/2)*'Proportional HSE Data'!H41</f>
        <v>4729.72972972973</v>
      </c>
      <c r="I41" s="139">
        <f>(Input_population/2)*'Proportional HSE Data'!I41</f>
        <v>6081.0810810810817</v>
      </c>
      <c r="J41" s="139">
        <f>(Input_population/2)*'Proportional HSE Data'!J41</f>
        <v>9459.45945945946</v>
      </c>
      <c r="K41" s="139">
        <f>(Input_population/2)*'Proportional HSE Data'!K41</f>
        <v>13513.513513513515</v>
      </c>
      <c r="L41" s="139">
        <f>(Input_population/2)*'Proportional HSE Data'!L41</f>
        <v>16216.216216216217</v>
      </c>
    </row>
    <row r="42" spans="1:12">
      <c r="A42" s="1">
        <v>40</v>
      </c>
      <c r="B42" s="1">
        <v>44</v>
      </c>
      <c r="C42" s="139">
        <f>(Input_population/2)*'Proportional HSE Data'!C42</f>
        <v>2173.913043478261</v>
      </c>
      <c r="D42" s="139">
        <f>(Input_population/2)*'Proportional HSE Data'!D42</f>
        <v>5797.101449275362</v>
      </c>
      <c r="E42" s="139">
        <f>(Input_population/2)*'Proportional HSE Data'!E42</f>
        <v>2173.913043478261</v>
      </c>
      <c r="F42" s="139">
        <f>(Input_population/2)*'Proportional HSE Data'!F42</f>
        <v>17391.304347826088</v>
      </c>
      <c r="G42" s="139">
        <f>(Input_population/2)*'Proportional HSE Data'!G42</f>
        <v>22463.768115942028</v>
      </c>
      <c r="H42" s="139">
        <f>(Input_population/2)*'Proportional HSE Data'!H42</f>
        <v>3947.3684210526312</v>
      </c>
      <c r="I42" s="139">
        <f>(Input_population/2)*'Proportional HSE Data'!I42</f>
        <v>3947.3684210526312</v>
      </c>
      <c r="J42" s="139">
        <f>(Input_population/2)*'Proportional HSE Data'!J42</f>
        <v>10526.315789473683</v>
      </c>
      <c r="K42" s="139">
        <f>(Input_population/2)*'Proportional HSE Data'!K42</f>
        <v>17105.263157894737</v>
      </c>
      <c r="L42" s="139">
        <f>(Input_population/2)*'Proportional HSE Data'!L42</f>
        <v>14473.684210526317</v>
      </c>
    </row>
    <row r="43" spans="1:12">
      <c r="A43" s="1">
        <v>41</v>
      </c>
      <c r="B43" s="1">
        <v>45</v>
      </c>
      <c r="C43" s="139">
        <f>(Input_population/2)*'Proportional HSE Data'!C43</f>
        <v>1851.8518518518517</v>
      </c>
      <c r="D43" s="139">
        <f>(Input_population/2)*'Proportional HSE Data'!D43</f>
        <v>1851.8518518518517</v>
      </c>
      <c r="E43" s="139">
        <f>(Input_population/2)*'Proportional HSE Data'!E43</f>
        <v>6481.4814814814808</v>
      </c>
      <c r="F43" s="139">
        <f>(Input_population/2)*'Proportional HSE Data'!F43</f>
        <v>13888.888888888889</v>
      </c>
      <c r="G43" s="139">
        <f>(Input_population/2)*'Proportional HSE Data'!G43</f>
        <v>25925.925925925923</v>
      </c>
      <c r="H43" s="139">
        <f>(Input_population/2)*'Proportional HSE Data'!H43</f>
        <v>3750</v>
      </c>
      <c r="I43" s="139">
        <f>(Input_population/2)*'Proportional HSE Data'!I43</f>
        <v>6875.0000000000009</v>
      </c>
      <c r="J43" s="139">
        <f>(Input_population/2)*'Proportional HSE Data'!J43</f>
        <v>11875</v>
      </c>
      <c r="K43" s="139">
        <f>(Input_population/2)*'Proportional HSE Data'!K43</f>
        <v>15625</v>
      </c>
      <c r="L43" s="139">
        <f>(Input_population/2)*'Proportional HSE Data'!L43</f>
        <v>11875</v>
      </c>
    </row>
    <row r="44" spans="1:12">
      <c r="A44" s="1">
        <v>42</v>
      </c>
      <c r="B44" s="1">
        <v>46</v>
      </c>
      <c r="C44" s="139">
        <f>(Input_population/2)*'Proportional HSE Data'!C44</f>
        <v>1694.9152542372881</v>
      </c>
      <c r="D44" s="139">
        <f>(Input_population/2)*'Proportional HSE Data'!D44</f>
        <v>2542.3728813559323</v>
      </c>
      <c r="E44" s="139">
        <f>(Input_population/2)*'Proportional HSE Data'!E44</f>
        <v>5932.203389830509</v>
      </c>
      <c r="F44" s="139">
        <f>(Input_population/2)*'Proportional HSE Data'!F44</f>
        <v>16949.152542372882</v>
      </c>
      <c r="G44" s="139">
        <f>(Input_population/2)*'Proportional HSE Data'!G44</f>
        <v>22881.355932203391</v>
      </c>
      <c r="H44" s="139">
        <f>(Input_population/2)*'Proportional HSE Data'!H44</f>
        <v>2439.0243902439024</v>
      </c>
      <c r="I44" s="139">
        <f>(Input_population/2)*'Proportional HSE Data'!I44</f>
        <v>4878.0487804878048</v>
      </c>
      <c r="J44" s="139">
        <f>(Input_population/2)*'Proportional HSE Data'!J44</f>
        <v>12195.121951219511</v>
      </c>
      <c r="K44" s="139">
        <f>(Input_population/2)*'Proportional HSE Data'!K44</f>
        <v>18292.682926829268</v>
      </c>
      <c r="L44" s="139">
        <f>(Input_population/2)*'Proportional HSE Data'!L44</f>
        <v>12195.121951219511</v>
      </c>
    </row>
    <row r="45" spans="1:12">
      <c r="A45" s="1">
        <v>43</v>
      </c>
      <c r="B45" s="1">
        <v>47</v>
      </c>
      <c r="C45" s="139">
        <f>(Input_population/2)*'Proportional HSE Data'!C45</f>
        <v>3571.4285714285711</v>
      </c>
      <c r="D45" s="139">
        <f>(Input_population/2)*'Proportional HSE Data'!D45</f>
        <v>892.85714285714278</v>
      </c>
      <c r="E45" s="139">
        <f>(Input_population/2)*'Proportional HSE Data'!E45</f>
        <v>6250</v>
      </c>
      <c r="F45" s="139">
        <f>(Input_population/2)*'Proportional HSE Data'!F45</f>
        <v>16071.428571428572</v>
      </c>
      <c r="G45" s="139">
        <f>(Input_population/2)*'Proportional HSE Data'!G45</f>
        <v>23214.285714285714</v>
      </c>
      <c r="H45" s="139">
        <f>(Input_population/2)*'Proportional HSE Data'!H45</f>
        <v>5000</v>
      </c>
      <c r="I45" s="139">
        <f>(Input_population/2)*'Proportional HSE Data'!I45</f>
        <v>5000</v>
      </c>
      <c r="J45" s="139">
        <f>(Input_population/2)*'Proportional HSE Data'!J45</f>
        <v>8750</v>
      </c>
      <c r="K45" s="139">
        <f>(Input_population/2)*'Proportional HSE Data'!K45</f>
        <v>18125</v>
      </c>
      <c r="L45" s="139">
        <f>(Input_population/2)*'Proportional HSE Data'!L45</f>
        <v>13125</v>
      </c>
    </row>
    <row r="46" spans="1:12">
      <c r="A46" s="1">
        <v>44</v>
      </c>
      <c r="B46" s="1">
        <v>48</v>
      </c>
      <c r="C46" s="139">
        <f>(Input_population/2)*'Proportional HSE Data'!C46</f>
        <v>1333.3333333333335</v>
      </c>
      <c r="D46" s="139">
        <f>(Input_population/2)*'Proportional HSE Data'!D46</f>
        <v>4000</v>
      </c>
      <c r="E46" s="139">
        <f>(Input_population/2)*'Proportional HSE Data'!E46</f>
        <v>7333.333333333333</v>
      </c>
      <c r="F46" s="139">
        <f>(Input_population/2)*'Proportional HSE Data'!F46</f>
        <v>11333.333333333332</v>
      </c>
      <c r="G46" s="139">
        <f>(Input_population/2)*'Proportional HSE Data'!G46</f>
        <v>26000</v>
      </c>
      <c r="H46" s="139">
        <f>(Input_population/2)*'Proportional HSE Data'!H46</f>
        <v>3921.5686274509803</v>
      </c>
      <c r="I46" s="139">
        <f>(Input_population/2)*'Proportional HSE Data'!I46</f>
        <v>5882.3529411764703</v>
      </c>
      <c r="J46" s="139">
        <f>(Input_population/2)*'Proportional HSE Data'!J46</f>
        <v>10294.117647058823</v>
      </c>
      <c r="K46" s="139">
        <f>(Input_population/2)*'Proportional HSE Data'!K46</f>
        <v>16176.470588235296</v>
      </c>
      <c r="L46" s="139">
        <f>(Input_population/2)*'Proportional HSE Data'!L46</f>
        <v>13725.490196078432</v>
      </c>
    </row>
    <row r="47" spans="1:12">
      <c r="A47" s="1">
        <v>45</v>
      </c>
      <c r="B47" s="1">
        <v>49</v>
      </c>
      <c r="C47" s="139">
        <f>(Input_population/2)*'Proportional HSE Data'!C47</f>
        <v>4166.6666666666661</v>
      </c>
      <c r="D47" s="139">
        <f>(Input_population/2)*'Proportional HSE Data'!D47</f>
        <v>2500</v>
      </c>
      <c r="E47" s="139">
        <f>(Input_population/2)*'Proportional HSE Data'!E47</f>
        <v>3333.3333333333335</v>
      </c>
      <c r="F47" s="139">
        <f>(Input_population/2)*'Proportional HSE Data'!F47</f>
        <v>16666.666666666664</v>
      </c>
      <c r="G47" s="139">
        <f>(Input_population/2)*'Proportional HSE Data'!G47</f>
        <v>23333.333333333332</v>
      </c>
      <c r="H47" s="139">
        <f>(Input_population/2)*'Proportional HSE Data'!H47</f>
        <v>5625</v>
      </c>
      <c r="I47" s="139">
        <f>(Input_population/2)*'Proportional HSE Data'!I47</f>
        <v>4375</v>
      </c>
      <c r="J47" s="139">
        <f>(Input_population/2)*'Proportional HSE Data'!J47</f>
        <v>11250</v>
      </c>
      <c r="K47" s="139">
        <f>(Input_population/2)*'Proportional HSE Data'!K47</f>
        <v>15000</v>
      </c>
      <c r="L47" s="139">
        <f>(Input_population/2)*'Proportional HSE Data'!L47</f>
        <v>13750.000000000002</v>
      </c>
    </row>
    <row r="48" spans="1:12">
      <c r="A48" s="1">
        <v>46</v>
      </c>
      <c r="B48" s="1">
        <v>50</v>
      </c>
      <c r="C48" s="139">
        <f>(Input_population/2)*'Proportional HSE Data'!C48</f>
        <v>1724.1379310344828</v>
      </c>
      <c r="D48" s="139">
        <f>(Input_population/2)*'Proportional HSE Data'!D48</f>
        <v>2586.2068965517242</v>
      </c>
      <c r="E48" s="139">
        <f>(Input_population/2)*'Proportional HSE Data'!E48</f>
        <v>6896.5517241379312</v>
      </c>
      <c r="F48" s="139">
        <f>(Input_population/2)*'Proportional HSE Data'!F48</f>
        <v>20689.655172413793</v>
      </c>
      <c r="G48" s="139">
        <f>(Input_population/2)*'Proportional HSE Data'!G48</f>
        <v>18103.448275862069</v>
      </c>
      <c r="H48" s="139">
        <f>(Input_population/2)*'Proportional HSE Data'!H48</f>
        <v>2298.8505747126437</v>
      </c>
      <c r="I48" s="139">
        <f>(Input_population/2)*'Proportional HSE Data'!I48</f>
        <v>4022.9885057471265</v>
      </c>
      <c r="J48" s="139">
        <f>(Input_population/2)*'Proportional HSE Data'!J48</f>
        <v>8045.977011494253</v>
      </c>
      <c r="K48" s="139">
        <f>(Input_population/2)*'Proportional HSE Data'!K48</f>
        <v>15517.241379310346</v>
      </c>
      <c r="L48" s="139">
        <f>(Input_population/2)*'Proportional HSE Data'!L48</f>
        <v>20114.942528735632</v>
      </c>
    </row>
    <row r="49" spans="1:12">
      <c r="A49" s="1">
        <v>47</v>
      </c>
      <c r="B49" s="1">
        <v>51</v>
      </c>
      <c r="C49" s="139">
        <f>(Input_population/2)*'Proportional HSE Data'!C49</f>
        <v>3703.7037037037035</v>
      </c>
      <c r="D49" s="139">
        <f>(Input_population/2)*'Proportional HSE Data'!D49</f>
        <v>2777.7777777777778</v>
      </c>
      <c r="E49" s="139">
        <f>(Input_population/2)*'Proportional HSE Data'!E49</f>
        <v>6481.4814814814808</v>
      </c>
      <c r="F49" s="139">
        <f>(Input_population/2)*'Proportional HSE Data'!F49</f>
        <v>17592.592592592591</v>
      </c>
      <c r="G49" s="139">
        <f>(Input_population/2)*'Proportional HSE Data'!G49</f>
        <v>19444.444444444445</v>
      </c>
      <c r="H49" s="139">
        <f>(Input_population/2)*'Proportional HSE Data'!H49</f>
        <v>4938.2716049382716</v>
      </c>
      <c r="I49" s="139">
        <f>(Input_population/2)*'Proportional HSE Data'!I49</f>
        <v>5555.5555555555557</v>
      </c>
      <c r="J49" s="139">
        <f>(Input_population/2)*'Proportional HSE Data'!J49</f>
        <v>11728.395061728394</v>
      </c>
      <c r="K49" s="139">
        <f>(Input_population/2)*'Proportional HSE Data'!K49</f>
        <v>13580.246913580246</v>
      </c>
      <c r="L49" s="139">
        <f>(Input_population/2)*'Proportional HSE Data'!L49</f>
        <v>14197.53086419753</v>
      </c>
    </row>
    <row r="50" spans="1:12">
      <c r="A50" s="1">
        <v>48</v>
      </c>
      <c r="B50" s="1">
        <v>52</v>
      </c>
      <c r="C50" s="139">
        <f>(Input_population/2)*'Proportional HSE Data'!C50</f>
        <v>7031.25</v>
      </c>
      <c r="D50" s="139">
        <f>(Input_population/2)*'Proportional HSE Data'!D50</f>
        <v>7031.25</v>
      </c>
      <c r="E50" s="139">
        <f>(Input_population/2)*'Proportional HSE Data'!E50</f>
        <v>3906.25</v>
      </c>
      <c r="F50" s="139">
        <f>(Input_population/2)*'Proportional HSE Data'!F50</f>
        <v>11718.75</v>
      </c>
      <c r="G50" s="139">
        <f>(Input_population/2)*'Proportional HSE Data'!G50</f>
        <v>20312.5</v>
      </c>
      <c r="H50" s="139">
        <f>(Input_population/2)*'Proportional HSE Data'!H50</f>
        <v>7317.0731707317073</v>
      </c>
      <c r="I50" s="139">
        <f>(Input_population/2)*'Proportional HSE Data'!I50</f>
        <v>4878.0487804878048</v>
      </c>
      <c r="J50" s="139">
        <f>(Input_population/2)*'Proportional HSE Data'!J50</f>
        <v>6707.3170731707323</v>
      </c>
      <c r="K50" s="139">
        <f>(Input_population/2)*'Proportional HSE Data'!K50</f>
        <v>12804.878048780489</v>
      </c>
      <c r="L50" s="139">
        <f>(Input_population/2)*'Proportional HSE Data'!L50</f>
        <v>18292.682926829268</v>
      </c>
    </row>
    <row r="51" spans="1:12">
      <c r="A51" s="1">
        <v>49</v>
      </c>
      <c r="B51" s="1">
        <v>53</v>
      </c>
      <c r="C51" s="139">
        <f>(Input_population/2)*'Proportional HSE Data'!C51</f>
        <v>5405.4054054054059</v>
      </c>
      <c r="D51" s="139">
        <f>(Input_population/2)*'Proportional HSE Data'!D51</f>
        <v>6081.0810810810817</v>
      </c>
      <c r="E51" s="139">
        <f>(Input_population/2)*'Proportional HSE Data'!E51</f>
        <v>6081.0810810810817</v>
      </c>
      <c r="F51" s="139">
        <f>(Input_population/2)*'Proportional HSE Data'!F51</f>
        <v>10810.810810810812</v>
      </c>
      <c r="G51" s="139">
        <f>(Input_population/2)*'Proportional HSE Data'!G51</f>
        <v>21621.621621621623</v>
      </c>
      <c r="H51" s="139">
        <f>(Input_population/2)*'Proportional HSE Data'!H51</f>
        <v>4545.454545454546</v>
      </c>
      <c r="I51" s="139">
        <f>(Input_population/2)*'Proportional HSE Data'!I51</f>
        <v>5844.1558441558436</v>
      </c>
      <c r="J51" s="139">
        <f>(Input_population/2)*'Proportional HSE Data'!J51</f>
        <v>12337.662337662337</v>
      </c>
      <c r="K51" s="139">
        <f>(Input_population/2)*'Proportional HSE Data'!K51</f>
        <v>12987.012987012986</v>
      </c>
      <c r="L51" s="139">
        <f>(Input_population/2)*'Proportional HSE Data'!L51</f>
        <v>14285.714285714284</v>
      </c>
    </row>
    <row r="52" spans="1:12">
      <c r="A52" s="1">
        <v>50</v>
      </c>
      <c r="B52" s="1">
        <v>54</v>
      </c>
      <c r="C52" s="139">
        <f>(Input_population/2)*'Proportional HSE Data'!C52</f>
        <v>4098.3606557377043</v>
      </c>
      <c r="D52" s="139">
        <f>(Input_population/2)*'Proportional HSE Data'!D52</f>
        <v>5737.7049180327867</v>
      </c>
      <c r="E52" s="139">
        <f>(Input_population/2)*'Proportional HSE Data'!E52</f>
        <v>5737.7049180327867</v>
      </c>
      <c r="F52" s="139">
        <f>(Input_population/2)*'Proportional HSE Data'!F52</f>
        <v>13934.426229508195</v>
      </c>
      <c r="G52" s="139">
        <f>(Input_population/2)*'Proportional HSE Data'!G52</f>
        <v>20491.803278688527</v>
      </c>
      <c r="H52" s="139">
        <f>(Input_population/2)*'Proportional HSE Data'!H52</f>
        <v>6617.6470588235297</v>
      </c>
      <c r="I52" s="139">
        <f>(Input_population/2)*'Proportional HSE Data'!I52</f>
        <v>6617.6470588235297</v>
      </c>
      <c r="J52" s="139">
        <f>(Input_population/2)*'Proportional HSE Data'!J52</f>
        <v>8088.2352941176478</v>
      </c>
      <c r="K52" s="139">
        <f>(Input_population/2)*'Proportional HSE Data'!K52</f>
        <v>15441.176470588236</v>
      </c>
      <c r="L52" s="139">
        <f>(Input_population/2)*'Proportional HSE Data'!L52</f>
        <v>13235.294117647059</v>
      </c>
    </row>
    <row r="53" spans="1:12">
      <c r="A53" s="1">
        <v>51</v>
      </c>
      <c r="B53" s="1">
        <v>55</v>
      </c>
      <c r="C53" s="139">
        <f>(Input_population/2)*'Proportional HSE Data'!C53</f>
        <v>5714.2857142857138</v>
      </c>
      <c r="D53" s="139">
        <f>(Input_population/2)*'Proportional HSE Data'!D53</f>
        <v>5000</v>
      </c>
      <c r="E53" s="139">
        <f>(Input_population/2)*'Proportional HSE Data'!E53</f>
        <v>10000</v>
      </c>
      <c r="F53" s="139">
        <f>(Input_population/2)*'Proportional HSE Data'!F53</f>
        <v>14285.714285714284</v>
      </c>
      <c r="G53" s="139">
        <f>(Input_population/2)*'Proportional HSE Data'!G53</f>
        <v>15000</v>
      </c>
      <c r="H53" s="139">
        <f>(Input_population/2)*'Proportional HSE Data'!H53</f>
        <v>1428.5714285714284</v>
      </c>
      <c r="I53" s="139">
        <f>(Input_population/2)*'Proportional HSE Data'!I53</f>
        <v>7857.1428571428569</v>
      </c>
      <c r="J53" s="139">
        <f>(Input_population/2)*'Proportional HSE Data'!J53</f>
        <v>13571.428571428571</v>
      </c>
      <c r="K53" s="139">
        <f>(Input_population/2)*'Proportional HSE Data'!K53</f>
        <v>10000</v>
      </c>
      <c r="L53" s="139">
        <f>(Input_population/2)*'Proportional HSE Data'!L53</f>
        <v>17142.857142857141</v>
      </c>
    </row>
    <row r="54" spans="1:12">
      <c r="A54" s="1">
        <v>52</v>
      </c>
      <c r="B54" s="1">
        <v>56</v>
      </c>
      <c r="C54" s="139">
        <f>(Input_population/2)*'Proportional HSE Data'!C54</f>
        <v>2419.3548387096776</v>
      </c>
      <c r="D54" s="139">
        <f>(Input_population/2)*'Proportional HSE Data'!D54</f>
        <v>9677.4193548387102</v>
      </c>
      <c r="E54" s="139">
        <f>(Input_population/2)*'Proportional HSE Data'!E54</f>
        <v>5645.1612903225805</v>
      </c>
      <c r="F54" s="139">
        <f>(Input_population/2)*'Proportional HSE Data'!F54</f>
        <v>19354.83870967742</v>
      </c>
      <c r="G54" s="139">
        <f>(Input_population/2)*'Proportional HSE Data'!G54</f>
        <v>12903.225806451612</v>
      </c>
      <c r="H54" s="139">
        <f>(Input_population/2)*'Proportional HSE Data'!H54</f>
        <v>5970.1492537313434</v>
      </c>
      <c r="I54" s="139">
        <f>(Input_population/2)*'Proportional HSE Data'!I54</f>
        <v>5223.8805970149251</v>
      </c>
      <c r="J54" s="139">
        <f>(Input_population/2)*'Proportional HSE Data'!J54</f>
        <v>12686.567164179105</v>
      </c>
      <c r="K54" s="139">
        <f>(Input_population/2)*'Proportional HSE Data'!K54</f>
        <v>15671.641791044776</v>
      </c>
      <c r="L54" s="139">
        <f>(Input_population/2)*'Proportional HSE Data'!L54</f>
        <v>10447.76119402985</v>
      </c>
    </row>
    <row r="55" spans="1:12">
      <c r="A55" s="1">
        <v>53</v>
      </c>
      <c r="B55" s="1">
        <v>57</v>
      </c>
      <c r="C55" s="139">
        <f>(Input_population/2)*'Proportional HSE Data'!C55</f>
        <v>7692.3076923076924</v>
      </c>
      <c r="D55" s="139">
        <f>(Input_population/2)*'Proportional HSE Data'!D55</f>
        <v>3846.1538461538462</v>
      </c>
      <c r="E55" s="139">
        <f>(Input_population/2)*'Proportional HSE Data'!E55</f>
        <v>10000</v>
      </c>
      <c r="F55" s="139">
        <f>(Input_population/2)*'Proportional HSE Data'!F55</f>
        <v>10769.23076923077</v>
      </c>
      <c r="G55" s="139">
        <f>(Input_population/2)*'Proportional HSE Data'!G55</f>
        <v>17692.307692307695</v>
      </c>
      <c r="H55" s="139">
        <f>(Input_population/2)*'Proportional HSE Data'!H55</f>
        <v>8333.3333333333321</v>
      </c>
      <c r="I55" s="139">
        <f>(Input_population/2)*'Proportional HSE Data'!I55</f>
        <v>6060.606060606061</v>
      </c>
      <c r="J55" s="139">
        <f>(Input_population/2)*'Proportional HSE Data'!J55</f>
        <v>7575.757575757576</v>
      </c>
      <c r="K55" s="139">
        <f>(Input_population/2)*'Proportional HSE Data'!K55</f>
        <v>14393.939393939396</v>
      </c>
      <c r="L55" s="139">
        <f>(Input_population/2)*'Proportional HSE Data'!L55</f>
        <v>13636.363636363636</v>
      </c>
    </row>
    <row r="56" spans="1:12">
      <c r="A56" s="1">
        <v>54</v>
      </c>
      <c r="B56" s="1">
        <v>58</v>
      </c>
      <c r="C56" s="139">
        <f>(Input_population/2)*'Proportional HSE Data'!C56</f>
        <v>9375</v>
      </c>
      <c r="D56" s="139">
        <f>(Input_population/2)*'Proportional HSE Data'!D56</f>
        <v>3125</v>
      </c>
      <c r="E56" s="139">
        <f>(Input_population/2)*'Proportional HSE Data'!E56</f>
        <v>4687.5</v>
      </c>
      <c r="F56" s="139">
        <f>(Input_population/2)*'Proportional HSE Data'!F56</f>
        <v>10937.5</v>
      </c>
      <c r="G56" s="139">
        <f>(Input_population/2)*'Proportional HSE Data'!G56</f>
        <v>21875</v>
      </c>
      <c r="H56" s="139">
        <f>(Input_population/2)*'Proportional HSE Data'!H56</f>
        <v>10144.927536231884</v>
      </c>
      <c r="I56" s="139">
        <f>(Input_population/2)*'Proportional HSE Data'!I56</f>
        <v>7971.0144927536221</v>
      </c>
      <c r="J56" s="139">
        <f>(Input_population/2)*'Proportional HSE Data'!J56</f>
        <v>11594.202898550724</v>
      </c>
      <c r="K56" s="139">
        <f>(Input_population/2)*'Proportional HSE Data'!K56</f>
        <v>12318.840579710146</v>
      </c>
      <c r="L56" s="139">
        <f>(Input_population/2)*'Proportional HSE Data'!L56</f>
        <v>7971.0144927536221</v>
      </c>
    </row>
    <row r="57" spans="1:12">
      <c r="A57" s="1">
        <v>55</v>
      </c>
      <c r="B57" s="1">
        <v>59</v>
      </c>
      <c r="C57" s="139">
        <f>(Input_population/2)*'Proportional HSE Data'!C57</f>
        <v>4166.6666666666661</v>
      </c>
      <c r="D57" s="139">
        <f>(Input_population/2)*'Proportional HSE Data'!D57</f>
        <v>5000</v>
      </c>
      <c r="E57" s="139">
        <f>(Input_population/2)*'Proportional HSE Data'!E57</f>
        <v>5000</v>
      </c>
      <c r="F57" s="139">
        <f>(Input_population/2)*'Proportional HSE Data'!F57</f>
        <v>16666.666666666664</v>
      </c>
      <c r="G57" s="139">
        <f>(Input_population/2)*'Proportional HSE Data'!G57</f>
        <v>19166.666666666668</v>
      </c>
      <c r="H57" s="139">
        <f>(Input_population/2)*'Proportional HSE Data'!H57</f>
        <v>6923.0769230769238</v>
      </c>
      <c r="I57" s="139">
        <f>(Input_population/2)*'Proportional HSE Data'!I57</f>
        <v>13076.923076923078</v>
      </c>
      <c r="J57" s="139">
        <f>(Input_population/2)*'Proportional HSE Data'!J57</f>
        <v>12307.692307692309</v>
      </c>
      <c r="K57" s="139">
        <f>(Input_population/2)*'Proportional HSE Data'!K57</f>
        <v>12307.692307692309</v>
      </c>
      <c r="L57" s="139">
        <f>(Input_population/2)*'Proportional HSE Data'!L57</f>
        <v>5384.6153846153848</v>
      </c>
    </row>
    <row r="58" spans="1:12">
      <c r="A58" s="1">
        <v>56</v>
      </c>
      <c r="B58" s="1">
        <v>60</v>
      </c>
      <c r="C58" s="139">
        <f>(Input_population/2)*'Proportional HSE Data'!C58</f>
        <v>7936.5079365079364</v>
      </c>
      <c r="D58" s="139">
        <f>(Input_population/2)*'Proportional HSE Data'!D58</f>
        <v>11904.761904761905</v>
      </c>
      <c r="E58" s="139">
        <f>(Input_population/2)*'Proportional HSE Data'!E58</f>
        <v>7936.5079365079364</v>
      </c>
      <c r="F58" s="139">
        <f>(Input_population/2)*'Proportional HSE Data'!F58</f>
        <v>11111.111111111111</v>
      </c>
      <c r="G58" s="139">
        <f>(Input_population/2)*'Proportional HSE Data'!G58</f>
        <v>11111.111111111111</v>
      </c>
      <c r="H58" s="139">
        <f>(Input_population/2)*'Proportional HSE Data'!H58</f>
        <v>10000</v>
      </c>
      <c r="I58" s="139">
        <f>(Input_population/2)*'Proportional HSE Data'!I58</f>
        <v>10000</v>
      </c>
      <c r="J58" s="139">
        <f>(Input_population/2)*'Proportional HSE Data'!J58</f>
        <v>10000</v>
      </c>
      <c r="K58" s="139">
        <f>(Input_population/2)*'Proportional HSE Data'!K58</f>
        <v>16153.846153846154</v>
      </c>
      <c r="L58" s="139">
        <f>(Input_population/2)*'Proportional HSE Data'!L58</f>
        <v>3846.1538461538462</v>
      </c>
    </row>
    <row r="59" spans="1:12">
      <c r="A59" s="1">
        <v>57</v>
      </c>
      <c r="B59" s="1">
        <v>61</v>
      </c>
      <c r="C59" s="139">
        <f>(Input_population/2)*'Proportional HSE Data'!C59</f>
        <v>3333.3333333333335</v>
      </c>
      <c r="D59" s="139">
        <f>(Input_population/2)*'Proportional HSE Data'!D59</f>
        <v>13333.333333333334</v>
      </c>
      <c r="E59" s="139">
        <f>(Input_population/2)*'Proportional HSE Data'!E59</f>
        <v>8888.8888888888887</v>
      </c>
      <c r="F59" s="139">
        <f>(Input_population/2)*'Proportional HSE Data'!F59</f>
        <v>11111.111111111111</v>
      </c>
      <c r="G59" s="139">
        <f>(Input_population/2)*'Proportional HSE Data'!G59</f>
        <v>13333.333333333334</v>
      </c>
      <c r="H59" s="139">
        <f>(Input_population/2)*'Proportional HSE Data'!H59</f>
        <v>4729.72972972973</v>
      </c>
      <c r="I59" s="139">
        <f>(Input_population/2)*'Proportional HSE Data'!I59</f>
        <v>12162.162162162163</v>
      </c>
      <c r="J59" s="139">
        <f>(Input_population/2)*'Proportional HSE Data'!J59</f>
        <v>18243.243243243243</v>
      </c>
      <c r="K59" s="139">
        <f>(Input_population/2)*'Proportional HSE Data'!K59</f>
        <v>8108.1081081081084</v>
      </c>
      <c r="L59" s="139">
        <f>(Input_population/2)*'Proportional HSE Data'!L59</f>
        <v>6756.7567567567576</v>
      </c>
    </row>
    <row r="60" spans="1:12">
      <c r="A60" s="1">
        <v>58</v>
      </c>
      <c r="B60" s="1">
        <v>62</v>
      </c>
      <c r="C60" s="139">
        <f>(Input_population/2)*'Proportional HSE Data'!C60</f>
        <v>7031.25</v>
      </c>
      <c r="D60" s="139">
        <f>(Input_population/2)*'Proportional HSE Data'!D60</f>
        <v>8593.75</v>
      </c>
      <c r="E60" s="139">
        <f>(Input_population/2)*'Proportional HSE Data'!E60</f>
        <v>11718.75</v>
      </c>
      <c r="F60" s="139">
        <f>(Input_population/2)*'Proportional HSE Data'!F60</f>
        <v>11718.75</v>
      </c>
      <c r="G60" s="139">
        <f>(Input_population/2)*'Proportional HSE Data'!G60</f>
        <v>10937.5</v>
      </c>
      <c r="H60" s="139">
        <f>(Input_population/2)*'Proportional HSE Data'!H60</f>
        <v>8088.2352941176478</v>
      </c>
      <c r="I60" s="139">
        <f>(Input_population/2)*'Proportional HSE Data'!I60</f>
        <v>13235.294117647059</v>
      </c>
      <c r="J60" s="139">
        <f>(Input_population/2)*'Proportional HSE Data'!J60</f>
        <v>12500</v>
      </c>
      <c r="K60" s="139">
        <f>(Input_population/2)*'Proportional HSE Data'!K60</f>
        <v>9558.823529411764</v>
      </c>
      <c r="L60" s="139">
        <f>(Input_population/2)*'Proportional HSE Data'!L60</f>
        <v>6617.6470588235297</v>
      </c>
    </row>
    <row r="61" spans="1:12">
      <c r="A61" s="1">
        <v>59</v>
      </c>
      <c r="B61" s="1">
        <v>63</v>
      </c>
      <c r="C61" s="139">
        <f>(Input_population/2)*'Proportional HSE Data'!C61</f>
        <v>11538.461538461539</v>
      </c>
      <c r="D61" s="139">
        <f>(Input_population/2)*'Proportional HSE Data'!D61</f>
        <v>14615.384615384617</v>
      </c>
      <c r="E61" s="139">
        <f>(Input_population/2)*'Proportional HSE Data'!E61</f>
        <v>7692.3076923076924</v>
      </c>
      <c r="F61" s="139">
        <f>(Input_population/2)*'Proportional HSE Data'!F61</f>
        <v>8461.5384615384628</v>
      </c>
      <c r="G61" s="139">
        <f>(Input_population/2)*'Proportional HSE Data'!G61</f>
        <v>7692.3076923076924</v>
      </c>
      <c r="H61" s="139">
        <f>(Input_population/2)*'Proportional HSE Data'!H61</f>
        <v>9375</v>
      </c>
      <c r="I61" s="139">
        <f>(Input_population/2)*'Proportional HSE Data'!I61</f>
        <v>17500</v>
      </c>
      <c r="J61" s="139">
        <f>(Input_population/2)*'Proportional HSE Data'!J61</f>
        <v>13750.000000000002</v>
      </c>
      <c r="K61" s="139">
        <f>(Input_population/2)*'Proportional HSE Data'!K61</f>
        <v>7500</v>
      </c>
      <c r="L61" s="139">
        <f>(Input_population/2)*'Proportional HSE Data'!L61</f>
        <v>1875</v>
      </c>
    </row>
    <row r="62" spans="1:12">
      <c r="A62" s="1">
        <v>60</v>
      </c>
      <c r="B62" s="1">
        <v>64</v>
      </c>
      <c r="C62" s="139">
        <f>(Input_population/2)*'Proportional HSE Data'!C62</f>
        <v>10606.060606060606</v>
      </c>
      <c r="D62" s="139">
        <f>(Input_population/2)*'Proportional HSE Data'!D62</f>
        <v>12121.212121212122</v>
      </c>
      <c r="E62" s="139">
        <f>(Input_population/2)*'Proportional HSE Data'!E62</f>
        <v>7575.757575757576</v>
      </c>
      <c r="F62" s="139">
        <f>(Input_population/2)*'Proportional HSE Data'!F62</f>
        <v>8333.3333333333321</v>
      </c>
      <c r="G62" s="139">
        <f>(Input_population/2)*'Proportional HSE Data'!G62</f>
        <v>11363.636363636364</v>
      </c>
      <c r="H62" s="139">
        <f>(Input_population/2)*'Proportional HSE Data'!H62</f>
        <v>9375</v>
      </c>
      <c r="I62" s="139">
        <f>(Input_population/2)*'Proportional HSE Data'!I62</f>
        <v>17968.75</v>
      </c>
      <c r="J62" s="139">
        <f>(Input_population/2)*'Proportional HSE Data'!J62</f>
        <v>13281.25</v>
      </c>
      <c r="K62" s="139">
        <f>(Input_population/2)*'Proportional HSE Data'!K62</f>
        <v>7031.25</v>
      </c>
      <c r="L62" s="139">
        <f>(Input_population/2)*'Proportional HSE Data'!L62</f>
        <v>2343.75</v>
      </c>
    </row>
    <row r="63" spans="1:12">
      <c r="A63" s="1">
        <v>61</v>
      </c>
      <c r="B63" s="1">
        <v>65</v>
      </c>
      <c r="C63" s="139">
        <f>(Input_population/2)*'Proportional HSE Data'!C63</f>
        <v>7526.8817204301076</v>
      </c>
      <c r="D63" s="139">
        <f>(Input_population/2)*'Proportional HSE Data'!D63</f>
        <v>12365.591397849463</v>
      </c>
      <c r="E63" s="139">
        <f>(Input_population/2)*'Proportional HSE Data'!E63</f>
        <v>10752.68817204301</v>
      </c>
      <c r="F63" s="139">
        <f>(Input_population/2)*'Proportional HSE Data'!F63</f>
        <v>9677.4193548387102</v>
      </c>
      <c r="G63" s="139">
        <f>(Input_population/2)*'Proportional HSE Data'!G63</f>
        <v>9677.4193548387102</v>
      </c>
      <c r="H63" s="139">
        <f>(Input_population/2)*'Proportional HSE Data'!H63</f>
        <v>9883.7209302325573</v>
      </c>
      <c r="I63" s="139">
        <f>(Input_population/2)*'Proportional HSE Data'!I63</f>
        <v>15697.674418604651</v>
      </c>
      <c r="J63" s="139">
        <f>(Input_population/2)*'Proportional HSE Data'!J63</f>
        <v>11627.906976744185</v>
      </c>
      <c r="K63" s="139">
        <f>(Input_population/2)*'Proportional HSE Data'!K63</f>
        <v>7558.1395348837204</v>
      </c>
      <c r="L63" s="139">
        <f>(Input_population/2)*'Proportional HSE Data'!L63</f>
        <v>5232.5581395348836</v>
      </c>
    </row>
    <row r="64" spans="1:12">
      <c r="A64" s="1">
        <v>62</v>
      </c>
      <c r="B64" s="1">
        <v>66</v>
      </c>
      <c r="C64" s="139">
        <f>(Input_population/2)*'Proportional HSE Data'!C64</f>
        <v>10447.76119402985</v>
      </c>
      <c r="D64" s="139">
        <f>(Input_population/2)*'Proportional HSE Data'!D64</f>
        <v>13432.835820895521</v>
      </c>
      <c r="E64" s="139">
        <f>(Input_population/2)*'Proportional HSE Data'!E64</f>
        <v>12686.567164179105</v>
      </c>
      <c r="F64" s="139">
        <f>(Input_population/2)*'Proportional HSE Data'!F64</f>
        <v>6716.4179104477607</v>
      </c>
      <c r="G64" s="139">
        <f>(Input_population/2)*'Proportional HSE Data'!G64</f>
        <v>6716.4179104477607</v>
      </c>
      <c r="H64" s="139">
        <f>(Input_population/2)*'Proportional HSE Data'!H64</f>
        <v>13492.063492063491</v>
      </c>
      <c r="I64" s="139">
        <f>(Input_population/2)*'Proportional HSE Data'!I64</f>
        <v>16666.666666666664</v>
      </c>
      <c r="J64" s="139">
        <f>(Input_population/2)*'Proportional HSE Data'!J64</f>
        <v>10317.460317460316</v>
      </c>
      <c r="K64" s="139">
        <f>(Input_population/2)*'Proportional HSE Data'!K64</f>
        <v>6349.2063492063489</v>
      </c>
      <c r="L64" s="139">
        <f>(Input_population/2)*'Proportional HSE Data'!L64</f>
        <v>3174.6031746031745</v>
      </c>
    </row>
    <row r="65" spans="1:12">
      <c r="A65" s="1">
        <v>63</v>
      </c>
      <c r="B65" s="1">
        <v>67</v>
      </c>
      <c r="C65" s="139">
        <f>(Input_population/2)*'Proportional HSE Data'!C65</f>
        <v>11764.705882352941</v>
      </c>
      <c r="D65" s="139">
        <f>(Input_population/2)*'Proportional HSE Data'!D65</f>
        <v>16176.470588235296</v>
      </c>
      <c r="E65" s="139">
        <f>(Input_population/2)*'Proportional HSE Data'!E65</f>
        <v>11764.705882352941</v>
      </c>
      <c r="F65" s="139">
        <f>(Input_population/2)*'Proportional HSE Data'!F65</f>
        <v>7352.9411764705883</v>
      </c>
      <c r="G65" s="139">
        <f>(Input_population/2)*'Proportional HSE Data'!G65</f>
        <v>2941.1764705882351</v>
      </c>
      <c r="H65" s="139">
        <f>(Input_population/2)*'Proportional HSE Data'!H65</f>
        <v>9677.4193548387102</v>
      </c>
      <c r="I65" s="139">
        <f>(Input_population/2)*'Proportional HSE Data'!I65</f>
        <v>16935.483870967742</v>
      </c>
      <c r="J65" s="139">
        <f>(Input_population/2)*'Proportional HSE Data'!J65</f>
        <v>13709.677419354837</v>
      </c>
      <c r="K65" s="139">
        <f>(Input_population/2)*'Proportional HSE Data'!K65</f>
        <v>4032.2580645161288</v>
      </c>
      <c r="L65" s="139">
        <f>(Input_population/2)*'Proportional HSE Data'!L65</f>
        <v>5645.1612903225805</v>
      </c>
    </row>
    <row r="66" spans="1:12">
      <c r="A66" s="1">
        <v>64</v>
      </c>
      <c r="B66" s="1">
        <v>68</v>
      </c>
      <c r="C66" s="139">
        <f>(Input_population/2)*'Proportional HSE Data'!C66</f>
        <v>11538.461538461539</v>
      </c>
      <c r="D66" s="139">
        <f>(Input_population/2)*'Proportional HSE Data'!D66</f>
        <v>17307.692307692309</v>
      </c>
      <c r="E66" s="139">
        <f>(Input_population/2)*'Proportional HSE Data'!E66</f>
        <v>10576.923076923076</v>
      </c>
      <c r="F66" s="139">
        <f>(Input_population/2)*'Proportional HSE Data'!F66</f>
        <v>5769.2307692307695</v>
      </c>
      <c r="G66" s="139">
        <f>(Input_population/2)*'Proportional HSE Data'!G66</f>
        <v>4807.6923076923076</v>
      </c>
      <c r="H66" s="139">
        <f>(Input_population/2)*'Proportional HSE Data'!H66</f>
        <v>13492.063492063491</v>
      </c>
      <c r="I66" s="139">
        <f>(Input_population/2)*'Proportional HSE Data'!I66</f>
        <v>15079.365079365078</v>
      </c>
      <c r="J66" s="139">
        <f>(Input_population/2)*'Proportional HSE Data'!J66</f>
        <v>13492.063492063491</v>
      </c>
      <c r="K66" s="139">
        <f>(Input_population/2)*'Proportional HSE Data'!K66</f>
        <v>2380.9523809523807</v>
      </c>
      <c r="L66" s="139">
        <f>(Input_population/2)*'Proportional HSE Data'!L66</f>
        <v>5555.5555555555557</v>
      </c>
    </row>
    <row r="67" spans="1:12">
      <c r="A67" s="1">
        <v>65</v>
      </c>
      <c r="B67" s="1">
        <v>69</v>
      </c>
      <c r="C67" s="139">
        <f>(Input_population/2)*'Proportional HSE Data'!C67</f>
        <v>10655.737704918032</v>
      </c>
      <c r="D67" s="139">
        <f>(Input_population/2)*'Proportional HSE Data'!D67</f>
        <v>17213.114754098362</v>
      </c>
      <c r="E67" s="139">
        <f>(Input_population/2)*'Proportional HSE Data'!E67</f>
        <v>8196.7213114754086</v>
      </c>
      <c r="F67" s="139">
        <f>(Input_population/2)*'Proportional HSE Data'!F67</f>
        <v>7377.0491803278683</v>
      </c>
      <c r="G67" s="139">
        <f>(Input_population/2)*'Proportional HSE Data'!G67</f>
        <v>6557.377049180328</v>
      </c>
      <c r="H67" s="139">
        <f>(Input_population/2)*'Proportional HSE Data'!H67</f>
        <v>8474.5762711864409</v>
      </c>
      <c r="I67" s="139">
        <f>(Input_population/2)*'Proportional HSE Data'!I67</f>
        <v>20338.983050847459</v>
      </c>
      <c r="J67" s="139">
        <f>(Input_population/2)*'Proportional HSE Data'!J67</f>
        <v>11016.949152542373</v>
      </c>
      <c r="K67" s="139">
        <f>(Input_population/2)*'Proportional HSE Data'!K67</f>
        <v>8474.5762711864409</v>
      </c>
      <c r="L67" s="139">
        <f>(Input_population/2)*'Proportional HSE Data'!L67</f>
        <v>1694.9152542372881</v>
      </c>
    </row>
    <row r="68" spans="1:12">
      <c r="A68" s="1">
        <v>66</v>
      </c>
      <c r="B68" s="1">
        <v>70</v>
      </c>
      <c r="C68" s="139">
        <f>(Input_population/2)*'Proportional HSE Data'!C68</f>
        <v>15306.122448979591</v>
      </c>
      <c r="D68" s="139">
        <f>(Input_population/2)*'Proportional HSE Data'!D68</f>
        <v>15306.122448979591</v>
      </c>
      <c r="E68" s="139">
        <f>(Input_population/2)*'Proportional HSE Data'!E68</f>
        <v>6122.4489795918362</v>
      </c>
      <c r="F68" s="139">
        <f>(Input_population/2)*'Proportional HSE Data'!F68</f>
        <v>7142.8571428571422</v>
      </c>
      <c r="G68" s="139">
        <f>(Input_population/2)*'Proportional HSE Data'!G68</f>
        <v>6122.4489795918362</v>
      </c>
      <c r="H68" s="139">
        <f>(Input_population/2)*'Proportional HSE Data'!H68</f>
        <v>14383.561643835616</v>
      </c>
      <c r="I68" s="139">
        <f>(Input_population/2)*'Proportional HSE Data'!I68</f>
        <v>26712.32876712329</v>
      </c>
      <c r="J68" s="139">
        <f>(Input_population/2)*'Proportional HSE Data'!J68</f>
        <v>7534.2465753424649</v>
      </c>
      <c r="K68" s="139">
        <f>(Input_population/2)*'Proportional HSE Data'!K68</f>
        <v>684.93150684931504</v>
      </c>
      <c r="L68" s="139">
        <f>(Input_population/2)*'Proportional HSE Data'!L68</f>
        <v>684.93150684931504</v>
      </c>
    </row>
    <row r="69" spans="1:12">
      <c r="A69" s="1">
        <v>67</v>
      </c>
      <c r="B69" s="1">
        <v>71</v>
      </c>
      <c r="C69" s="139">
        <f>(Input_population/2)*'Proportional HSE Data'!C69</f>
        <v>18421.052631578947</v>
      </c>
      <c r="D69" s="139">
        <f>(Input_population/2)*'Proportional HSE Data'!D69</f>
        <v>14035.087719298244</v>
      </c>
      <c r="E69" s="139">
        <f>(Input_population/2)*'Proportional HSE Data'!E69</f>
        <v>7894.7368421052624</v>
      </c>
      <c r="F69" s="139">
        <f>(Input_population/2)*'Proportional HSE Data'!F69</f>
        <v>5263.1578947368416</v>
      </c>
      <c r="G69" s="139">
        <f>(Input_population/2)*'Proportional HSE Data'!G69</f>
        <v>4385.9649122807014</v>
      </c>
      <c r="H69" s="139">
        <f>(Input_population/2)*'Proportional HSE Data'!H69</f>
        <v>15094.339622641508</v>
      </c>
      <c r="I69" s="139">
        <f>(Input_population/2)*'Proportional HSE Data'!I69</f>
        <v>21698.113207547172</v>
      </c>
      <c r="J69" s="139">
        <f>(Input_population/2)*'Proportional HSE Data'!J69</f>
        <v>8490.566037735849</v>
      </c>
      <c r="K69" s="139">
        <f>(Input_population/2)*'Proportional HSE Data'!K69</f>
        <v>2830.1886792452833</v>
      </c>
      <c r="L69" s="139">
        <f>(Input_population/2)*'Proportional HSE Data'!L69</f>
        <v>1886.7924528301885</v>
      </c>
    </row>
    <row r="70" spans="1:12">
      <c r="A70" s="1">
        <v>68</v>
      </c>
      <c r="B70" s="1">
        <v>72</v>
      </c>
      <c r="C70" s="139">
        <f>(Input_population/2)*'Proportional HSE Data'!C70</f>
        <v>16981.132075471698</v>
      </c>
      <c r="D70" s="139">
        <f>(Input_population/2)*'Proportional HSE Data'!D70</f>
        <v>17924.528301886792</v>
      </c>
      <c r="E70" s="139">
        <f>(Input_population/2)*'Proportional HSE Data'!E70</f>
        <v>7547.169811320754</v>
      </c>
      <c r="F70" s="139">
        <f>(Input_population/2)*'Proportional HSE Data'!F70</f>
        <v>3773.584905660377</v>
      </c>
      <c r="G70" s="139">
        <f>(Input_population/2)*'Proportional HSE Data'!G70</f>
        <v>3773.584905660377</v>
      </c>
      <c r="H70" s="139">
        <f>(Input_population/2)*'Proportional HSE Data'!H70</f>
        <v>22307.692307692309</v>
      </c>
      <c r="I70" s="139">
        <f>(Input_population/2)*'Proportional HSE Data'!I70</f>
        <v>15384.615384615385</v>
      </c>
      <c r="J70" s="139">
        <f>(Input_population/2)*'Proportional HSE Data'!J70</f>
        <v>6923.0769230769238</v>
      </c>
      <c r="K70" s="139">
        <f>(Input_population/2)*'Proportional HSE Data'!K70</f>
        <v>3076.9230769230771</v>
      </c>
      <c r="L70" s="139">
        <f>(Input_population/2)*'Proportional HSE Data'!L70</f>
        <v>2307.6923076923076</v>
      </c>
    </row>
    <row r="71" spans="1:12">
      <c r="A71" s="1">
        <v>69</v>
      </c>
      <c r="B71" s="1">
        <v>73</v>
      </c>
      <c r="C71" s="139">
        <f>(Input_population/2)*'Proportional HSE Data'!C71</f>
        <v>19090.909090909092</v>
      </c>
      <c r="D71" s="139">
        <f>(Input_population/2)*'Proportional HSE Data'!D71</f>
        <v>14545.454545454544</v>
      </c>
      <c r="E71" s="139">
        <f>(Input_population/2)*'Proportional HSE Data'!E71</f>
        <v>8181.818181818182</v>
      </c>
      <c r="F71" s="139">
        <f>(Input_population/2)*'Proportional HSE Data'!F71</f>
        <v>4545.454545454546</v>
      </c>
      <c r="G71" s="139">
        <f>(Input_population/2)*'Proportional HSE Data'!G71</f>
        <v>3636.363636363636</v>
      </c>
      <c r="H71" s="139">
        <f>(Input_population/2)*'Proportional HSE Data'!H71</f>
        <v>20833.333333333336</v>
      </c>
      <c r="I71" s="139">
        <f>(Input_population/2)*'Proportional HSE Data'!I71</f>
        <v>16666.666666666664</v>
      </c>
      <c r="J71" s="139">
        <f>(Input_population/2)*'Proportional HSE Data'!J71</f>
        <v>10000</v>
      </c>
      <c r="K71" s="139">
        <f>(Input_population/2)*'Proportional HSE Data'!K71</f>
        <v>1666.6666666666667</v>
      </c>
      <c r="L71" s="139">
        <f>(Input_population/2)*'Proportional HSE Data'!L71</f>
        <v>833.33333333333337</v>
      </c>
    </row>
    <row r="72" spans="1:12">
      <c r="A72" s="1">
        <v>70</v>
      </c>
      <c r="B72" s="1">
        <v>74</v>
      </c>
      <c r="C72" s="139">
        <f>(Input_population/2)*'Proportional HSE Data'!C72</f>
        <v>13414.634146341465</v>
      </c>
      <c r="D72" s="139">
        <f>(Input_population/2)*'Proportional HSE Data'!D72</f>
        <v>21951.219512195123</v>
      </c>
      <c r="E72" s="139">
        <f>(Input_population/2)*'Proportional HSE Data'!E72</f>
        <v>8536.5853658536598</v>
      </c>
      <c r="F72" s="139">
        <f>(Input_population/2)*'Proportional HSE Data'!F72</f>
        <v>2439.0243902439024</v>
      </c>
      <c r="G72" s="139">
        <f>(Input_population/2)*'Proportional HSE Data'!G72</f>
        <v>3658.5365853658536</v>
      </c>
      <c r="H72" s="139">
        <f>(Input_population/2)*'Proportional HSE Data'!H72</f>
        <v>16666.666666666664</v>
      </c>
      <c r="I72" s="139">
        <f>(Input_population/2)*'Proportional HSE Data'!I72</f>
        <v>22222.222222222223</v>
      </c>
      <c r="J72" s="139">
        <f>(Input_population/2)*'Proportional HSE Data'!J72</f>
        <v>7407.4074074074069</v>
      </c>
      <c r="K72" s="139">
        <f>(Input_population/2)*'Proportional HSE Data'!K72</f>
        <v>3703.7037037037035</v>
      </c>
      <c r="L72" s="139">
        <f>(Input_population/2)*'Proportional HSE Data'!L72</f>
        <v>0</v>
      </c>
    </row>
    <row r="73" spans="1:12">
      <c r="A73" s="1">
        <v>71</v>
      </c>
      <c r="B73" s="1">
        <v>75</v>
      </c>
      <c r="C73" s="139">
        <f>(Input_population/2)*'Proportional HSE Data'!C73</f>
        <v>15476.190476190477</v>
      </c>
      <c r="D73" s="139">
        <f>(Input_population/2)*'Proportional HSE Data'!D73</f>
        <v>19047.619047619046</v>
      </c>
      <c r="E73" s="139">
        <f>(Input_population/2)*'Proportional HSE Data'!E73</f>
        <v>10714.285714285714</v>
      </c>
      <c r="F73" s="139">
        <f>(Input_population/2)*'Proportional HSE Data'!F73</f>
        <v>3571.4285714285711</v>
      </c>
      <c r="G73" s="139">
        <f>(Input_population/2)*'Proportional HSE Data'!G73</f>
        <v>1190.4761904761904</v>
      </c>
      <c r="H73" s="139">
        <f>(Input_population/2)*'Proportional HSE Data'!H73</f>
        <v>16304.347826086956</v>
      </c>
      <c r="I73" s="139">
        <f>(Input_population/2)*'Proportional HSE Data'!I73</f>
        <v>19565.217391304348</v>
      </c>
      <c r="J73" s="139">
        <f>(Input_population/2)*'Proportional HSE Data'!J73</f>
        <v>9782.608695652174</v>
      </c>
      <c r="K73" s="139">
        <f>(Input_population/2)*'Proportional HSE Data'!K73</f>
        <v>4347.826086956522</v>
      </c>
      <c r="L73" s="139">
        <f>(Input_population/2)*'Proportional HSE Data'!L73</f>
        <v>0</v>
      </c>
    </row>
    <row r="74" spans="1:12">
      <c r="A74" s="1">
        <v>72</v>
      </c>
      <c r="B74" s="1">
        <v>76</v>
      </c>
      <c r="C74" s="139">
        <f>(Input_population/2)*'Proportional HSE Data'!C74</f>
        <v>18750</v>
      </c>
      <c r="D74" s="139">
        <f>(Input_population/2)*'Proportional HSE Data'!D74</f>
        <v>16666.666666666664</v>
      </c>
      <c r="E74" s="139">
        <f>(Input_population/2)*'Proportional HSE Data'!E74</f>
        <v>7291.666666666667</v>
      </c>
      <c r="F74" s="139">
        <f>(Input_population/2)*'Proportional HSE Data'!F74</f>
        <v>6250</v>
      </c>
      <c r="G74" s="139">
        <f>(Input_population/2)*'Proportional HSE Data'!G74</f>
        <v>1041.6666666666665</v>
      </c>
      <c r="H74" s="139">
        <f>(Input_population/2)*'Proportional HSE Data'!H74</f>
        <v>20454.545454545456</v>
      </c>
      <c r="I74" s="139">
        <f>(Input_population/2)*'Proportional HSE Data'!I74</f>
        <v>17045.454545454544</v>
      </c>
      <c r="J74" s="139">
        <f>(Input_population/2)*'Proportional HSE Data'!J74</f>
        <v>7954.545454545454</v>
      </c>
      <c r="K74" s="139">
        <f>(Input_population/2)*'Proportional HSE Data'!K74</f>
        <v>3409.090909090909</v>
      </c>
      <c r="L74" s="139">
        <f>(Input_population/2)*'Proportional HSE Data'!L74</f>
        <v>1136.3636363636365</v>
      </c>
    </row>
    <row r="75" spans="1:12">
      <c r="A75" s="1">
        <v>73</v>
      </c>
      <c r="B75" s="1">
        <v>77</v>
      </c>
      <c r="C75" s="139">
        <f>(Input_population/2)*'Proportional HSE Data'!C75</f>
        <v>15957.446808510638</v>
      </c>
      <c r="D75" s="139">
        <f>(Input_population/2)*'Proportional HSE Data'!D75</f>
        <v>21276.59574468085</v>
      </c>
      <c r="E75" s="139">
        <f>(Input_population/2)*'Proportional HSE Data'!E75</f>
        <v>8510.6382978723395</v>
      </c>
      <c r="F75" s="139">
        <f>(Input_population/2)*'Proportional HSE Data'!F75</f>
        <v>3191.4893617021276</v>
      </c>
      <c r="G75" s="139">
        <f>(Input_population/2)*'Proportional HSE Data'!G75</f>
        <v>1063.8297872340424</v>
      </c>
      <c r="H75" s="139">
        <f>(Input_population/2)*'Proportional HSE Data'!H75</f>
        <v>31111.111111111113</v>
      </c>
      <c r="I75" s="139">
        <f>(Input_population/2)*'Proportional HSE Data'!I75</f>
        <v>11111.111111111111</v>
      </c>
      <c r="J75" s="139">
        <f>(Input_population/2)*'Proportional HSE Data'!J75</f>
        <v>4444.4444444444443</v>
      </c>
      <c r="K75" s="139">
        <f>(Input_population/2)*'Proportional HSE Data'!K75</f>
        <v>2222.2222222222222</v>
      </c>
      <c r="L75" s="139">
        <f>(Input_population/2)*'Proportional HSE Data'!L75</f>
        <v>1111.1111111111111</v>
      </c>
    </row>
    <row r="76" spans="1:12">
      <c r="A76" s="1">
        <v>74</v>
      </c>
      <c r="B76" s="1">
        <v>78</v>
      </c>
      <c r="C76" s="139">
        <f>(Input_population/2)*'Proportional HSE Data'!C76</f>
        <v>14583.333333333334</v>
      </c>
      <c r="D76" s="139">
        <f>(Input_population/2)*'Proportional HSE Data'!D76</f>
        <v>18750</v>
      </c>
      <c r="E76" s="139">
        <f>(Input_population/2)*'Proportional HSE Data'!E76</f>
        <v>14583.333333333334</v>
      </c>
      <c r="F76" s="139">
        <f>(Input_population/2)*'Proportional HSE Data'!F76</f>
        <v>0</v>
      </c>
      <c r="G76" s="139">
        <f>(Input_population/2)*'Proportional HSE Data'!G76</f>
        <v>2083.333333333333</v>
      </c>
      <c r="H76" s="139">
        <f>(Input_population/2)*'Proportional HSE Data'!H76</f>
        <v>28749.999999999996</v>
      </c>
      <c r="I76" s="139">
        <f>(Input_population/2)*'Proportional HSE Data'!I76</f>
        <v>17500</v>
      </c>
      <c r="J76" s="139">
        <f>(Input_population/2)*'Proportional HSE Data'!J76</f>
        <v>2500</v>
      </c>
      <c r="K76" s="139">
        <f>(Input_population/2)*'Proportional HSE Data'!K76</f>
        <v>1250</v>
      </c>
      <c r="L76" s="139">
        <f>(Input_population/2)*'Proportional HSE Data'!L76</f>
        <v>0</v>
      </c>
    </row>
    <row r="77" spans="1:12">
      <c r="A77" s="1">
        <v>75</v>
      </c>
      <c r="B77" s="1">
        <v>79</v>
      </c>
      <c r="C77" s="139">
        <f>(Input_population/2)*'Proportional HSE Data'!C77</f>
        <v>18181.818181818184</v>
      </c>
      <c r="D77" s="139">
        <f>(Input_population/2)*'Proportional HSE Data'!D77</f>
        <v>18181.818181818184</v>
      </c>
      <c r="E77" s="139">
        <f>(Input_population/2)*'Proportional HSE Data'!E77</f>
        <v>10606.060606060606</v>
      </c>
      <c r="F77" s="139">
        <f>(Input_population/2)*'Proportional HSE Data'!F77</f>
        <v>1515.1515151515152</v>
      </c>
      <c r="G77" s="139">
        <f>(Input_population/2)*'Proportional HSE Data'!G77</f>
        <v>1515.1515151515152</v>
      </c>
      <c r="H77" s="139">
        <f>(Input_population/2)*'Proportional HSE Data'!H77</f>
        <v>22368.42105263158</v>
      </c>
      <c r="I77" s="139">
        <f>(Input_population/2)*'Proportional HSE Data'!I77</f>
        <v>17105.263157894737</v>
      </c>
      <c r="J77" s="139">
        <f>(Input_population/2)*'Proportional HSE Data'!J77</f>
        <v>10526.315789473683</v>
      </c>
      <c r="K77" s="139">
        <f>(Input_population/2)*'Proportional HSE Data'!K77</f>
        <v>0</v>
      </c>
      <c r="L77" s="139">
        <f>(Input_population/2)*'Proportional HSE Data'!L77</f>
        <v>0</v>
      </c>
    </row>
    <row r="78" spans="1:12">
      <c r="A78" s="1">
        <v>76</v>
      </c>
      <c r="B78" s="1">
        <v>80</v>
      </c>
      <c r="C78" s="139">
        <f>(Input_population/2)*'Proportional HSE Data'!C78</f>
        <v>27777.777777777777</v>
      </c>
      <c r="D78" s="139">
        <f>(Input_population/2)*'Proportional HSE Data'!D78</f>
        <v>14814.814814814814</v>
      </c>
      <c r="E78" s="139">
        <f>(Input_population/2)*'Proportional HSE Data'!E78</f>
        <v>3703.7037037037035</v>
      </c>
      <c r="F78" s="139">
        <f>(Input_population/2)*'Proportional HSE Data'!F78</f>
        <v>1851.8518518518517</v>
      </c>
      <c r="G78" s="139">
        <f>(Input_population/2)*'Proportional HSE Data'!G78</f>
        <v>1851.8518518518517</v>
      </c>
      <c r="H78" s="139">
        <f>(Input_population/2)*'Proportional HSE Data'!H78</f>
        <v>30000</v>
      </c>
      <c r="I78" s="139">
        <f>(Input_population/2)*'Proportional HSE Data'!I78</f>
        <v>17500</v>
      </c>
      <c r="J78" s="139">
        <f>(Input_population/2)*'Proportional HSE Data'!J78</f>
        <v>2500</v>
      </c>
      <c r="K78" s="139">
        <f>(Input_population/2)*'Proportional HSE Data'!K78</f>
        <v>0</v>
      </c>
      <c r="L78" s="139">
        <f>(Input_population/2)*'Proportional HSE Data'!L78</f>
        <v>0</v>
      </c>
    </row>
    <row r="79" spans="1:12">
      <c r="A79" s="1">
        <v>77</v>
      </c>
      <c r="B79" s="1">
        <v>81</v>
      </c>
      <c r="C79" s="139">
        <f>(Input_population/2)*'Proportional HSE Data'!C79</f>
        <v>17187.5</v>
      </c>
      <c r="D79" s="139">
        <f>(Input_population/2)*'Proportional HSE Data'!D79</f>
        <v>14062.5</v>
      </c>
      <c r="E79" s="139">
        <f>(Input_population/2)*'Proportional HSE Data'!E79</f>
        <v>15625</v>
      </c>
      <c r="F79" s="139">
        <f>(Input_population/2)*'Proportional HSE Data'!F79</f>
        <v>1562.5</v>
      </c>
      <c r="G79" s="139">
        <f>(Input_population/2)*'Proportional HSE Data'!G79</f>
        <v>1562.5</v>
      </c>
      <c r="H79" s="139">
        <f>(Input_population/2)*'Proportional HSE Data'!H79</f>
        <v>27906.976744186046</v>
      </c>
      <c r="I79" s="139">
        <f>(Input_population/2)*'Proportional HSE Data'!I79</f>
        <v>16279.069767441862</v>
      </c>
      <c r="J79" s="139">
        <f>(Input_population/2)*'Proportional HSE Data'!J79</f>
        <v>4651.1627906976746</v>
      </c>
      <c r="K79" s="139">
        <f>(Input_population/2)*'Proportional HSE Data'!K79</f>
        <v>1162.7906976744187</v>
      </c>
      <c r="L79" s="139">
        <f>(Input_population/2)*'Proportional HSE Data'!L79</f>
        <v>0</v>
      </c>
    </row>
    <row r="80" spans="1:12">
      <c r="A80" s="1">
        <v>78</v>
      </c>
      <c r="B80" s="1">
        <v>82</v>
      </c>
      <c r="C80" s="139">
        <f>(Input_population/2)*'Proportional HSE Data'!C80</f>
        <v>21052.631578947367</v>
      </c>
      <c r="D80" s="139">
        <f>(Input_population/2)*'Proportional HSE Data'!D80</f>
        <v>21052.631578947367</v>
      </c>
      <c r="E80" s="139">
        <f>(Input_population/2)*'Proportional HSE Data'!E80</f>
        <v>2631.5789473684208</v>
      </c>
      <c r="F80" s="139">
        <f>(Input_population/2)*'Proportional HSE Data'!F80</f>
        <v>2631.5789473684208</v>
      </c>
      <c r="G80" s="139">
        <f>(Input_population/2)*'Proportional HSE Data'!G80</f>
        <v>2631.5789473684208</v>
      </c>
      <c r="H80" s="139">
        <f>(Input_population/2)*'Proportional HSE Data'!H80</f>
        <v>30000</v>
      </c>
      <c r="I80" s="139">
        <f>(Input_population/2)*'Proportional HSE Data'!I80</f>
        <v>17500</v>
      </c>
      <c r="J80" s="139">
        <f>(Input_population/2)*'Proportional HSE Data'!J80</f>
        <v>1250</v>
      </c>
      <c r="K80" s="139">
        <f>(Input_population/2)*'Proportional HSE Data'!K80</f>
        <v>1250</v>
      </c>
      <c r="L80" s="139">
        <f>(Input_population/2)*'Proportional HSE Data'!L80</f>
        <v>0</v>
      </c>
    </row>
    <row r="81" spans="1:12">
      <c r="A81" s="1">
        <v>79</v>
      </c>
      <c r="B81" s="1">
        <v>83</v>
      </c>
      <c r="C81" s="139">
        <f>(Input_population/2)*'Proportional HSE Data'!C81</f>
        <v>34375</v>
      </c>
      <c r="D81" s="139">
        <f>(Input_population/2)*'Proportional HSE Data'!D81</f>
        <v>9375</v>
      </c>
      <c r="E81" s="139">
        <f>(Input_population/2)*'Proportional HSE Data'!E81</f>
        <v>6250</v>
      </c>
      <c r="F81" s="139">
        <f>(Input_population/2)*'Proportional HSE Data'!F81</f>
        <v>0</v>
      </c>
      <c r="G81" s="139">
        <f>(Input_population/2)*'Proportional HSE Data'!G81</f>
        <v>0</v>
      </c>
      <c r="H81" s="139">
        <f>(Input_population/2)*'Proportional HSE Data'!H81</f>
        <v>32812.5</v>
      </c>
      <c r="I81" s="139">
        <f>(Input_population/2)*'Proportional HSE Data'!I81</f>
        <v>15625</v>
      </c>
      <c r="J81" s="139">
        <f>(Input_population/2)*'Proportional HSE Data'!J81</f>
        <v>0</v>
      </c>
      <c r="K81" s="139">
        <f>(Input_population/2)*'Proportional HSE Data'!K81</f>
        <v>1562.5</v>
      </c>
      <c r="L81" s="139">
        <f>(Input_population/2)*'Proportional HSE Data'!L81</f>
        <v>0</v>
      </c>
    </row>
    <row r="82" spans="1:12">
      <c r="A82" s="1">
        <v>80</v>
      </c>
      <c r="B82" s="1">
        <v>84</v>
      </c>
      <c r="C82" s="139">
        <f>(Input_population/2)*'Proportional HSE Data'!C82</f>
        <v>29411.764705882353</v>
      </c>
      <c r="D82" s="139">
        <f>(Input_population/2)*'Proportional HSE Data'!D82</f>
        <v>14705.882352941177</v>
      </c>
      <c r="E82" s="139">
        <f>(Input_population/2)*'Proportional HSE Data'!E82</f>
        <v>5882.3529411764703</v>
      </c>
      <c r="F82" s="139">
        <f>(Input_population/2)*'Proportional HSE Data'!F82</f>
        <v>0</v>
      </c>
      <c r="G82" s="139">
        <f>(Input_population/2)*'Proportional HSE Data'!G82</f>
        <v>0</v>
      </c>
      <c r="H82" s="139">
        <f>(Input_population/2)*'Proportional HSE Data'!H82</f>
        <v>35714.285714285717</v>
      </c>
      <c r="I82" s="139">
        <f>(Input_population/2)*'Proportional HSE Data'!I82</f>
        <v>12500</v>
      </c>
      <c r="J82" s="139">
        <f>(Input_population/2)*'Proportional HSE Data'!J82</f>
        <v>0</v>
      </c>
      <c r="K82" s="139">
        <f>(Input_population/2)*'Proportional HSE Data'!K82</f>
        <v>1785.7142857142856</v>
      </c>
      <c r="L82" s="139">
        <f>(Input_population/2)*'Proportional HSE Data'!L82</f>
        <v>0</v>
      </c>
    </row>
    <row r="83" spans="1:12">
      <c r="A83" s="1">
        <v>81</v>
      </c>
      <c r="B83" s="1">
        <v>85</v>
      </c>
      <c r="C83" s="139">
        <f>(Input_population/2)*'Proportional HSE Data'!C83</f>
        <v>28000.000000000004</v>
      </c>
      <c r="D83" s="139">
        <f>(Input_population/2)*'Proportional HSE Data'!D83</f>
        <v>10000</v>
      </c>
      <c r="E83" s="139">
        <f>(Input_population/2)*'Proportional HSE Data'!E83</f>
        <v>10000</v>
      </c>
      <c r="F83" s="139">
        <f>(Input_population/2)*'Proportional HSE Data'!F83</f>
        <v>2000</v>
      </c>
      <c r="G83" s="139">
        <f>(Input_population/2)*'Proportional HSE Data'!G83</f>
        <v>0</v>
      </c>
      <c r="H83" s="139">
        <f>(Input_population/2)*'Proportional HSE Data'!H83</f>
        <v>37037.037037037036</v>
      </c>
      <c r="I83" s="139">
        <f>(Input_population/2)*'Proportional HSE Data'!I83</f>
        <v>11111.111111111111</v>
      </c>
      <c r="J83" s="139">
        <f>(Input_population/2)*'Proportional HSE Data'!J83</f>
        <v>1851.8518518518517</v>
      </c>
      <c r="K83" s="139">
        <f>(Input_population/2)*'Proportional HSE Data'!K83</f>
        <v>0</v>
      </c>
      <c r="L83" s="139">
        <f>(Input_population/2)*'Proportional HSE Data'!L83</f>
        <v>0</v>
      </c>
    </row>
    <row r="84" spans="1:12">
      <c r="A84" s="1">
        <v>82</v>
      </c>
      <c r="B84" s="1">
        <v>86</v>
      </c>
      <c r="C84" s="139">
        <f>(Input_population/2)*'Proportional HSE Data'!C84</f>
        <v>28571.428571428569</v>
      </c>
      <c r="D84" s="139">
        <f>(Input_population/2)*'Proportional HSE Data'!D84</f>
        <v>21428.571428571428</v>
      </c>
      <c r="E84" s="139">
        <f>(Input_population/2)*'Proportional HSE Data'!E84</f>
        <v>0</v>
      </c>
      <c r="F84" s="139">
        <f>(Input_population/2)*'Proportional HSE Data'!F84</f>
        <v>0</v>
      </c>
      <c r="G84" s="139">
        <f>(Input_population/2)*'Proportional HSE Data'!G84</f>
        <v>0</v>
      </c>
      <c r="H84" s="139">
        <f>(Input_population/2)*'Proportional HSE Data'!H84</f>
        <v>36000</v>
      </c>
      <c r="I84" s="139">
        <f>(Input_population/2)*'Proportional HSE Data'!I84</f>
        <v>12000</v>
      </c>
      <c r="J84" s="139">
        <f>(Input_population/2)*'Proportional HSE Data'!J84</f>
        <v>2000</v>
      </c>
      <c r="K84" s="139">
        <f>(Input_population/2)*'Proportional HSE Data'!K84</f>
        <v>0</v>
      </c>
      <c r="L84" s="139">
        <f>(Input_population/2)*'Proportional HSE Data'!L84</f>
        <v>0</v>
      </c>
    </row>
    <row r="85" spans="1:12">
      <c r="A85" s="1">
        <v>83</v>
      </c>
      <c r="B85" s="1">
        <v>87</v>
      </c>
      <c r="C85" s="139">
        <f>(Input_population/2)*'Proportional HSE Data'!C85</f>
        <v>40000</v>
      </c>
      <c r="D85" s="139">
        <f>(Input_population/2)*'Proportional HSE Data'!D85</f>
        <v>10000</v>
      </c>
      <c r="E85" s="139">
        <f>(Input_population/2)*'Proportional HSE Data'!E85</f>
        <v>0</v>
      </c>
      <c r="F85" s="139">
        <f>(Input_population/2)*'Proportional HSE Data'!F85</f>
        <v>0</v>
      </c>
      <c r="G85" s="139">
        <f>(Input_population/2)*'Proportional HSE Data'!G85</f>
        <v>0</v>
      </c>
      <c r="H85" s="139">
        <f>(Input_population/2)*'Proportional HSE Data'!H85</f>
        <v>42307.692307692305</v>
      </c>
      <c r="I85" s="139">
        <f>(Input_population/2)*'Proportional HSE Data'!I85</f>
        <v>7692.3076923076924</v>
      </c>
      <c r="J85" s="139">
        <f>(Input_population/2)*'Proportional HSE Data'!J85</f>
        <v>0</v>
      </c>
      <c r="K85" s="139">
        <f>(Input_population/2)*'Proportional HSE Data'!K85</f>
        <v>0</v>
      </c>
      <c r="L85" s="139">
        <f>(Input_population/2)*'Proportional HSE Data'!L85</f>
        <v>0</v>
      </c>
    </row>
    <row r="86" spans="1:12">
      <c r="A86" s="1">
        <v>84</v>
      </c>
      <c r="B86" s="1">
        <v>88</v>
      </c>
      <c r="C86" s="139">
        <f>(Input_population/2)*'Proportional HSE Data'!C86</f>
        <v>34375</v>
      </c>
      <c r="D86" s="139">
        <f>(Input_population/2)*'Proportional HSE Data'!D86</f>
        <v>15625</v>
      </c>
      <c r="E86" s="139">
        <f>(Input_population/2)*'Proportional HSE Data'!E86</f>
        <v>0</v>
      </c>
      <c r="F86" s="139">
        <f>(Input_population/2)*'Proportional HSE Data'!F86</f>
        <v>0</v>
      </c>
      <c r="G86" s="139">
        <f>(Input_population/2)*'Proportional HSE Data'!G86</f>
        <v>0</v>
      </c>
      <c r="H86" s="139">
        <f>(Input_population/2)*'Proportional HSE Data'!H86</f>
        <v>41666.666666666672</v>
      </c>
      <c r="I86" s="139">
        <f>(Input_population/2)*'Proportional HSE Data'!I86</f>
        <v>8333.3333333333321</v>
      </c>
      <c r="J86" s="139">
        <f>(Input_population/2)*'Proportional HSE Data'!J86</f>
        <v>0</v>
      </c>
      <c r="K86" s="139">
        <f>(Input_population/2)*'Proportional HSE Data'!K86</f>
        <v>0</v>
      </c>
      <c r="L86" s="139">
        <f>(Input_population/2)*'Proportional HSE Data'!L86</f>
        <v>0</v>
      </c>
    </row>
    <row r="87" spans="1:12">
      <c r="A87" s="1">
        <v>85</v>
      </c>
      <c r="B87" s="1">
        <v>89</v>
      </c>
      <c r="C87" s="139">
        <f>(Input_population/2)*'Proportional HSE Data'!C87</f>
        <v>37500</v>
      </c>
      <c r="D87" s="139">
        <f>(Input_population/2)*'Proportional HSE Data'!D87</f>
        <v>12500</v>
      </c>
      <c r="E87" s="139">
        <f>(Input_population/2)*'Proportional HSE Data'!E87</f>
        <v>0</v>
      </c>
      <c r="F87" s="139">
        <f>(Input_population/2)*'Proportional HSE Data'!F87</f>
        <v>0</v>
      </c>
      <c r="G87" s="139">
        <f>(Input_population/2)*'Proportional HSE Data'!G87</f>
        <v>0</v>
      </c>
      <c r="H87" s="139">
        <f>(Input_population/2)*'Proportional HSE Data'!H87</f>
        <v>43333.333333333336</v>
      </c>
      <c r="I87" s="139">
        <f>(Input_population/2)*'Proportional HSE Data'!I87</f>
        <v>3333.3333333333335</v>
      </c>
      <c r="J87" s="139">
        <f>(Input_population/2)*'Proportional HSE Data'!J87</f>
        <v>3333.3333333333335</v>
      </c>
      <c r="K87" s="139">
        <f>(Input_population/2)*'Proportional HSE Data'!K87</f>
        <v>0</v>
      </c>
      <c r="L87" s="139">
        <f>(Input_population/2)*'Proportional HSE Data'!L87</f>
        <v>0</v>
      </c>
    </row>
    <row r="88" spans="1:12">
      <c r="A88" s="1">
        <v>86</v>
      </c>
      <c r="B88" s="1">
        <v>90</v>
      </c>
      <c r="C88" s="139">
        <f>(Input_population/2)*'Proportional HSE Data'!C88</f>
        <v>25000</v>
      </c>
      <c r="D88" s="139">
        <f>(Input_population/2)*'Proportional HSE Data'!D88</f>
        <v>25000</v>
      </c>
      <c r="E88" s="139">
        <f>(Input_population/2)*'Proportional HSE Data'!E88</f>
        <v>0</v>
      </c>
      <c r="F88" s="139">
        <f>(Input_population/2)*'Proportional HSE Data'!F88</f>
        <v>0</v>
      </c>
      <c r="G88" s="139">
        <f>(Input_population/2)*'Proportional HSE Data'!G88</f>
        <v>0</v>
      </c>
      <c r="H88" s="139">
        <f>(Input_population/2)*'Proportional HSE Data'!H88</f>
        <v>38888.888888888891</v>
      </c>
      <c r="I88" s="139">
        <f>(Input_population/2)*'Proportional HSE Data'!I88</f>
        <v>11111.111111111111</v>
      </c>
      <c r="J88" s="139">
        <f>(Input_population/2)*'Proportional HSE Data'!J88</f>
        <v>0</v>
      </c>
      <c r="K88" s="139">
        <f>(Input_population/2)*'Proportional HSE Data'!K88</f>
        <v>0</v>
      </c>
      <c r="L88" s="139">
        <f>(Input_population/2)*'Proportional HSE Data'!L88</f>
        <v>0</v>
      </c>
    </row>
    <row r="89" spans="1:12">
      <c r="A89" s="1">
        <v>87</v>
      </c>
      <c r="B89" s="1">
        <v>91</v>
      </c>
      <c r="C89" s="139">
        <f>(Input_population/2)*'Proportional HSE Data'!C89</f>
        <v>41666.666666666672</v>
      </c>
      <c r="D89" s="139">
        <f>(Input_population/2)*'Proportional HSE Data'!D89</f>
        <v>8333.3333333333321</v>
      </c>
      <c r="E89" s="139">
        <f>(Input_population/2)*'Proportional HSE Data'!E89</f>
        <v>0</v>
      </c>
      <c r="F89" s="139">
        <f>(Input_population/2)*'Proportional HSE Data'!F89</f>
        <v>0</v>
      </c>
      <c r="G89" s="139">
        <f>(Input_population/2)*'Proportional HSE Data'!G89</f>
        <v>0</v>
      </c>
      <c r="H89" s="139">
        <f>(Input_population/2)*'Proportional HSE Data'!H89</f>
        <v>46428.571428571428</v>
      </c>
      <c r="I89" s="139">
        <f>(Input_population/2)*'Proportional HSE Data'!I89</f>
        <v>3571.4285714285711</v>
      </c>
      <c r="J89" s="139">
        <f>(Input_population/2)*'Proportional HSE Data'!J89</f>
        <v>0</v>
      </c>
      <c r="K89" s="139">
        <f>(Input_population/2)*'Proportional HSE Data'!K89</f>
        <v>0</v>
      </c>
      <c r="L89" s="139">
        <f>(Input_population/2)*'Proportional HSE Data'!L89</f>
        <v>0</v>
      </c>
    </row>
    <row r="90" spans="1:12">
      <c r="A90" s="1">
        <v>88</v>
      </c>
      <c r="B90" s="1">
        <v>92</v>
      </c>
      <c r="C90" s="139">
        <f>(Input_population/2)*'Proportional HSE Data'!C90</f>
        <v>50000</v>
      </c>
      <c r="D90" s="139">
        <f>(Input_population/2)*'Proportional HSE Data'!D90</f>
        <v>0</v>
      </c>
      <c r="E90" s="139">
        <f>(Input_population/2)*'Proportional HSE Data'!E90</f>
        <v>0</v>
      </c>
      <c r="F90" s="139">
        <f>(Input_population/2)*'Proportional HSE Data'!F90</f>
        <v>0</v>
      </c>
      <c r="G90" s="139">
        <f>(Input_population/2)*'Proportional HSE Data'!G90</f>
        <v>0</v>
      </c>
      <c r="H90" s="139">
        <f>(Input_population/2)*'Proportional HSE Data'!H90</f>
        <v>36363.636363636368</v>
      </c>
      <c r="I90" s="139">
        <f>(Input_population/2)*'Proportional HSE Data'!I90</f>
        <v>9090.9090909090919</v>
      </c>
      <c r="J90" s="139">
        <f>(Input_population/2)*'Proportional HSE Data'!J90</f>
        <v>4545.454545454546</v>
      </c>
      <c r="K90" s="139">
        <f>(Input_population/2)*'Proportional HSE Data'!K90</f>
        <v>0</v>
      </c>
      <c r="L90" s="139">
        <f>(Input_population/2)*'Proportional HSE Data'!L90</f>
        <v>0</v>
      </c>
    </row>
    <row r="91" spans="1:12">
      <c r="A91" s="1">
        <v>89</v>
      </c>
      <c r="B91" s="1">
        <v>93</v>
      </c>
      <c r="C91" s="139" t="e">
        <f>(Input_population/2)*'Proportional HSE Data'!C91</f>
        <v>#DIV/0!</v>
      </c>
      <c r="D91" s="139" t="e">
        <f>(Input_population/2)*'Proportional HSE Data'!D91</f>
        <v>#DIV/0!</v>
      </c>
      <c r="E91" s="139" t="e">
        <f>(Input_population/2)*'Proportional HSE Data'!E91</f>
        <v>#DIV/0!</v>
      </c>
      <c r="F91" s="139" t="e">
        <f>(Input_population/2)*'Proportional HSE Data'!F91</f>
        <v>#DIV/0!</v>
      </c>
      <c r="G91" s="139" t="e">
        <f>(Input_population/2)*'Proportional HSE Data'!G91</f>
        <v>#DIV/0!</v>
      </c>
      <c r="H91" s="139">
        <f>(Input_population/2)*'Proportional HSE Data'!H91</f>
        <v>41666.666666666672</v>
      </c>
      <c r="I91" s="139">
        <f>(Input_population/2)*'Proportional HSE Data'!I91</f>
        <v>0</v>
      </c>
      <c r="J91" s="139">
        <f>(Input_population/2)*'Proportional HSE Data'!J91</f>
        <v>0</v>
      </c>
      <c r="K91" s="139">
        <f>(Input_population/2)*'Proportional HSE Data'!K91</f>
        <v>8333.3333333333321</v>
      </c>
      <c r="L91" s="139">
        <f>(Input_population/2)*'Proportional HSE Data'!L91</f>
        <v>0</v>
      </c>
    </row>
    <row r="92" spans="1:12">
      <c r="A92" s="1">
        <v>90</v>
      </c>
      <c r="B92" s="1">
        <v>94</v>
      </c>
      <c r="C92" s="139">
        <f>(Input_population/2)*'Proportional HSE Data'!C92</f>
        <v>25000</v>
      </c>
      <c r="D92" s="139">
        <f>(Input_population/2)*'Proportional HSE Data'!D92</f>
        <v>25000</v>
      </c>
      <c r="E92" s="139">
        <f>(Input_population/2)*'Proportional HSE Data'!E92</f>
        <v>0</v>
      </c>
      <c r="F92" s="139">
        <f>(Input_population/2)*'Proportional HSE Data'!F92</f>
        <v>0</v>
      </c>
      <c r="G92" s="139">
        <f>(Input_population/2)*'Proportional HSE Data'!G92</f>
        <v>0</v>
      </c>
      <c r="H92" s="139">
        <f>(Input_population/2)*'Proportional HSE Data'!H92</f>
        <v>50000</v>
      </c>
      <c r="I92" s="139">
        <f>(Input_population/2)*'Proportional HSE Data'!I92</f>
        <v>0</v>
      </c>
      <c r="J92" s="139">
        <f>(Input_population/2)*'Proportional HSE Data'!J92</f>
        <v>0</v>
      </c>
      <c r="K92" s="139">
        <f>(Input_population/2)*'Proportional HSE Data'!K92</f>
        <v>0</v>
      </c>
      <c r="L92" s="139">
        <f>(Input_population/2)*'Proportional HSE Data'!L92</f>
        <v>0</v>
      </c>
    </row>
    <row r="93" spans="1:12">
      <c r="A93" s="1">
        <v>91</v>
      </c>
      <c r="B93" s="1">
        <v>95</v>
      </c>
      <c r="C93" s="139">
        <f>(Input_population/2)*'Proportional HSE Data'!C93</f>
        <v>50000</v>
      </c>
      <c r="D93" s="139">
        <f>(Input_population/2)*'Proportional HSE Data'!D93</f>
        <v>0</v>
      </c>
      <c r="E93" s="139">
        <f>(Input_population/2)*'Proportional HSE Data'!E93</f>
        <v>0</v>
      </c>
      <c r="F93" s="139">
        <f>(Input_population/2)*'Proportional HSE Data'!F93</f>
        <v>0</v>
      </c>
      <c r="G93" s="139">
        <f>(Input_population/2)*'Proportional HSE Data'!G93</f>
        <v>0</v>
      </c>
      <c r="H93" s="139" t="e">
        <f>(Input_population/2)*'Proportional HSE Data'!H93</f>
        <v>#DIV/0!</v>
      </c>
      <c r="I93" s="139" t="e">
        <f>(Input_population/2)*'Proportional HSE Data'!I93</f>
        <v>#DIV/0!</v>
      </c>
      <c r="J93" s="139" t="e">
        <f>(Input_population/2)*'Proportional HSE Data'!J93</f>
        <v>#DIV/0!</v>
      </c>
      <c r="K93" s="139" t="e">
        <f>(Input_population/2)*'Proportional HSE Data'!K93</f>
        <v>#DIV/0!</v>
      </c>
      <c r="L93" s="139" t="e">
        <f>(Input_population/2)*'Proportional HSE Data'!L93</f>
        <v>#DIV/0!</v>
      </c>
    </row>
    <row r="94" spans="1:12">
      <c r="A94" s="1">
        <v>92</v>
      </c>
      <c r="B94" s="1">
        <v>96</v>
      </c>
      <c r="C94" s="139">
        <f>(Input_population/2)*'Proportional HSE Data'!C94</f>
        <v>33333.333333333328</v>
      </c>
      <c r="D94" s="139">
        <f>(Input_population/2)*'Proportional HSE Data'!D94</f>
        <v>16666.666666666664</v>
      </c>
      <c r="E94" s="139">
        <f>(Input_population/2)*'Proportional HSE Data'!E94</f>
        <v>0</v>
      </c>
      <c r="F94" s="139">
        <f>(Input_population/2)*'Proportional HSE Data'!F94</f>
        <v>0</v>
      </c>
      <c r="G94" s="139">
        <f>(Input_population/2)*'Proportional HSE Data'!G94</f>
        <v>0</v>
      </c>
      <c r="H94" s="139" t="e">
        <f>(Input_population/2)*'Proportional HSE Data'!H94</f>
        <v>#DIV/0!</v>
      </c>
      <c r="I94" s="139" t="e">
        <f>(Input_population/2)*'Proportional HSE Data'!I94</f>
        <v>#DIV/0!</v>
      </c>
      <c r="J94" s="139" t="e">
        <f>(Input_population/2)*'Proportional HSE Data'!J94</f>
        <v>#DIV/0!</v>
      </c>
      <c r="K94" s="139" t="e">
        <f>(Input_population/2)*'Proportional HSE Data'!K94</f>
        <v>#DIV/0!</v>
      </c>
      <c r="L94" s="139" t="e">
        <f>(Input_population/2)*'Proportional HSE Data'!L94</f>
        <v>#DIV/0!</v>
      </c>
    </row>
    <row r="95" spans="1:12">
      <c r="A95" s="1">
        <v>93</v>
      </c>
      <c r="B95" s="1">
        <v>97</v>
      </c>
      <c r="C95" s="139" t="e">
        <f>(Input_population/2)*'Proportional HSE Data'!C95</f>
        <v>#DIV/0!</v>
      </c>
      <c r="D95" s="139" t="e">
        <f>(Input_population/2)*'Proportional HSE Data'!D95</f>
        <v>#DIV/0!</v>
      </c>
      <c r="E95" s="139" t="e">
        <f>(Input_population/2)*'Proportional HSE Data'!E95</f>
        <v>#DIV/0!</v>
      </c>
      <c r="F95" s="139" t="e">
        <f>(Input_population/2)*'Proportional HSE Data'!F95</f>
        <v>#DIV/0!</v>
      </c>
      <c r="G95" s="139" t="e">
        <f>(Input_population/2)*'Proportional HSE Data'!G95</f>
        <v>#DIV/0!</v>
      </c>
      <c r="H95" s="139">
        <f>(Input_population/2)*'Proportional HSE Data'!H95</f>
        <v>25000</v>
      </c>
      <c r="I95" s="139">
        <f>(Input_population/2)*'Proportional HSE Data'!I95</f>
        <v>0</v>
      </c>
      <c r="J95" s="139">
        <f>(Input_population/2)*'Proportional HSE Data'!J95</f>
        <v>25000</v>
      </c>
      <c r="K95" s="139">
        <f>(Input_population/2)*'Proportional HSE Data'!K95</f>
        <v>0</v>
      </c>
      <c r="L95" s="139">
        <f>(Input_population/2)*'Proportional HSE Data'!L95</f>
        <v>0</v>
      </c>
    </row>
    <row r="96" spans="1:12">
      <c r="A96" s="1">
        <v>94</v>
      </c>
      <c r="B96" s="1">
        <v>98</v>
      </c>
      <c r="C96" s="139" t="e">
        <f>(Input_population/2)*'Proportional HSE Data'!C96</f>
        <v>#DIV/0!</v>
      </c>
      <c r="D96" s="139" t="e">
        <f>(Input_population/2)*'Proportional HSE Data'!D96</f>
        <v>#DIV/0!</v>
      </c>
      <c r="E96" s="139" t="e">
        <f>(Input_population/2)*'Proportional HSE Data'!E96</f>
        <v>#DIV/0!</v>
      </c>
      <c r="F96" s="139" t="e">
        <f>(Input_population/2)*'Proportional HSE Data'!F96</f>
        <v>#DIV/0!</v>
      </c>
      <c r="G96" s="139" t="e">
        <f>(Input_population/2)*'Proportional HSE Data'!G96</f>
        <v>#DIV/0!</v>
      </c>
      <c r="H96" s="139">
        <f>(Input_population/2)*'Proportional HSE Data'!H96</f>
        <v>50000</v>
      </c>
      <c r="I96" s="139">
        <f>(Input_population/2)*'Proportional HSE Data'!I96</f>
        <v>0</v>
      </c>
      <c r="J96" s="139">
        <f>(Input_population/2)*'Proportional HSE Data'!J96</f>
        <v>0</v>
      </c>
      <c r="K96" s="139">
        <f>(Input_population/2)*'Proportional HSE Data'!K96</f>
        <v>0</v>
      </c>
      <c r="L96" s="139">
        <f>(Input_population/2)*'Proportional HSE Data'!L96</f>
        <v>0</v>
      </c>
    </row>
    <row r="97" spans="1:13">
      <c r="A97" s="1">
        <v>95</v>
      </c>
      <c r="B97" s="1">
        <v>99</v>
      </c>
      <c r="C97" s="139" t="e">
        <f>(Input_population/2)*'Proportional HSE Data'!C97</f>
        <v>#DIV/0!</v>
      </c>
      <c r="D97" s="139" t="e">
        <f>(Input_population/2)*'Proportional HSE Data'!D97</f>
        <v>#DIV/0!</v>
      </c>
      <c r="E97" s="139" t="e">
        <f>(Input_population/2)*'Proportional HSE Data'!E97</f>
        <v>#DIV/0!</v>
      </c>
      <c r="F97" s="139" t="e">
        <f>(Input_population/2)*'Proportional HSE Data'!F97</f>
        <v>#DIV/0!</v>
      </c>
      <c r="G97" s="139" t="e">
        <f>(Input_population/2)*'Proportional HSE Data'!G97</f>
        <v>#DIV/0!</v>
      </c>
      <c r="H97" s="139" t="e">
        <f>(Input_population/2)*'Proportional HSE Data'!H97</f>
        <v>#DIV/0!</v>
      </c>
      <c r="I97" s="139" t="e">
        <f>(Input_population/2)*'Proportional HSE Data'!I97</f>
        <v>#DIV/0!</v>
      </c>
      <c r="J97" s="139" t="e">
        <f>(Input_population/2)*'Proportional HSE Data'!J97</f>
        <v>#DIV/0!</v>
      </c>
      <c r="K97" s="139" t="e">
        <f>(Input_population/2)*'Proportional HSE Data'!K97</f>
        <v>#DIV/0!</v>
      </c>
      <c r="L97" s="139" t="e">
        <f>(Input_population/2)*'Proportional HSE Data'!L97</f>
        <v>#DIV/0!</v>
      </c>
    </row>
    <row r="98" spans="1:13">
      <c r="A98" s="1">
        <v>96</v>
      </c>
      <c r="B98" s="1">
        <v>100</v>
      </c>
      <c r="C98" s="139" t="e">
        <f>(Input_population/2)*'Proportional HSE Data'!C98</f>
        <v>#DIV/0!</v>
      </c>
      <c r="D98" s="139" t="e">
        <f>(Input_population/2)*'Proportional HSE Data'!D98</f>
        <v>#DIV/0!</v>
      </c>
      <c r="E98" s="139" t="e">
        <f>(Input_population/2)*'Proportional HSE Data'!E98</f>
        <v>#DIV/0!</v>
      </c>
      <c r="F98" s="139" t="e">
        <f>(Input_population/2)*'Proportional HSE Data'!F98</f>
        <v>#DIV/0!</v>
      </c>
      <c r="G98" s="139" t="e">
        <f>(Input_population/2)*'Proportional HSE Data'!G98</f>
        <v>#DIV/0!</v>
      </c>
      <c r="H98" s="139" t="e">
        <f>(Input_population/2)*'Proportional HSE Data'!H98</f>
        <v>#DIV/0!</v>
      </c>
      <c r="I98" s="139" t="e">
        <f>(Input_population/2)*'Proportional HSE Data'!I98</f>
        <v>#DIV/0!</v>
      </c>
      <c r="J98" s="139" t="e">
        <f>(Input_population/2)*'Proportional HSE Data'!J98</f>
        <v>#DIV/0!</v>
      </c>
      <c r="K98" s="139" t="e">
        <f>(Input_population/2)*'Proportional HSE Data'!K98</f>
        <v>#DIV/0!</v>
      </c>
      <c r="L98" s="139" t="e">
        <f>(Input_population/2)*'Proportional HSE Data'!L98</f>
        <v>#DIV/0!</v>
      </c>
    </row>
    <row r="99" spans="1:13">
      <c r="B99" s="58" t="s">
        <v>265</v>
      </c>
      <c r="C99" s="2">
        <f>'Absolute HSE Data'!C100/(SUM('Absolute HSE Data'!$C100:$G100))</f>
        <v>0.83333333333333337</v>
      </c>
      <c r="D99" s="2">
        <f>'Absolute HSE Data'!D100/(SUM('Absolute HSE Data'!$C100:$G100))</f>
        <v>0.16666666666666666</v>
      </c>
      <c r="E99" s="2">
        <f>'Absolute HSE Data'!E100/(SUM('Absolute HSE Data'!$C100:$G100))</f>
        <v>0</v>
      </c>
      <c r="F99" s="2">
        <f>'Absolute HSE Data'!F100/(SUM('Absolute HSE Data'!$C100:$G100))</f>
        <v>0</v>
      </c>
      <c r="G99" s="2">
        <f>'Absolute HSE Data'!G100/(SUM('Absolute HSE Data'!$C100:$G100))</f>
        <v>0</v>
      </c>
      <c r="H99" s="2">
        <f>'Absolute HSE Data'!H100/(SUM('Absolute HSE Data'!$H100:$L100))</f>
        <v>0.84210526315789469</v>
      </c>
      <c r="I99" s="2">
        <f>'Absolute HSE Data'!I100/(SUM('Absolute HSE Data'!$C100:$G100))</f>
        <v>0.16666666666666666</v>
      </c>
      <c r="J99" s="2">
        <f>'Absolute HSE Data'!J100/(SUM('Absolute HSE Data'!$C100:$G100))</f>
        <v>0.1111111111111111</v>
      </c>
      <c r="K99" s="2">
        <f>'Absolute HSE Data'!K100/(SUM('Absolute HSE Data'!$C100:$G100))</f>
        <v>5.5555555555555552E-2</v>
      </c>
      <c r="L99" s="2">
        <f>'Absolute HSE Data'!L100/(SUM('Absolute HSE Data'!$C100:$G100))</f>
        <v>0</v>
      </c>
      <c r="M99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8" workbookViewId="0">
      <selection activeCell="E82" sqref="E82"/>
    </sheetView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B3" sqref="B3"/>
    </sheetView>
  </sheetViews>
  <sheetFormatPr defaultRowHeight="15"/>
  <cols>
    <col min="2" max="2" width="10" bestFit="1" customWidth="1"/>
    <col min="7" max="8" width="9.140625" style="58"/>
    <col min="14" max="14" width="7.7109375" style="58" bestFit="1" customWidth="1"/>
  </cols>
  <sheetData>
    <row r="1" spans="1:15">
      <c r="A1" s="58"/>
      <c r="B1" s="58" t="s">
        <v>105</v>
      </c>
      <c r="C1" s="58"/>
      <c r="D1" s="58"/>
      <c r="E1" s="58"/>
      <c r="F1" s="58"/>
      <c r="I1" s="58" t="s">
        <v>106</v>
      </c>
      <c r="J1" s="58"/>
      <c r="K1" s="58"/>
      <c r="L1" s="58"/>
      <c r="M1" s="58"/>
    </row>
    <row r="2" spans="1:15">
      <c r="A2" s="1" t="s">
        <v>58</v>
      </c>
      <c r="B2" s="58" t="s">
        <v>258</v>
      </c>
      <c r="C2" s="58" t="s">
        <v>259</v>
      </c>
      <c r="D2" s="58" t="s">
        <v>260</v>
      </c>
      <c r="E2" s="58" t="s">
        <v>48</v>
      </c>
      <c r="F2" s="58" t="s">
        <v>261</v>
      </c>
      <c r="G2" s="58" t="s">
        <v>107</v>
      </c>
      <c r="H2" s="58" t="s">
        <v>271</v>
      </c>
      <c r="I2" s="58" t="s">
        <v>258</v>
      </c>
      <c r="J2" s="58" t="s">
        <v>259</v>
      </c>
      <c r="K2" s="58" t="s">
        <v>260</v>
      </c>
      <c r="L2" s="58" t="s">
        <v>48</v>
      </c>
      <c r="M2" s="58" t="s">
        <v>261</v>
      </c>
      <c r="N2" s="58" t="s">
        <v>107</v>
      </c>
      <c r="O2" t="s">
        <v>271</v>
      </c>
    </row>
    <row r="3" spans="1:15">
      <c r="A3">
        <v>5</v>
      </c>
      <c r="B3" s="139">
        <f>'Cohort Prop Baseline'!C3*'MI Epi'!$R$20</f>
        <v>0</v>
      </c>
      <c r="C3" s="139">
        <f>'Cohort Prop Baseline'!D3*'MI Epi'!$R$20</f>
        <v>0</v>
      </c>
      <c r="D3" s="139">
        <f>'Cohort Prop Baseline'!E3*'MI Epi'!$R$20</f>
        <v>0</v>
      </c>
      <c r="E3" s="139">
        <f>'Cohort Prop Baseline'!F3*'MI Epi'!$R$20</f>
        <v>0</v>
      </c>
      <c r="F3" s="139">
        <f>'Cohort Prop Baseline'!G3*'MI Epi'!$R$20</f>
        <v>0</v>
      </c>
      <c r="G3" s="139">
        <f>SUM(B3:F3)</f>
        <v>0</v>
      </c>
      <c r="H3" s="2">
        <f>((SUM(B3:F3)/SUM('Cohort Prop Baseline'!C3:G3)))</f>
        <v>0</v>
      </c>
      <c r="I3" s="139">
        <f>'Cohort Prop Baseline'!H3*'MI Epi'!$AE$20</f>
        <v>0</v>
      </c>
      <c r="J3" s="139">
        <f>'Cohort Prop Baseline'!I3*'MI Epi'!$AE$20</f>
        <v>0</v>
      </c>
      <c r="K3" s="139">
        <f>'Cohort Prop Baseline'!J3*'MI Epi'!$AE$20</f>
        <v>0</v>
      </c>
      <c r="L3" s="139">
        <f>'Cohort Prop Baseline'!K3*'MI Epi'!$AE$20</f>
        <v>0</v>
      </c>
      <c r="M3" s="139">
        <f>'Cohort Prop Baseline'!L3*'MI Epi'!$AE$20</f>
        <v>0</v>
      </c>
      <c r="N3" s="139">
        <f>SUM(I3:M3)</f>
        <v>0</v>
      </c>
      <c r="O3" s="2">
        <f>((SUM(I3:M3)/SUM('Cohort Prop Baseline'!H3:L3)))</f>
        <v>0</v>
      </c>
    </row>
    <row r="4" spans="1:15">
      <c r="A4">
        <v>6</v>
      </c>
      <c r="B4" s="139">
        <f>'Cohort Prop Baseline'!C4*'MI Epi'!$R$20</f>
        <v>0</v>
      </c>
      <c r="C4" s="139">
        <f>'Cohort Prop Baseline'!D4*'MI Epi'!$R$20</f>
        <v>0</v>
      </c>
      <c r="D4" s="139">
        <f>'Cohort Prop Baseline'!E4*'MI Epi'!$R$20</f>
        <v>0</v>
      </c>
      <c r="E4" s="139">
        <f>'Cohort Prop Baseline'!F4*'MI Epi'!$R$20</f>
        <v>0</v>
      </c>
      <c r="F4" s="139">
        <f>'Cohort Prop Baseline'!G4*'MI Epi'!$R$20</f>
        <v>0</v>
      </c>
      <c r="G4" s="139">
        <f t="shared" ref="G4:G67" si="0">SUM(B4:F4)</f>
        <v>0</v>
      </c>
      <c r="H4" s="2">
        <f>H3+((SUM(B4:F4)/SUM('Cohort Prop Baseline'!C4:G4)))</f>
        <v>0</v>
      </c>
      <c r="I4" s="139">
        <f>'Cohort Prop Baseline'!H4*'MI Epi'!$AE$20</f>
        <v>0</v>
      </c>
      <c r="J4" s="139">
        <f>'Cohort Prop Baseline'!I4*'MI Epi'!$AE$20</f>
        <v>0</v>
      </c>
      <c r="K4" s="139">
        <f>'Cohort Prop Baseline'!J4*'MI Epi'!$AE$20</f>
        <v>0</v>
      </c>
      <c r="L4" s="139">
        <f>'Cohort Prop Baseline'!K4*'MI Epi'!$AE$20</f>
        <v>0</v>
      </c>
      <c r="M4" s="139">
        <f>'Cohort Prop Baseline'!L4*'MI Epi'!$AE$20</f>
        <v>0</v>
      </c>
      <c r="N4" s="139">
        <f t="shared" ref="N4:N67" si="1">SUM(I4:M4)</f>
        <v>0</v>
      </c>
      <c r="O4" s="2">
        <f>O3+((SUM(I4:M4)/SUM('Cohort Prop Baseline'!H4:L4)))</f>
        <v>0</v>
      </c>
    </row>
    <row r="5" spans="1:15">
      <c r="A5">
        <v>7</v>
      </c>
      <c r="B5" s="139">
        <f>'Cohort Prop Baseline'!C5*'MI Epi'!$R$20</f>
        <v>0</v>
      </c>
      <c r="C5" s="139">
        <f>'Cohort Prop Baseline'!D5*'MI Epi'!$R$20</f>
        <v>0</v>
      </c>
      <c r="D5" s="139">
        <f>'Cohort Prop Baseline'!E5*'MI Epi'!$R$20</f>
        <v>0</v>
      </c>
      <c r="E5" s="139">
        <f>'Cohort Prop Baseline'!F5*'MI Epi'!$R$20</f>
        <v>0</v>
      </c>
      <c r="F5" s="139">
        <f>'Cohort Prop Baseline'!G5*'MI Epi'!$R$20</f>
        <v>0</v>
      </c>
      <c r="G5" s="139">
        <f t="shared" si="0"/>
        <v>0</v>
      </c>
      <c r="H5" s="2">
        <f>H4+((SUM(B5:F5)/SUM('Cohort Prop Baseline'!C5:G5)))</f>
        <v>0</v>
      </c>
      <c r="I5" s="139">
        <f>'Cohort Prop Baseline'!H5*'MI Epi'!$AE$20</f>
        <v>0</v>
      </c>
      <c r="J5" s="139">
        <f>'Cohort Prop Baseline'!I5*'MI Epi'!$AE$20</f>
        <v>0</v>
      </c>
      <c r="K5" s="139">
        <f>'Cohort Prop Baseline'!J5*'MI Epi'!$AE$20</f>
        <v>0</v>
      </c>
      <c r="L5" s="139">
        <f>'Cohort Prop Baseline'!K5*'MI Epi'!$AE$20</f>
        <v>0</v>
      </c>
      <c r="M5" s="139">
        <f>'Cohort Prop Baseline'!L5*'MI Epi'!$AE$20</f>
        <v>0</v>
      </c>
      <c r="N5" s="139">
        <f t="shared" si="1"/>
        <v>0</v>
      </c>
      <c r="O5" s="2">
        <f>O4+((SUM(I5:M5)/SUM('Cohort Prop Baseline'!H5:L5)))</f>
        <v>0</v>
      </c>
    </row>
    <row r="6" spans="1:15">
      <c r="A6" s="58">
        <v>8</v>
      </c>
      <c r="B6" s="139">
        <f>'Cohort Prop Baseline'!C6*'MI Epi'!$R$20</f>
        <v>0</v>
      </c>
      <c r="C6" s="139">
        <f>'Cohort Prop Baseline'!D6*'MI Epi'!$R$20</f>
        <v>0</v>
      </c>
      <c r="D6" s="139">
        <f>'Cohort Prop Baseline'!E6*'MI Epi'!$R$20</f>
        <v>0</v>
      </c>
      <c r="E6" s="139">
        <f>'Cohort Prop Baseline'!F6*'MI Epi'!$R$20</f>
        <v>0</v>
      </c>
      <c r="F6" s="139">
        <f>'Cohort Prop Baseline'!G6*'MI Epi'!$R$20</f>
        <v>0</v>
      </c>
      <c r="G6" s="139">
        <f t="shared" si="0"/>
        <v>0</v>
      </c>
      <c r="H6" s="2">
        <f>H5+((SUM(B6:F6)/SUM('Cohort Prop Baseline'!C6:G6)))</f>
        <v>0</v>
      </c>
      <c r="I6" s="139">
        <f>'Cohort Prop Baseline'!H6*'MI Epi'!$AE$20</f>
        <v>0</v>
      </c>
      <c r="J6" s="139">
        <f>'Cohort Prop Baseline'!I6*'MI Epi'!$AE$20</f>
        <v>0</v>
      </c>
      <c r="K6" s="139">
        <f>'Cohort Prop Baseline'!J6*'MI Epi'!$AE$20</f>
        <v>0</v>
      </c>
      <c r="L6" s="139">
        <f>'Cohort Prop Baseline'!K6*'MI Epi'!$AE$20</f>
        <v>0</v>
      </c>
      <c r="M6" s="139">
        <f>'Cohort Prop Baseline'!L6*'MI Epi'!$AE$20</f>
        <v>0</v>
      </c>
      <c r="N6" s="139">
        <f t="shared" si="1"/>
        <v>0</v>
      </c>
      <c r="O6" s="2">
        <f>O5+((SUM(I6:M6)/SUM('Cohort Prop Baseline'!H6:L6)))</f>
        <v>0</v>
      </c>
    </row>
    <row r="7" spans="1:15">
      <c r="A7" s="58">
        <v>9</v>
      </c>
      <c r="B7" s="139">
        <f>'Cohort Prop Baseline'!C7*'MI Epi'!$R$20</f>
        <v>0</v>
      </c>
      <c r="C7" s="139">
        <f>'Cohort Prop Baseline'!D7*'MI Epi'!$R$20</f>
        <v>0</v>
      </c>
      <c r="D7" s="139">
        <f>'Cohort Prop Baseline'!E7*'MI Epi'!$R$20</f>
        <v>0</v>
      </c>
      <c r="E7" s="139">
        <f>'Cohort Prop Baseline'!F7*'MI Epi'!$R$20</f>
        <v>0</v>
      </c>
      <c r="F7" s="139">
        <f>'Cohort Prop Baseline'!G7*'MI Epi'!$R$20</f>
        <v>0</v>
      </c>
      <c r="G7" s="139">
        <f t="shared" si="0"/>
        <v>0</v>
      </c>
      <c r="H7" s="2">
        <f>H6+((SUM(B7:F7)/SUM('Cohort Prop Baseline'!C7:G7)))</f>
        <v>0</v>
      </c>
      <c r="I7" s="139">
        <f>'Cohort Prop Baseline'!H7*'MI Epi'!$AE$20</f>
        <v>0</v>
      </c>
      <c r="J7" s="139">
        <f>'Cohort Prop Baseline'!I7*'MI Epi'!$AE$20</f>
        <v>0</v>
      </c>
      <c r="K7" s="139">
        <f>'Cohort Prop Baseline'!J7*'MI Epi'!$AE$20</f>
        <v>0</v>
      </c>
      <c r="L7" s="139">
        <f>'Cohort Prop Baseline'!K7*'MI Epi'!$AE$20</f>
        <v>0</v>
      </c>
      <c r="M7" s="139">
        <f>'Cohort Prop Baseline'!L7*'MI Epi'!$AE$20</f>
        <v>0</v>
      </c>
      <c r="N7" s="139">
        <f t="shared" si="1"/>
        <v>0</v>
      </c>
      <c r="O7" s="2">
        <f>O6+((SUM(I7:M7)/SUM('Cohort Prop Baseline'!H7:L7)))</f>
        <v>0</v>
      </c>
    </row>
    <row r="8" spans="1:15">
      <c r="A8" s="58">
        <v>10</v>
      </c>
      <c r="B8" s="139">
        <f>'Cohort Prop Baseline'!C8*'MI Epi'!$R$21</f>
        <v>0</v>
      </c>
      <c r="C8" s="139">
        <f>'Cohort Prop Baseline'!D8*'MI Epi'!$R$21</f>
        <v>0</v>
      </c>
      <c r="D8" s="139">
        <f>'Cohort Prop Baseline'!E8*'MI Epi'!$R$21</f>
        <v>0</v>
      </c>
      <c r="E8" s="139">
        <f>'Cohort Prop Baseline'!F8*'MI Epi'!$R$21</f>
        <v>0</v>
      </c>
      <c r="F8" s="139">
        <f>'Cohort Prop Baseline'!G8*'MI Epi'!$R$21</f>
        <v>0</v>
      </c>
      <c r="G8" s="139">
        <f t="shared" si="0"/>
        <v>0</v>
      </c>
      <c r="H8" s="2">
        <f>H7+((SUM(B8:F8)/SUM('Cohort Prop Baseline'!C8:G8)))</f>
        <v>0</v>
      </c>
      <c r="I8" s="139">
        <f>'Cohort Prop Baseline'!H8*'MI Epi'!$AE$21</f>
        <v>0</v>
      </c>
      <c r="J8" s="139">
        <f>'Cohort Prop Baseline'!I8*'MI Epi'!$AE$21</f>
        <v>0</v>
      </c>
      <c r="K8" s="139">
        <f>'Cohort Prop Baseline'!J8*'MI Epi'!$AE$21</f>
        <v>0</v>
      </c>
      <c r="L8" s="139">
        <f>'Cohort Prop Baseline'!K8*'MI Epi'!$AE$21</f>
        <v>0</v>
      </c>
      <c r="M8" s="139">
        <f>'Cohort Prop Baseline'!L8*'MI Epi'!$AE$21</f>
        <v>0</v>
      </c>
      <c r="N8" s="139">
        <f t="shared" si="1"/>
        <v>0</v>
      </c>
      <c r="O8" s="2">
        <f>O7+((SUM(I8:M8)/SUM('Cohort Prop Baseline'!H8:L8)))</f>
        <v>0</v>
      </c>
    </row>
    <row r="9" spans="1:15">
      <c r="A9" s="58">
        <v>11</v>
      </c>
      <c r="B9" s="139">
        <f>'Cohort Prop Baseline'!C9*'MI Epi'!$R$21</f>
        <v>0</v>
      </c>
      <c r="C9" s="139">
        <f>'Cohort Prop Baseline'!D9*'MI Epi'!$R$21</f>
        <v>0</v>
      </c>
      <c r="D9" s="139">
        <f>'Cohort Prop Baseline'!E9*'MI Epi'!$R$21</f>
        <v>0</v>
      </c>
      <c r="E9" s="139">
        <f>'Cohort Prop Baseline'!F9*'MI Epi'!$R$21</f>
        <v>0</v>
      </c>
      <c r="F9" s="139">
        <f>'Cohort Prop Baseline'!G9*'MI Epi'!$R$21</f>
        <v>0</v>
      </c>
      <c r="G9" s="139">
        <f t="shared" si="0"/>
        <v>0</v>
      </c>
      <c r="H9" s="2">
        <f>H8+((SUM(B9:F9)/SUM('Cohort Prop Baseline'!C9:G9)))</f>
        <v>0</v>
      </c>
      <c r="I9" s="139">
        <f>'Cohort Prop Baseline'!H9*'MI Epi'!$AE$21</f>
        <v>0</v>
      </c>
      <c r="J9" s="139">
        <f>'Cohort Prop Baseline'!I9*'MI Epi'!$AE$21</f>
        <v>0</v>
      </c>
      <c r="K9" s="139">
        <f>'Cohort Prop Baseline'!J9*'MI Epi'!$AE$21</f>
        <v>0</v>
      </c>
      <c r="L9" s="139">
        <f>'Cohort Prop Baseline'!K9*'MI Epi'!$AE$21</f>
        <v>0</v>
      </c>
      <c r="M9" s="139">
        <f>'Cohort Prop Baseline'!L9*'MI Epi'!$AE$21</f>
        <v>0</v>
      </c>
      <c r="N9" s="139">
        <f t="shared" si="1"/>
        <v>0</v>
      </c>
      <c r="O9" s="2">
        <f>O8+((SUM(I9:M9)/SUM('Cohort Prop Baseline'!H9:L9)))</f>
        <v>0</v>
      </c>
    </row>
    <row r="10" spans="1:15">
      <c r="A10" s="58">
        <v>12</v>
      </c>
      <c r="B10" s="139">
        <f>'Cohort Prop Baseline'!C10*'MI Epi'!$R$21</f>
        <v>0</v>
      </c>
      <c r="C10" s="139">
        <f>'Cohort Prop Baseline'!D10*'MI Epi'!$R$21</f>
        <v>0</v>
      </c>
      <c r="D10" s="139">
        <f>'Cohort Prop Baseline'!E10*'MI Epi'!$R$21</f>
        <v>0</v>
      </c>
      <c r="E10" s="139">
        <f>'Cohort Prop Baseline'!F10*'MI Epi'!$R$21</f>
        <v>0</v>
      </c>
      <c r="F10" s="139">
        <f>'Cohort Prop Baseline'!G10*'MI Epi'!$R$21</f>
        <v>0</v>
      </c>
      <c r="G10" s="139">
        <f t="shared" si="0"/>
        <v>0</v>
      </c>
      <c r="H10" s="2">
        <f>H9+((SUM(B10:F10)/SUM('Cohort Prop Baseline'!C10:G10)))</f>
        <v>0</v>
      </c>
      <c r="I10" s="139">
        <f>'Cohort Prop Baseline'!H10*'MI Epi'!$AE$21</f>
        <v>0</v>
      </c>
      <c r="J10" s="139">
        <f>'Cohort Prop Baseline'!I10*'MI Epi'!$AE$21</f>
        <v>0</v>
      </c>
      <c r="K10" s="139">
        <f>'Cohort Prop Baseline'!J10*'MI Epi'!$AE$21</f>
        <v>0</v>
      </c>
      <c r="L10" s="139">
        <f>'Cohort Prop Baseline'!K10*'MI Epi'!$AE$21</f>
        <v>0</v>
      </c>
      <c r="M10" s="139">
        <f>'Cohort Prop Baseline'!L10*'MI Epi'!$AE$21</f>
        <v>0</v>
      </c>
      <c r="N10" s="139">
        <f t="shared" si="1"/>
        <v>0</v>
      </c>
      <c r="O10" s="2">
        <f>O9+((SUM(I10:M10)/SUM('Cohort Prop Baseline'!H10:L10)))</f>
        <v>0</v>
      </c>
    </row>
    <row r="11" spans="1:15">
      <c r="A11" s="58">
        <v>13</v>
      </c>
      <c r="B11" s="139">
        <f>'Cohort Prop Baseline'!C11*'MI Epi'!$R$21</f>
        <v>0</v>
      </c>
      <c r="C11" s="139">
        <f>'Cohort Prop Baseline'!D11*'MI Epi'!$R$21</f>
        <v>0</v>
      </c>
      <c r="D11" s="139">
        <f>'Cohort Prop Baseline'!E11*'MI Epi'!$R$21</f>
        <v>0</v>
      </c>
      <c r="E11" s="139">
        <f>'Cohort Prop Baseline'!F11*'MI Epi'!$R$21</f>
        <v>0</v>
      </c>
      <c r="F11" s="139">
        <f>'Cohort Prop Baseline'!G11*'MI Epi'!$R$21</f>
        <v>0</v>
      </c>
      <c r="G11" s="139">
        <f t="shared" si="0"/>
        <v>0</v>
      </c>
      <c r="H11" s="2">
        <f>H10+((SUM(B11:F11)/SUM('Cohort Prop Baseline'!C11:G11)))</f>
        <v>0</v>
      </c>
      <c r="I11" s="139">
        <f>'Cohort Prop Baseline'!H11*'MI Epi'!$AE$21</f>
        <v>0</v>
      </c>
      <c r="J11" s="139">
        <f>'Cohort Prop Baseline'!I11*'MI Epi'!$AE$21</f>
        <v>0</v>
      </c>
      <c r="K11" s="139">
        <f>'Cohort Prop Baseline'!J11*'MI Epi'!$AE$21</f>
        <v>0</v>
      </c>
      <c r="L11" s="139">
        <f>'Cohort Prop Baseline'!K11*'MI Epi'!$AE$21</f>
        <v>0</v>
      </c>
      <c r="M11" s="139">
        <f>'Cohort Prop Baseline'!L11*'MI Epi'!$AE$21</f>
        <v>0</v>
      </c>
      <c r="N11" s="139">
        <f t="shared" si="1"/>
        <v>0</v>
      </c>
      <c r="O11" s="2">
        <f>O10+((SUM(I11:M11)/SUM('Cohort Prop Baseline'!H11:L11)))</f>
        <v>0</v>
      </c>
    </row>
    <row r="12" spans="1:15">
      <c r="A12" s="58">
        <v>14</v>
      </c>
      <c r="B12" s="139">
        <f>'Cohort Prop Baseline'!C12*'MI Epi'!$R$21</f>
        <v>0</v>
      </c>
      <c r="C12" s="139">
        <f>'Cohort Prop Baseline'!D12*'MI Epi'!$R$21</f>
        <v>0</v>
      </c>
      <c r="D12" s="139">
        <f>'Cohort Prop Baseline'!E12*'MI Epi'!$R$21</f>
        <v>0</v>
      </c>
      <c r="E12" s="139">
        <f>'Cohort Prop Baseline'!F12*'MI Epi'!$R$21</f>
        <v>0</v>
      </c>
      <c r="F12" s="139">
        <f>'Cohort Prop Baseline'!G12*'MI Epi'!$R$21</f>
        <v>0</v>
      </c>
      <c r="G12" s="139">
        <f t="shared" si="0"/>
        <v>0</v>
      </c>
      <c r="H12" s="2">
        <f>H11+((SUM(B12:F12)/SUM('Cohort Prop Baseline'!C12:G12)))</f>
        <v>0</v>
      </c>
      <c r="I12" s="139">
        <f>'Cohort Prop Baseline'!H12*'MI Epi'!$AE$21</f>
        <v>0</v>
      </c>
      <c r="J12" s="139">
        <f>'Cohort Prop Baseline'!I12*'MI Epi'!$AE$21</f>
        <v>0</v>
      </c>
      <c r="K12" s="139">
        <f>'Cohort Prop Baseline'!J12*'MI Epi'!$AE$21</f>
        <v>0</v>
      </c>
      <c r="L12" s="139">
        <f>'Cohort Prop Baseline'!K12*'MI Epi'!$AE$21</f>
        <v>0</v>
      </c>
      <c r="M12" s="139">
        <f>'Cohort Prop Baseline'!L12*'MI Epi'!$AE$21</f>
        <v>0</v>
      </c>
      <c r="N12" s="139">
        <f t="shared" si="1"/>
        <v>0</v>
      </c>
      <c r="O12" s="2">
        <f>O11+((SUM(I12:M12)/SUM('Cohort Prop Baseline'!H12:L12)))</f>
        <v>0</v>
      </c>
    </row>
    <row r="13" spans="1:15">
      <c r="A13" s="58">
        <v>15</v>
      </c>
      <c r="B13" s="139">
        <f>'Cohort Prop Baseline'!C13*'MI Epi'!$R$22</f>
        <v>0</v>
      </c>
      <c r="C13" s="139">
        <f>'Cohort Prop Baseline'!D13*'MI Epi'!$R$22</f>
        <v>0</v>
      </c>
      <c r="D13" s="139">
        <f>'Cohort Prop Baseline'!E13*'MI Epi'!$R$22</f>
        <v>0</v>
      </c>
      <c r="E13" s="139">
        <f>'Cohort Prop Baseline'!F13*'MI Epi'!$R$22</f>
        <v>0</v>
      </c>
      <c r="F13" s="139">
        <f>'Cohort Prop Baseline'!G13*'MI Epi'!$R$22</f>
        <v>0</v>
      </c>
      <c r="G13" s="139">
        <f t="shared" si="0"/>
        <v>0</v>
      </c>
      <c r="H13" s="2">
        <f>H12+((SUM(B13:F13)/SUM('Cohort Prop Baseline'!C13:G13)))</f>
        <v>0</v>
      </c>
      <c r="I13" s="139">
        <f>'Cohort Prop Baseline'!H13*'MI Epi'!$AE$22</f>
        <v>0</v>
      </c>
      <c r="J13" s="139">
        <f>'Cohort Prop Baseline'!I13*'MI Epi'!$AE$22</f>
        <v>0</v>
      </c>
      <c r="K13" s="139">
        <f>'Cohort Prop Baseline'!J13*'MI Epi'!$AE$22</f>
        <v>0</v>
      </c>
      <c r="L13" s="139">
        <f>'Cohort Prop Baseline'!K13*'MI Epi'!$AE$22</f>
        <v>0</v>
      </c>
      <c r="M13" s="139">
        <f>'Cohort Prop Baseline'!L13*'MI Epi'!$AE$22</f>
        <v>0</v>
      </c>
      <c r="N13" s="139">
        <f t="shared" si="1"/>
        <v>0</v>
      </c>
      <c r="O13" s="2">
        <f>O12+((SUM(I13:M13)/SUM('Cohort Prop Baseline'!H13:L13)))</f>
        <v>0</v>
      </c>
    </row>
    <row r="14" spans="1:15">
      <c r="A14" s="58">
        <v>16</v>
      </c>
      <c r="B14" s="139">
        <f>'Cohort Prop Baseline'!C14*'MI Epi'!$R$22</f>
        <v>0</v>
      </c>
      <c r="C14" s="139">
        <f>'Cohort Prop Baseline'!D14*'MI Epi'!$R$22</f>
        <v>0</v>
      </c>
      <c r="D14" s="139">
        <f>'Cohort Prop Baseline'!E14*'MI Epi'!$R$22</f>
        <v>0</v>
      </c>
      <c r="E14" s="139">
        <f>'Cohort Prop Baseline'!F14*'MI Epi'!$R$22</f>
        <v>0</v>
      </c>
      <c r="F14" s="139">
        <f>'Cohort Prop Baseline'!G14*'MI Epi'!$R$22</f>
        <v>0</v>
      </c>
      <c r="G14" s="139">
        <f t="shared" si="0"/>
        <v>0</v>
      </c>
      <c r="H14" s="2">
        <f>H13+((SUM(B14:F14)/SUM('Cohort Prop Baseline'!C14:G14)))</f>
        <v>0</v>
      </c>
      <c r="I14" s="139">
        <f>'Cohort Prop Baseline'!H14*'MI Epi'!$AE$22</f>
        <v>0</v>
      </c>
      <c r="J14" s="139">
        <f>'Cohort Prop Baseline'!I14*'MI Epi'!$AE$22</f>
        <v>0</v>
      </c>
      <c r="K14" s="139">
        <f>'Cohort Prop Baseline'!J14*'MI Epi'!$AE$22</f>
        <v>0</v>
      </c>
      <c r="L14" s="139">
        <f>'Cohort Prop Baseline'!K14*'MI Epi'!$AE$22</f>
        <v>0</v>
      </c>
      <c r="M14" s="139">
        <f>'Cohort Prop Baseline'!L14*'MI Epi'!$AE$22</f>
        <v>0</v>
      </c>
      <c r="N14" s="139">
        <f t="shared" si="1"/>
        <v>0</v>
      </c>
      <c r="O14" s="2">
        <f>O13+((SUM(I14:M14)/SUM('Cohort Prop Baseline'!H14:L14)))</f>
        <v>0</v>
      </c>
    </row>
    <row r="15" spans="1:15">
      <c r="A15" s="58">
        <v>17</v>
      </c>
      <c r="B15" s="139">
        <f>'Cohort Prop Baseline'!C15*'MI Epi'!$R$22</f>
        <v>0</v>
      </c>
      <c r="C15" s="139">
        <f>'Cohort Prop Baseline'!D15*'MI Epi'!$R$22</f>
        <v>0</v>
      </c>
      <c r="D15" s="139">
        <f>'Cohort Prop Baseline'!E15*'MI Epi'!$R$22</f>
        <v>0</v>
      </c>
      <c r="E15" s="139">
        <f>'Cohort Prop Baseline'!F15*'MI Epi'!$R$22</f>
        <v>0</v>
      </c>
      <c r="F15" s="139">
        <f>'Cohort Prop Baseline'!G15*'MI Epi'!$R$22</f>
        <v>0</v>
      </c>
      <c r="G15" s="139">
        <f t="shared" si="0"/>
        <v>0</v>
      </c>
      <c r="H15" s="2">
        <f>H14+((SUM(B15:F15)/SUM('Cohort Prop Baseline'!C15:G15)))</f>
        <v>0</v>
      </c>
      <c r="I15" s="139">
        <f>'Cohort Prop Baseline'!H15*'MI Epi'!$AE$22</f>
        <v>0</v>
      </c>
      <c r="J15" s="139">
        <f>'Cohort Prop Baseline'!I15*'MI Epi'!$AE$22</f>
        <v>0</v>
      </c>
      <c r="K15" s="139">
        <f>'Cohort Prop Baseline'!J15*'MI Epi'!$AE$22</f>
        <v>0</v>
      </c>
      <c r="L15" s="139">
        <f>'Cohort Prop Baseline'!K15*'MI Epi'!$AE$22</f>
        <v>0</v>
      </c>
      <c r="M15" s="139">
        <f>'Cohort Prop Baseline'!L15*'MI Epi'!$AE$22</f>
        <v>0</v>
      </c>
      <c r="N15" s="139">
        <f t="shared" si="1"/>
        <v>0</v>
      </c>
      <c r="O15" s="2">
        <f>O14+((SUM(I15:M15)/SUM('Cohort Prop Baseline'!H15:L15)))</f>
        <v>0</v>
      </c>
    </row>
    <row r="16" spans="1:15">
      <c r="A16" s="58">
        <v>18</v>
      </c>
      <c r="B16" s="139">
        <f>'Cohort Prop Baseline'!C16*'MI Epi'!$R$22</f>
        <v>0</v>
      </c>
      <c r="C16" s="139">
        <f>'Cohort Prop Baseline'!D16*'MI Epi'!$R$22</f>
        <v>0</v>
      </c>
      <c r="D16" s="139">
        <f>'Cohort Prop Baseline'!E16*'MI Epi'!$R$22</f>
        <v>0</v>
      </c>
      <c r="E16" s="139">
        <f>'Cohort Prop Baseline'!F16*'MI Epi'!$R$22</f>
        <v>0</v>
      </c>
      <c r="F16" s="139">
        <f>'Cohort Prop Baseline'!G16*'MI Epi'!$R$22</f>
        <v>0</v>
      </c>
      <c r="G16" s="139">
        <f t="shared" si="0"/>
        <v>0</v>
      </c>
      <c r="H16" s="2">
        <f>H15+((SUM(B16:F16)/SUM('Cohort Prop Baseline'!C16:G16)))</f>
        <v>0</v>
      </c>
      <c r="I16" s="139">
        <f>'Cohort Prop Baseline'!H16*'MI Epi'!$AE$22</f>
        <v>0</v>
      </c>
      <c r="J16" s="139">
        <f>'Cohort Prop Baseline'!I16*'MI Epi'!$AE$22</f>
        <v>0</v>
      </c>
      <c r="K16" s="139">
        <f>'Cohort Prop Baseline'!J16*'MI Epi'!$AE$22</f>
        <v>0</v>
      </c>
      <c r="L16" s="139">
        <f>'Cohort Prop Baseline'!K16*'MI Epi'!$AE$22</f>
        <v>0</v>
      </c>
      <c r="M16" s="139">
        <f>'Cohort Prop Baseline'!L16*'MI Epi'!$AE$22</f>
        <v>0</v>
      </c>
      <c r="N16" s="139">
        <f t="shared" si="1"/>
        <v>0</v>
      </c>
      <c r="O16" s="2">
        <f>O15+((SUM(I16:M16)/SUM('Cohort Prop Baseline'!H16:L16)))</f>
        <v>0</v>
      </c>
    </row>
    <row r="17" spans="1:15">
      <c r="A17" s="58">
        <v>19</v>
      </c>
      <c r="B17" s="139">
        <f>'Cohort Prop Baseline'!C17*'MI Epi'!$R$22</f>
        <v>0</v>
      </c>
      <c r="C17" s="139">
        <f>'Cohort Prop Baseline'!D17*'MI Epi'!$R$22</f>
        <v>0</v>
      </c>
      <c r="D17" s="139">
        <f>'Cohort Prop Baseline'!E17*'MI Epi'!$R$22</f>
        <v>0</v>
      </c>
      <c r="E17" s="139">
        <f>'Cohort Prop Baseline'!F17*'MI Epi'!$R$22</f>
        <v>0</v>
      </c>
      <c r="F17" s="139">
        <f>'Cohort Prop Baseline'!G17*'MI Epi'!$R$22</f>
        <v>0</v>
      </c>
      <c r="G17" s="139">
        <f t="shared" si="0"/>
        <v>0</v>
      </c>
      <c r="H17" s="2">
        <f>H16+((SUM(B17:F17)/SUM('Cohort Prop Baseline'!C17:G17)))</f>
        <v>0</v>
      </c>
      <c r="I17" s="139">
        <f>'Cohort Prop Baseline'!H17*'MI Epi'!$AE$22</f>
        <v>0</v>
      </c>
      <c r="J17" s="139">
        <f>'Cohort Prop Baseline'!I17*'MI Epi'!$AE$22</f>
        <v>0</v>
      </c>
      <c r="K17" s="139">
        <f>'Cohort Prop Baseline'!J17*'MI Epi'!$AE$22</f>
        <v>0</v>
      </c>
      <c r="L17" s="139">
        <f>'Cohort Prop Baseline'!K17*'MI Epi'!$AE$22</f>
        <v>0</v>
      </c>
      <c r="M17" s="139">
        <f>'Cohort Prop Baseline'!L17*'MI Epi'!$AE$22</f>
        <v>0</v>
      </c>
      <c r="N17" s="139">
        <f t="shared" si="1"/>
        <v>0</v>
      </c>
      <c r="O17" s="2">
        <f>O16+((SUM(I17:M17)/SUM('Cohort Prop Baseline'!H17:L17)))</f>
        <v>0</v>
      </c>
    </row>
    <row r="18" spans="1:15">
      <c r="A18" s="58">
        <v>20</v>
      </c>
      <c r="B18" s="139">
        <f>'Cohort Prop Baseline'!C18*'MI Epi'!$R$23</f>
        <v>0</v>
      </c>
      <c r="C18" s="139">
        <f>'Cohort Prop Baseline'!D18*'MI Epi'!$R$23</f>
        <v>0</v>
      </c>
      <c r="D18" s="139">
        <f>'Cohort Prop Baseline'!E18*'MI Epi'!$R$23</f>
        <v>0</v>
      </c>
      <c r="E18" s="139">
        <f>'Cohort Prop Baseline'!F18*'MI Epi'!$R$23</f>
        <v>0</v>
      </c>
      <c r="F18" s="139">
        <f>'Cohort Prop Baseline'!G18*'MI Epi'!$R$23</f>
        <v>0</v>
      </c>
      <c r="G18" s="139">
        <f t="shared" si="0"/>
        <v>0</v>
      </c>
      <c r="H18" s="2">
        <f>H17+((SUM(B18:F18)/SUM('Cohort Prop Baseline'!C18:G18)))</f>
        <v>0</v>
      </c>
      <c r="I18" s="139">
        <f>'Cohort Prop Baseline'!H18*'MI Epi'!$AE$23</f>
        <v>0</v>
      </c>
      <c r="J18" s="139">
        <f>'Cohort Prop Baseline'!I18*'MI Epi'!$AE$23</f>
        <v>0</v>
      </c>
      <c r="K18" s="139">
        <f>'Cohort Prop Baseline'!J18*'MI Epi'!$AE$23</f>
        <v>0</v>
      </c>
      <c r="L18" s="139">
        <f>'Cohort Prop Baseline'!K18*'MI Epi'!$AE$23</f>
        <v>0</v>
      </c>
      <c r="M18" s="139">
        <f>'Cohort Prop Baseline'!L18*'MI Epi'!$AE$23</f>
        <v>0</v>
      </c>
      <c r="N18" s="139">
        <f t="shared" si="1"/>
        <v>0</v>
      </c>
      <c r="O18" s="2">
        <f>O17+((SUM(I18:M18)/SUM('Cohort Prop Baseline'!H18:L18)))</f>
        <v>0</v>
      </c>
    </row>
    <row r="19" spans="1:15">
      <c r="A19" s="58">
        <v>21</v>
      </c>
      <c r="B19" s="139">
        <f>'Cohort Prop Baseline'!C19*'MI Epi'!$R$23</f>
        <v>0</v>
      </c>
      <c r="C19" s="139">
        <f>'Cohort Prop Baseline'!D19*'MI Epi'!$R$23</f>
        <v>0</v>
      </c>
      <c r="D19" s="139">
        <f>'Cohort Prop Baseline'!E19*'MI Epi'!$R$23</f>
        <v>0</v>
      </c>
      <c r="E19" s="139">
        <f>'Cohort Prop Baseline'!F19*'MI Epi'!$R$23</f>
        <v>0</v>
      </c>
      <c r="F19" s="139">
        <f>'Cohort Prop Baseline'!G19*'MI Epi'!$R$23</f>
        <v>0</v>
      </c>
      <c r="G19" s="139">
        <f t="shared" si="0"/>
        <v>0</v>
      </c>
      <c r="H19" s="2">
        <f>H18+((SUM(B19:F19)/SUM('Cohort Prop Baseline'!C19:G19)))</f>
        <v>0</v>
      </c>
      <c r="I19" s="139">
        <f>'Cohort Prop Baseline'!H19*'MI Epi'!$AE$23</f>
        <v>0</v>
      </c>
      <c r="J19" s="139">
        <f>'Cohort Prop Baseline'!I19*'MI Epi'!$AE$23</f>
        <v>0</v>
      </c>
      <c r="K19" s="139">
        <f>'Cohort Prop Baseline'!J19*'MI Epi'!$AE$23</f>
        <v>0</v>
      </c>
      <c r="L19" s="139">
        <f>'Cohort Prop Baseline'!K19*'MI Epi'!$AE$23</f>
        <v>0</v>
      </c>
      <c r="M19" s="139">
        <f>'Cohort Prop Baseline'!L19*'MI Epi'!$AE$23</f>
        <v>0</v>
      </c>
      <c r="N19" s="139">
        <f t="shared" si="1"/>
        <v>0</v>
      </c>
      <c r="O19" s="2">
        <f>O18+((SUM(I19:M19)/SUM('Cohort Prop Baseline'!H19:L19)))</f>
        <v>0</v>
      </c>
    </row>
    <row r="20" spans="1:15">
      <c r="A20" s="58">
        <v>22</v>
      </c>
      <c r="B20" s="139">
        <f>'Cohort Prop Baseline'!C20*'MI Epi'!$R$23</f>
        <v>0</v>
      </c>
      <c r="C20" s="139">
        <f>'Cohort Prop Baseline'!D20*'MI Epi'!$R$23</f>
        <v>0</v>
      </c>
      <c r="D20" s="139">
        <f>'Cohort Prop Baseline'!E20*'MI Epi'!$R$23</f>
        <v>0</v>
      </c>
      <c r="E20" s="139">
        <f>'Cohort Prop Baseline'!F20*'MI Epi'!$R$23</f>
        <v>0</v>
      </c>
      <c r="F20" s="139">
        <f>'Cohort Prop Baseline'!G20*'MI Epi'!$R$23</f>
        <v>0</v>
      </c>
      <c r="G20" s="139">
        <f t="shared" si="0"/>
        <v>0</v>
      </c>
      <c r="H20" s="2">
        <f>H19+((SUM(B20:F20)/SUM('Cohort Prop Baseline'!C20:G20)))</f>
        <v>0</v>
      </c>
      <c r="I20" s="139">
        <f>'Cohort Prop Baseline'!H20*'MI Epi'!$AE$23</f>
        <v>0</v>
      </c>
      <c r="J20" s="139">
        <f>'Cohort Prop Baseline'!I20*'MI Epi'!$AE$23</f>
        <v>0</v>
      </c>
      <c r="K20" s="139">
        <f>'Cohort Prop Baseline'!J20*'MI Epi'!$AE$23</f>
        <v>0</v>
      </c>
      <c r="L20" s="139">
        <f>'Cohort Prop Baseline'!K20*'MI Epi'!$AE$23</f>
        <v>0</v>
      </c>
      <c r="M20" s="139">
        <f>'Cohort Prop Baseline'!L20*'MI Epi'!$AE$23</f>
        <v>0</v>
      </c>
      <c r="N20" s="139">
        <f t="shared" si="1"/>
        <v>0</v>
      </c>
      <c r="O20" s="2">
        <f>O19+((SUM(I20:M20)/SUM('Cohort Prop Baseline'!H20:L20)))</f>
        <v>0</v>
      </c>
    </row>
    <row r="21" spans="1:15">
      <c r="A21" s="58">
        <v>23</v>
      </c>
      <c r="B21" s="139">
        <f>'Cohort Prop Baseline'!C21*'MI Epi'!$R$23</f>
        <v>0</v>
      </c>
      <c r="C21" s="139">
        <f>'Cohort Prop Baseline'!D21*'MI Epi'!$R$23</f>
        <v>0</v>
      </c>
      <c r="D21" s="139">
        <f>'Cohort Prop Baseline'!E21*'MI Epi'!$R$23</f>
        <v>0</v>
      </c>
      <c r="E21" s="139">
        <f>'Cohort Prop Baseline'!F21*'MI Epi'!$R$23</f>
        <v>0</v>
      </c>
      <c r="F21" s="139">
        <f>'Cohort Prop Baseline'!G21*'MI Epi'!$R$23</f>
        <v>0</v>
      </c>
      <c r="G21" s="139">
        <f t="shared" si="0"/>
        <v>0</v>
      </c>
      <c r="H21" s="2">
        <f>H20+((SUM(B21:F21)/SUM('Cohort Prop Baseline'!C21:G21)))</f>
        <v>0</v>
      </c>
      <c r="I21" s="139">
        <f>'Cohort Prop Baseline'!H21*'MI Epi'!$AE$23</f>
        <v>0</v>
      </c>
      <c r="J21" s="139">
        <f>'Cohort Prop Baseline'!I21*'MI Epi'!$AE$23</f>
        <v>0</v>
      </c>
      <c r="K21" s="139">
        <f>'Cohort Prop Baseline'!J21*'MI Epi'!$AE$23</f>
        <v>0</v>
      </c>
      <c r="L21" s="139">
        <f>'Cohort Prop Baseline'!K21*'MI Epi'!$AE$23</f>
        <v>0</v>
      </c>
      <c r="M21" s="139">
        <f>'Cohort Prop Baseline'!L21*'MI Epi'!$AE$23</f>
        <v>0</v>
      </c>
      <c r="N21" s="139">
        <f t="shared" si="1"/>
        <v>0</v>
      </c>
      <c r="O21" s="2">
        <f>O20+((SUM(I21:M21)/SUM('Cohort Prop Baseline'!H21:L21)))</f>
        <v>0</v>
      </c>
    </row>
    <row r="22" spans="1:15">
      <c r="A22" s="58">
        <v>24</v>
      </c>
      <c r="B22" s="139">
        <f>'Cohort Prop Baseline'!C22*'MI Epi'!$R$23</f>
        <v>0</v>
      </c>
      <c r="C22" s="139">
        <f>'Cohort Prop Baseline'!D22*'MI Epi'!$R$23</f>
        <v>0</v>
      </c>
      <c r="D22" s="139">
        <f>'Cohort Prop Baseline'!E22*'MI Epi'!$R$23</f>
        <v>0</v>
      </c>
      <c r="E22" s="139">
        <f>'Cohort Prop Baseline'!F22*'MI Epi'!$R$23</f>
        <v>0</v>
      </c>
      <c r="F22" s="139">
        <f>'Cohort Prop Baseline'!G22*'MI Epi'!$R$23</f>
        <v>0</v>
      </c>
      <c r="G22" s="139">
        <f t="shared" si="0"/>
        <v>0</v>
      </c>
      <c r="H22" s="2">
        <f>H21+((SUM(B22:F22)/SUM('Cohort Prop Baseline'!C22:G22)))</f>
        <v>0</v>
      </c>
      <c r="I22" s="139">
        <f>'Cohort Prop Baseline'!H22*'MI Epi'!$AE$23</f>
        <v>0</v>
      </c>
      <c r="J22" s="139">
        <f>'Cohort Prop Baseline'!I22*'MI Epi'!$AE$23</f>
        <v>0</v>
      </c>
      <c r="K22" s="139">
        <f>'Cohort Prop Baseline'!J22*'MI Epi'!$AE$23</f>
        <v>0</v>
      </c>
      <c r="L22" s="139">
        <f>'Cohort Prop Baseline'!K22*'MI Epi'!$AE$23</f>
        <v>0</v>
      </c>
      <c r="M22" s="139">
        <f>'Cohort Prop Baseline'!L22*'MI Epi'!$AE$23</f>
        <v>0</v>
      </c>
      <c r="N22" s="139">
        <f t="shared" si="1"/>
        <v>0</v>
      </c>
      <c r="O22" s="2">
        <f>O21+((SUM(I22:M22)/SUM('Cohort Prop Baseline'!H22:L22)))</f>
        <v>0</v>
      </c>
    </row>
    <row r="23" spans="1:15">
      <c r="A23" s="58">
        <v>25</v>
      </c>
      <c r="B23" s="139">
        <f>'Cohort Prop Baseline'!C23*'MI Epi'!$R$24</f>
        <v>0</v>
      </c>
      <c r="C23" s="139">
        <f>'Cohort Prop Baseline'!D23*'MI Epi'!$R$24</f>
        <v>0</v>
      </c>
      <c r="D23" s="139">
        <f>'Cohort Prop Baseline'!E23*'MI Epi'!$R$24</f>
        <v>0</v>
      </c>
      <c r="E23" s="139">
        <f>'Cohort Prop Baseline'!F23*'MI Epi'!$R$24</f>
        <v>0</v>
      </c>
      <c r="F23" s="139">
        <f>'Cohort Prop Baseline'!G23*'MI Epi'!$R$24</f>
        <v>0</v>
      </c>
      <c r="G23" s="139">
        <f t="shared" si="0"/>
        <v>0</v>
      </c>
      <c r="H23" s="2">
        <f>H22+((SUM(B23:F23)/SUM('Cohort Prop Baseline'!C23:G23)))</f>
        <v>0</v>
      </c>
      <c r="I23" s="139">
        <f>'Cohort Prop Baseline'!H23*'MI Epi'!$AE$24</f>
        <v>0</v>
      </c>
      <c r="J23" s="139">
        <f>'Cohort Prop Baseline'!I23*'MI Epi'!$AE$24</f>
        <v>0</v>
      </c>
      <c r="K23" s="139">
        <f>'Cohort Prop Baseline'!J23*'MI Epi'!$AE$24</f>
        <v>0</v>
      </c>
      <c r="L23" s="139">
        <f>'Cohort Prop Baseline'!K23*'MI Epi'!$AE$24</f>
        <v>0</v>
      </c>
      <c r="M23" s="139">
        <f>'Cohort Prop Baseline'!L23*'MI Epi'!$AE$24</f>
        <v>0</v>
      </c>
      <c r="N23" s="139">
        <f t="shared" si="1"/>
        <v>0</v>
      </c>
      <c r="O23" s="2">
        <f>O22+((SUM(I23:M23)/SUM('Cohort Prop Baseline'!H23:L23)))</f>
        <v>0</v>
      </c>
    </row>
    <row r="24" spans="1:15">
      <c r="A24" s="58">
        <v>26</v>
      </c>
      <c r="B24" s="139">
        <f>'Cohort Prop Baseline'!C24*'MI Epi'!$R$24</f>
        <v>0</v>
      </c>
      <c r="C24" s="139">
        <f>'Cohort Prop Baseline'!D24*'MI Epi'!$R$24</f>
        <v>0</v>
      </c>
      <c r="D24" s="139">
        <f>'Cohort Prop Baseline'!E24*'MI Epi'!$R$24</f>
        <v>0</v>
      </c>
      <c r="E24" s="139">
        <f>'Cohort Prop Baseline'!F24*'MI Epi'!$R$24</f>
        <v>0</v>
      </c>
      <c r="F24" s="139">
        <f>'Cohort Prop Baseline'!G24*'MI Epi'!$R$24</f>
        <v>0</v>
      </c>
      <c r="G24" s="139">
        <f t="shared" si="0"/>
        <v>0</v>
      </c>
      <c r="H24" s="2">
        <f>H23+((SUM(B24:F24)/SUM('Cohort Prop Baseline'!C24:G24)))</f>
        <v>0</v>
      </c>
      <c r="I24" s="139">
        <f>'Cohort Prop Baseline'!H24*'MI Epi'!$AE$24</f>
        <v>0</v>
      </c>
      <c r="J24" s="139">
        <f>'Cohort Prop Baseline'!I24*'MI Epi'!$AE$24</f>
        <v>0</v>
      </c>
      <c r="K24" s="139">
        <f>'Cohort Prop Baseline'!J24*'MI Epi'!$AE$24</f>
        <v>0</v>
      </c>
      <c r="L24" s="139">
        <f>'Cohort Prop Baseline'!K24*'MI Epi'!$AE$24</f>
        <v>0</v>
      </c>
      <c r="M24" s="139">
        <f>'Cohort Prop Baseline'!L24*'MI Epi'!$AE$24</f>
        <v>0</v>
      </c>
      <c r="N24" s="139">
        <f t="shared" si="1"/>
        <v>0</v>
      </c>
      <c r="O24" s="2">
        <f>O23+((SUM(I24:M24)/SUM('Cohort Prop Baseline'!H24:L24)))</f>
        <v>0</v>
      </c>
    </row>
    <row r="25" spans="1:15">
      <c r="A25" s="58">
        <v>27</v>
      </c>
      <c r="B25" s="139">
        <f>'Cohort Prop Baseline'!C25*'MI Epi'!$R$24</f>
        <v>0</v>
      </c>
      <c r="C25" s="139">
        <f>'Cohort Prop Baseline'!D25*'MI Epi'!$R$24</f>
        <v>0</v>
      </c>
      <c r="D25" s="139">
        <f>'Cohort Prop Baseline'!E25*'MI Epi'!$R$24</f>
        <v>0</v>
      </c>
      <c r="E25" s="139">
        <f>'Cohort Prop Baseline'!F25*'MI Epi'!$R$24</f>
        <v>0</v>
      </c>
      <c r="F25" s="139">
        <f>'Cohort Prop Baseline'!G25*'MI Epi'!$R$24</f>
        <v>0</v>
      </c>
      <c r="G25" s="139">
        <f t="shared" si="0"/>
        <v>0</v>
      </c>
      <c r="H25" s="2">
        <f>H24+((SUM(B25:F25)/SUM('Cohort Prop Baseline'!C25:G25)))</f>
        <v>0</v>
      </c>
      <c r="I25" s="139">
        <f>'Cohort Prop Baseline'!H25*'MI Epi'!$AE$24</f>
        <v>0</v>
      </c>
      <c r="J25" s="139">
        <f>'Cohort Prop Baseline'!I25*'MI Epi'!$AE$24</f>
        <v>0</v>
      </c>
      <c r="K25" s="139">
        <f>'Cohort Prop Baseline'!J25*'MI Epi'!$AE$24</f>
        <v>0</v>
      </c>
      <c r="L25" s="139">
        <f>'Cohort Prop Baseline'!K25*'MI Epi'!$AE$24</f>
        <v>0</v>
      </c>
      <c r="M25" s="139">
        <f>'Cohort Prop Baseline'!L25*'MI Epi'!$AE$24</f>
        <v>0</v>
      </c>
      <c r="N25" s="139">
        <f t="shared" si="1"/>
        <v>0</v>
      </c>
      <c r="O25" s="2">
        <f>O24+((SUM(I25:M25)/SUM('Cohort Prop Baseline'!H25:L25)))</f>
        <v>0</v>
      </c>
    </row>
    <row r="26" spans="1:15">
      <c r="A26" s="58">
        <v>28</v>
      </c>
      <c r="B26" s="139">
        <f>'Cohort Prop Baseline'!C26*'MI Epi'!$R$24</f>
        <v>0</v>
      </c>
      <c r="C26" s="139">
        <f>'Cohort Prop Baseline'!D26*'MI Epi'!$R$24</f>
        <v>0</v>
      </c>
      <c r="D26" s="139">
        <f>'Cohort Prop Baseline'!E26*'MI Epi'!$R$24</f>
        <v>0</v>
      </c>
      <c r="E26" s="139">
        <f>'Cohort Prop Baseline'!F26*'MI Epi'!$R$24</f>
        <v>0</v>
      </c>
      <c r="F26" s="139">
        <f>'Cohort Prop Baseline'!G26*'MI Epi'!$R$24</f>
        <v>0</v>
      </c>
      <c r="G26" s="139">
        <f t="shared" si="0"/>
        <v>0</v>
      </c>
      <c r="H26" s="2">
        <f>H25+((SUM(B26:F26)/SUM('Cohort Prop Baseline'!C26:G26)))</f>
        <v>0</v>
      </c>
      <c r="I26" s="139">
        <f>'Cohort Prop Baseline'!H26*'MI Epi'!$AE$24</f>
        <v>0</v>
      </c>
      <c r="J26" s="139">
        <f>'Cohort Prop Baseline'!I26*'MI Epi'!$AE$24</f>
        <v>0</v>
      </c>
      <c r="K26" s="139">
        <f>'Cohort Prop Baseline'!J26*'MI Epi'!$AE$24</f>
        <v>0</v>
      </c>
      <c r="L26" s="139">
        <f>'Cohort Prop Baseline'!K26*'MI Epi'!$AE$24</f>
        <v>0</v>
      </c>
      <c r="M26" s="139">
        <f>'Cohort Prop Baseline'!L26*'MI Epi'!$AE$24</f>
        <v>0</v>
      </c>
      <c r="N26" s="139">
        <f t="shared" si="1"/>
        <v>0</v>
      </c>
      <c r="O26" s="2">
        <f>O25+((SUM(I26:M26)/SUM('Cohort Prop Baseline'!H26:L26)))</f>
        <v>0</v>
      </c>
    </row>
    <row r="27" spans="1:15">
      <c r="A27" s="58">
        <v>29</v>
      </c>
      <c r="B27" s="139">
        <f>'Cohort Prop Baseline'!C27*'MI Epi'!$R$24</f>
        <v>0</v>
      </c>
      <c r="C27" s="139">
        <f>'Cohort Prop Baseline'!D27*'MI Epi'!$R$24</f>
        <v>0</v>
      </c>
      <c r="D27" s="139">
        <f>'Cohort Prop Baseline'!E27*'MI Epi'!$R$24</f>
        <v>0</v>
      </c>
      <c r="E27" s="139">
        <f>'Cohort Prop Baseline'!F27*'MI Epi'!$R$24</f>
        <v>0</v>
      </c>
      <c r="F27" s="139">
        <f>'Cohort Prop Baseline'!G27*'MI Epi'!$R$24</f>
        <v>0</v>
      </c>
      <c r="G27" s="139">
        <f t="shared" si="0"/>
        <v>0</v>
      </c>
      <c r="H27" s="2">
        <f>H26+((SUM(B27:F27)/SUM('Cohort Prop Baseline'!C27:G27)))</f>
        <v>0</v>
      </c>
      <c r="I27" s="139">
        <f>'Cohort Prop Baseline'!H27*'MI Epi'!$AE$24</f>
        <v>0</v>
      </c>
      <c r="J27" s="139">
        <f>'Cohort Prop Baseline'!I27*'MI Epi'!$AE$24</f>
        <v>0</v>
      </c>
      <c r="K27" s="139">
        <f>'Cohort Prop Baseline'!J27*'MI Epi'!$AE$24</f>
        <v>0</v>
      </c>
      <c r="L27" s="139">
        <f>'Cohort Prop Baseline'!K27*'MI Epi'!$AE$24</f>
        <v>0</v>
      </c>
      <c r="M27" s="139">
        <f>'Cohort Prop Baseline'!L27*'MI Epi'!$AE$24</f>
        <v>0</v>
      </c>
      <c r="N27" s="139">
        <f t="shared" si="1"/>
        <v>0</v>
      </c>
      <c r="O27" s="2">
        <f>O26+((SUM(I27:M27)/SUM('Cohort Prop Baseline'!H27:L27)))</f>
        <v>0</v>
      </c>
    </row>
    <row r="28" spans="1:15">
      <c r="A28" s="58">
        <v>30</v>
      </c>
      <c r="B28" s="139">
        <f>'Cohort Prop Baseline'!C28*'MI Epi'!$R$25</f>
        <v>0</v>
      </c>
      <c r="C28" s="139">
        <f>'Cohort Prop Baseline'!D28*'MI Epi'!$R$25</f>
        <v>0</v>
      </c>
      <c r="D28" s="139">
        <f>'Cohort Prop Baseline'!E28*'MI Epi'!$R$25</f>
        <v>0</v>
      </c>
      <c r="E28" s="139">
        <f>'Cohort Prop Baseline'!F28*'MI Epi'!$R$25</f>
        <v>0</v>
      </c>
      <c r="F28" s="139">
        <f>'Cohort Prop Baseline'!G28*'MI Epi'!$R$25</f>
        <v>0</v>
      </c>
      <c r="G28" s="139">
        <f t="shared" si="0"/>
        <v>0</v>
      </c>
      <c r="H28" s="2">
        <f>H27+((SUM(B28:F28)/SUM('Cohort Prop Baseline'!C28:G28)))</f>
        <v>0</v>
      </c>
      <c r="I28" s="139">
        <f>'Cohort Prop Baseline'!H28*'MI Epi'!$AE$25</f>
        <v>0</v>
      </c>
      <c r="J28" s="139">
        <f>'Cohort Prop Baseline'!I28*'MI Epi'!$AE$25</f>
        <v>0</v>
      </c>
      <c r="K28" s="139">
        <f>'Cohort Prop Baseline'!J28*'MI Epi'!$AE$25</f>
        <v>0</v>
      </c>
      <c r="L28" s="139">
        <f>'Cohort Prop Baseline'!K28*'MI Epi'!$AE$25</f>
        <v>0</v>
      </c>
      <c r="M28" s="139">
        <f>'Cohort Prop Baseline'!L28*'MI Epi'!$AE$25</f>
        <v>0</v>
      </c>
      <c r="N28" s="139">
        <f t="shared" si="1"/>
        <v>0</v>
      </c>
      <c r="O28" s="2">
        <f>O27+((SUM(I28:M28)/SUM('Cohort Prop Baseline'!H28:L28)))</f>
        <v>0</v>
      </c>
    </row>
    <row r="29" spans="1:15">
      <c r="A29" s="58">
        <v>31</v>
      </c>
      <c r="B29" s="139">
        <f>'Cohort Prop Baseline'!C29*'MI Epi'!$R$25</f>
        <v>0</v>
      </c>
      <c r="C29" s="139">
        <f>'Cohort Prop Baseline'!D29*'MI Epi'!$R$25</f>
        <v>0</v>
      </c>
      <c r="D29" s="139">
        <f>'Cohort Prop Baseline'!E29*'MI Epi'!$R$25</f>
        <v>0</v>
      </c>
      <c r="E29" s="139">
        <f>'Cohort Prop Baseline'!F29*'MI Epi'!$R$25</f>
        <v>0</v>
      </c>
      <c r="F29" s="139">
        <f>'Cohort Prop Baseline'!G29*'MI Epi'!$R$25</f>
        <v>0</v>
      </c>
      <c r="G29" s="139">
        <f t="shared" si="0"/>
        <v>0</v>
      </c>
      <c r="H29" s="2">
        <f>H28+((SUM(B29:F29)/SUM('Cohort Prop Baseline'!C29:G29)))</f>
        <v>0</v>
      </c>
      <c r="I29" s="139">
        <f>'Cohort Prop Baseline'!H29*'MI Epi'!$AE$25</f>
        <v>0</v>
      </c>
      <c r="J29" s="139">
        <f>'Cohort Prop Baseline'!I29*'MI Epi'!$AE$25</f>
        <v>0</v>
      </c>
      <c r="K29" s="139">
        <f>'Cohort Prop Baseline'!J29*'MI Epi'!$AE$25</f>
        <v>0</v>
      </c>
      <c r="L29" s="139">
        <f>'Cohort Prop Baseline'!K29*'MI Epi'!$AE$25</f>
        <v>0</v>
      </c>
      <c r="M29" s="139">
        <f>'Cohort Prop Baseline'!L29*'MI Epi'!$AE$25</f>
        <v>0</v>
      </c>
      <c r="N29" s="139">
        <f t="shared" si="1"/>
        <v>0</v>
      </c>
      <c r="O29" s="2">
        <f>O28+((SUM(I29:M29)/SUM('Cohort Prop Baseline'!H29:L29)))</f>
        <v>0</v>
      </c>
    </row>
    <row r="30" spans="1:15">
      <c r="A30" s="58">
        <v>32</v>
      </c>
      <c r="B30" s="139">
        <f>'Cohort Prop Baseline'!C30*'MI Epi'!$R$25</f>
        <v>0</v>
      </c>
      <c r="C30" s="139">
        <f>'Cohort Prop Baseline'!D30*'MI Epi'!$R$25</f>
        <v>0</v>
      </c>
      <c r="D30" s="139">
        <f>'Cohort Prop Baseline'!E30*'MI Epi'!$R$25</f>
        <v>0</v>
      </c>
      <c r="E30" s="139">
        <f>'Cohort Prop Baseline'!F30*'MI Epi'!$R$25</f>
        <v>0</v>
      </c>
      <c r="F30" s="139">
        <f>'Cohort Prop Baseline'!G30*'MI Epi'!$R$25</f>
        <v>0</v>
      </c>
      <c r="G30" s="139">
        <f t="shared" si="0"/>
        <v>0</v>
      </c>
      <c r="H30" s="2">
        <f>H29+((SUM(B30:F30)/SUM('Cohort Prop Baseline'!C30:G30)))</f>
        <v>0</v>
      </c>
      <c r="I30" s="139">
        <f>'Cohort Prop Baseline'!H30*'MI Epi'!$AE$25</f>
        <v>0</v>
      </c>
      <c r="J30" s="139">
        <f>'Cohort Prop Baseline'!I30*'MI Epi'!$AE$25</f>
        <v>0</v>
      </c>
      <c r="K30" s="139">
        <f>'Cohort Prop Baseline'!J30*'MI Epi'!$AE$25</f>
        <v>0</v>
      </c>
      <c r="L30" s="139">
        <f>'Cohort Prop Baseline'!K30*'MI Epi'!$AE$25</f>
        <v>0</v>
      </c>
      <c r="M30" s="139">
        <f>'Cohort Prop Baseline'!L30*'MI Epi'!$AE$25</f>
        <v>0</v>
      </c>
      <c r="N30" s="139">
        <f t="shared" si="1"/>
        <v>0</v>
      </c>
      <c r="O30" s="2">
        <f>O29+((SUM(I30:M30)/SUM('Cohort Prop Baseline'!H30:L30)))</f>
        <v>0</v>
      </c>
    </row>
    <row r="31" spans="1:15">
      <c r="A31" s="58">
        <v>33</v>
      </c>
      <c r="B31" s="139">
        <f>'Cohort Prop Baseline'!C31*'MI Epi'!$R$25</f>
        <v>0</v>
      </c>
      <c r="C31" s="139">
        <f>'Cohort Prop Baseline'!D31*'MI Epi'!$R$25</f>
        <v>0</v>
      </c>
      <c r="D31" s="139">
        <f>'Cohort Prop Baseline'!E31*'MI Epi'!$R$25</f>
        <v>0</v>
      </c>
      <c r="E31" s="139">
        <f>'Cohort Prop Baseline'!F31*'MI Epi'!$R$25</f>
        <v>0</v>
      </c>
      <c r="F31" s="139">
        <f>'Cohort Prop Baseline'!G31*'MI Epi'!$R$25</f>
        <v>0</v>
      </c>
      <c r="G31" s="139">
        <f t="shared" si="0"/>
        <v>0</v>
      </c>
      <c r="H31" s="2">
        <f>H30+((SUM(B31:F31)/SUM('Cohort Prop Baseline'!C31:G31)))</f>
        <v>0</v>
      </c>
      <c r="I31" s="139">
        <f>'Cohort Prop Baseline'!H31*'MI Epi'!$AE$25</f>
        <v>0</v>
      </c>
      <c r="J31" s="139">
        <f>'Cohort Prop Baseline'!I31*'MI Epi'!$AE$25</f>
        <v>0</v>
      </c>
      <c r="K31" s="139">
        <f>'Cohort Prop Baseline'!J31*'MI Epi'!$AE$25</f>
        <v>0</v>
      </c>
      <c r="L31" s="139">
        <f>'Cohort Prop Baseline'!K31*'MI Epi'!$AE$25</f>
        <v>0</v>
      </c>
      <c r="M31" s="139">
        <f>'Cohort Prop Baseline'!L31*'MI Epi'!$AE$25</f>
        <v>0</v>
      </c>
      <c r="N31" s="139">
        <f t="shared" si="1"/>
        <v>0</v>
      </c>
      <c r="O31" s="2">
        <f>O30+((SUM(I31:M31)/SUM('Cohort Prop Baseline'!H31:L31)))</f>
        <v>0</v>
      </c>
    </row>
    <row r="32" spans="1:15">
      <c r="A32" s="58">
        <v>34</v>
      </c>
      <c r="B32" s="139">
        <f>'Cohort Prop Baseline'!C32*'MI Epi'!$R$25</f>
        <v>0</v>
      </c>
      <c r="C32" s="139">
        <f>'Cohort Prop Baseline'!D32*'MI Epi'!$R$25</f>
        <v>0</v>
      </c>
      <c r="D32" s="139">
        <f>'Cohort Prop Baseline'!E32*'MI Epi'!$R$25</f>
        <v>0</v>
      </c>
      <c r="E32" s="139">
        <f>'Cohort Prop Baseline'!F32*'MI Epi'!$R$25</f>
        <v>0</v>
      </c>
      <c r="F32" s="139">
        <f>'Cohort Prop Baseline'!G32*'MI Epi'!$R$25</f>
        <v>0</v>
      </c>
      <c r="G32" s="139">
        <f t="shared" si="0"/>
        <v>0</v>
      </c>
      <c r="H32" s="2">
        <f>H31+((SUM(B32:F32)/SUM('Cohort Prop Baseline'!C32:G32)))</f>
        <v>0</v>
      </c>
      <c r="I32" s="139">
        <f>'Cohort Prop Baseline'!H32*'MI Epi'!$AE$25</f>
        <v>0</v>
      </c>
      <c r="J32" s="139">
        <f>'Cohort Prop Baseline'!I32*'MI Epi'!$AE$25</f>
        <v>0</v>
      </c>
      <c r="K32" s="139">
        <f>'Cohort Prop Baseline'!J32*'MI Epi'!$AE$25</f>
        <v>0</v>
      </c>
      <c r="L32" s="139">
        <f>'Cohort Prop Baseline'!K32*'MI Epi'!$AE$25</f>
        <v>0</v>
      </c>
      <c r="M32" s="139">
        <f>'Cohort Prop Baseline'!L32*'MI Epi'!$AE$25</f>
        <v>0</v>
      </c>
      <c r="N32" s="139">
        <f t="shared" si="1"/>
        <v>0</v>
      </c>
      <c r="O32" s="2">
        <f>O31+((SUM(I32:M32)/SUM('Cohort Prop Baseline'!H32:L32)))</f>
        <v>0</v>
      </c>
    </row>
    <row r="33" spans="1:15">
      <c r="A33" s="58">
        <v>35</v>
      </c>
      <c r="B33" s="139">
        <f>'Cohort Prop Baseline'!C33*'MI Epi'!$R$26</f>
        <v>0</v>
      </c>
      <c r="C33" s="139">
        <f>'Cohort Prop Baseline'!D33*'MI Epi'!$R$26</f>
        <v>0</v>
      </c>
      <c r="D33" s="139">
        <f>'Cohort Prop Baseline'!E33*'MI Epi'!$R$26</f>
        <v>0</v>
      </c>
      <c r="E33" s="139">
        <f>'Cohort Prop Baseline'!F33*'MI Epi'!$R$26</f>
        <v>0</v>
      </c>
      <c r="F33" s="139">
        <f>'Cohort Prop Baseline'!G33*'MI Epi'!$R$26</f>
        <v>0</v>
      </c>
      <c r="G33" s="139">
        <f t="shared" si="0"/>
        <v>0</v>
      </c>
      <c r="H33" s="2">
        <f>H32+((SUM(B33:F33)/SUM('Cohort Prop Baseline'!C33:G33)))</f>
        <v>0</v>
      </c>
      <c r="I33" s="139">
        <f>'Cohort Prop Baseline'!H33*'MI Epi'!$AE$26</f>
        <v>0</v>
      </c>
      <c r="J33" s="139">
        <f>'Cohort Prop Baseline'!I33*'MI Epi'!$AE$26</f>
        <v>0</v>
      </c>
      <c r="K33" s="139">
        <f>'Cohort Prop Baseline'!J33*'MI Epi'!$AE$26</f>
        <v>0</v>
      </c>
      <c r="L33" s="139">
        <f>'Cohort Prop Baseline'!K33*'MI Epi'!$AE$26</f>
        <v>0</v>
      </c>
      <c r="M33" s="139">
        <f>'Cohort Prop Baseline'!L33*'MI Epi'!$AE$26</f>
        <v>0</v>
      </c>
      <c r="N33" s="139">
        <f t="shared" si="1"/>
        <v>0</v>
      </c>
      <c r="O33" s="2">
        <f>O32+((SUM(I33:M33)/SUM('Cohort Prop Baseline'!H33:L33)))</f>
        <v>0</v>
      </c>
    </row>
    <row r="34" spans="1:15">
      <c r="A34" s="58">
        <v>36</v>
      </c>
      <c r="B34" s="139">
        <f>'Cohort Prop Baseline'!C34*'MI Epi'!$R$26</f>
        <v>0</v>
      </c>
      <c r="C34" s="139">
        <f>'Cohort Prop Baseline'!D34*'MI Epi'!$R$26</f>
        <v>0</v>
      </c>
      <c r="D34" s="139">
        <f>'Cohort Prop Baseline'!E34*'MI Epi'!$R$26</f>
        <v>0</v>
      </c>
      <c r="E34" s="139">
        <f>'Cohort Prop Baseline'!F34*'MI Epi'!$R$26</f>
        <v>0</v>
      </c>
      <c r="F34" s="139">
        <f>'Cohort Prop Baseline'!G34*'MI Epi'!$R$26</f>
        <v>0</v>
      </c>
      <c r="G34" s="139">
        <f t="shared" si="0"/>
        <v>0</v>
      </c>
      <c r="H34" s="2">
        <f>H33+((SUM(B34:F34)/SUM('Cohort Prop Baseline'!C34:G34)))</f>
        <v>0</v>
      </c>
      <c r="I34" s="139">
        <f>'Cohort Prop Baseline'!H34*'MI Epi'!$AE$26</f>
        <v>0</v>
      </c>
      <c r="J34" s="139">
        <f>'Cohort Prop Baseline'!I34*'MI Epi'!$AE$26</f>
        <v>0</v>
      </c>
      <c r="K34" s="139">
        <f>'Cohort Prop Baseline'!J34*'MI Epi'!$AE$26</f>
        <v>0</v>
      </c>
      <c r="L34" s="139">
        <f>'Cohort Prop Baseline'!K34*'MI Epi'!$AE$26</f>
        <v>0</v>
      </c>
      <c r="M34" s="139">
        <f>'Cohort Prop Baseline'!L34*'MI Epi'!$AE$26</f>
        <v>0</v>
      </c>
      <c r="N34" s="139">
        <f t="shared" si="1"/>
        <v>0</v>
      </c>
      <c r="O34" s="2">
        <f>O33+((SUM(I34:M34)/SUM('Cohort Prop Baseline'!H34:L34)))</f>
        <v>0</v>
      </c>
    </row>
    <row r="35" spans="1:15">
      <c r="A35" s="58">
        <v>37</v>
      </c>
      <c r="B35" s="139">
        <f>'Cohort Prop Baseline'!C35*'MI Epi'!$R$26</f>
        <v>0</v>
      </c>
      <c r="C35" s="139">
        <f>'Cohort Prop Baseline'!D35*'MI Epi'!$R$26</f>
        <v>0</v>
      </c>
      <c r="D35" s="139">
        <f>'Cohort Prop Baseline'!E35*'MI Epi'!$R$26</f>
        <v>0</v>
      </c>
      <c r="E35" s="139">
        <f>'Cohort Prop Baseline'!F35*'MI Epi'!$R$26</f>
        <v>0</v>
      </c>
      <c r="F35" s="139">
        <f>'Cohort Prop Baseline'!G35*'MI Epi'!$R$26</f>
        <v>0</v>
      </c>
      <c r="G35" s="139">
        <f t="shared" si="0"/>
        <v>0</v>
      </c>
      <c r="H35" s="2">
        <f>H34+((SUM(B35:F35)/SUM('Cohort Prop Baseline'!C35:G35)))</f>
        <v>0</v>
      </c>
      <c r="I35" s="139">
        <f>'Cohort Prop Baseline'!H35*'MI Epi'!$AE$26</f>
        <v>0</v>
      </c>
      <c r="J35" s="139">
        <f>'Cohort Prop Baseline'!I35*'MI Epi'!$AE$26</f>
        <v>0</v>
      </c>
      <c r="K35" s="139">
        <f>'Cohort Prop Baseline'!J35*'MI Epi'!$AE$26</f>
        <v>0</v>
      </c>
      <c r="L35" s="139">
        <f>'Cohort Prop Baseline'!K35*'MI Epi'!$AE$26</f>
        <v>0</v>
      </c>
      <c r="M35" s="139">
        <f>'Cohort Prop Baseline'!L35*'MI Epi'!$AE$26</f>
        <v>0</v>
      </c>
      <c r="N35" s="139">
        <f t="shared" si="1"/>
        <v>0</v>
      </c>
      <c r="O35" s="2">
        <f>O34+((SUM(I35:M35)/SUM('Cohort Prop Baseline'!H35:L35)))</f>
        <v>0</v>
      </c>
    </row>
    <row r="36" spans="1:15">
      <c r="A36" s="58">
        <v>38</v>
      </c>
      <c r="B36" s="139">
        <f>'Cohort Prop Baseline'!C36*'MI Epi'!$R$26</f>
        <v>0</v>
      </c>
      <c r="C36" s="139">
        <f>'Cohort Prop Baseline'!D36*'MI Epi'!$R$26</f>
        <v>0</v>
      </c>
      <c r="D36" s="139">
        <f>'Cohort Prop Baseline'!E36*'MI Epi'!$R$26</f>
        <v>0</v>
      </c>
      <c r="E36" s="139">
        <f>'Cohort Prop Baseline'!F36*'MI Epi'!$R$26</f>
        <v>0</v>
      </c>
      <c r="F36" s="139">
        <f>'Cohort Prop Baseline'!G36*'MI Epi'!$R$26</f>
        <v>0</v>
      </c>
      <c r="G36" s="139">
        <f t="shared" si="0"/>
        <v>0</v>
      </c>
      <c r="H36" s="2">
        <f>H35+((SUM(B36:F36)/SUM('Cohort Prop Baseline'!C36:G36)))</f>
        <v>0</v>
      </c>
      <c r="I36" s="139">
        <f>'Cohort Prop Baseline'!H36*'MI Epi'!$AE$26</f>
        <v>0</v>
      </c>
      <c r="J36" s="139">
        <f>'Cohort Prop Baseline'!I36*'MI Epi'!$AE$26</f>
        <v>0</v>
      </c>
      <c r="K36" s="139">
        <f>'Cohort Prop Baseline'!J36*'MI Epi'!$AE$26</f>
        <v>0</v>
      </c>
      <c r="L36" s="139">
        <f>'Cohort Prop Baseline'!K36*'MI Epi'!$AE$26</f>
        <v>0</v>
      </c>
      <c r="M36" s="139">
        <f>'Cohort Prop Baseline'!L36*'MI Epi'!$AE$26</f>
        <v>0</v>
      </c>
      <c r="N36" s="139">
        <f t="shared" si="1"/>
        <v>0</v>
      </c>
      <c r="O36" s="2">
        <f>O35+((SUM(I36:M36)/SUM('Cohort Prop Baseline'!H36:L36)))</f>
        <v>0</v>
      </c>
    </row>
    <row r="37" spans="1:15">
      <c r="A37" s="58">
        <v>39</v>
      </c>
      <c r="B37" s="139">
        <f>'Cohort Prop Baseline'!C37*'MI Epi'!$R$26</f>
        <v>0</v>
      </c>
      <c r="C37" s="139">
        <f>'Cohort Prop Baseline'!D37*'MI Epi'!$R$26</f>
        <v>0</v>
      </c>
      <c r="D37" s="139">
        <f>'Cohort Prop Baseline'!E37*'MI Epi'!$R$26</f>
        <v>0</v>
      </c>
      <c r="E37" s="139">
        <f>'Cohort Prop Baseline'!F37*'MI Epi'!$R$26</f>
        <v>0</v>
      </c>
      <c r="F37" s="139">
        <f>'Cohort Prop Baseline'!G37*'MI Epi'!$R$26</f>
        <v>0</v>
      </c>
      <c r="G37" s="139">
        <f t="shared" si="0"/>
        <v>0</v>
      </c>
      <c r="H37" s="2">
        <f>H36+((SUM(B37:F37)/SUM('Cohort Prop Baseline'!C37:G37)))</f>
        <v>0</v>
      </c>
      <c r="I37" s="139">
        <f>'Cohort Prop Baseline'!H37*'MI Epi'!$AE$26</f>
        <v>0</v>
      </c>
      <c r="J37" s="139">
        <f>'Cohort Prop Baseline'!I37*'MI Epi'!$AE$26</f>
        <v>0</v>
      </c>
      <c r="K37" s="139">
        <f>'Cohort Prop Baseline'!J37*'MI Epi'!$AE$26</f>
        <v>0</v>
      </c>
      <c r="L37" s="139">
        <f>'Cohort Prop Baseline'!K37*'MI Epi'!$AE$26</f>
        <v>0</v>
      </c>
      <c r="M37" s="139">
        <f>'Cohort Prop Baseline'!L37*'MI Epi'!$AE$26</f>
        <v>0</v>
      </c>
      <c r="N37" s="139">
        <f t="shared" si="1"/>
        <v>0</v>
      </c>
      <c r="O37" s="2">
        <f>O36+((SUM(I37:M37)/SUM('Cohort Prop Baseline'!H37:L37)))</f>
        <v>0</v>
      </c>
    </row>
    <row r="38" spans="1:15">
      <c r="A38" s="58">
        <v>40</v>
      </c>
      <c r="B38" s="139">
        <f>'Cohort Prop Baseline'!C38*'MI Epi'!$R$27</f>
        <v>9.4339622641509427E-2</v>
      </c>
      <c r="C38" s="139">
        <f>'Cohort Prop Baseline'!D38*'MI Epi'!$R$27</f>
        <v>0.47169811320754729</v>
      </c>
      <c r="D38" s="139">
        <f>'Cohort Prop Baseline'!E38*'MI Epi'!$R$27</f>
        <v>0.5660377358490567</v>
      </c>
      <c r="E38" s="139">
        <f>'Cohort Prop Baseline'!F38*'MI Epi'!$R$27</f>
        <v>1.6981132075471699</v>
      </c>
      <c r="F38" s="139">
        <f>'Cohort Prop Baseline'!G38*'MI Epi'!$R$27</f>
        <v>2.1698113207547172</v>
      </c>
      <c r="G38" s="139">
        <f t="shared" si="0"/>
        <v>5</v>
      </c>
      <c r="H38" s="2">
        <f>H37+((SUM(B38:F38)/SUM('Cohort Prop Baseline'!C38:G38)))</f>
        <v>1E-4</v>
      </c>
      <c r="I38" s="139">
        <f>'Cohort Prop Baseline'!H38*'MI Epi'!$AE$27</f>
        <v>0</v>
      </c>
      <c r="J38" s="139">
        <f>'Cohort Prop Baseline'!I38*'MI Epi'!$AE$27</f>
        <v>0</v>
      </c>
      <c r="K38" s="139">
        <f>'Cohort Prop Baseline'!J38*'MI Epi'!$AE$27</f>
        <v>0</v>
      </c>
      <c r="L38" s="139">
        <f>'Cohort Prop Baseline'!K38*'MI Epi'!$AE$27</f>
        <v>0</v>
      </c>
      <c r="M38" s="139">
        <f>'Cohort Prop Baseline'!L38*'MI Epi'!$AE$27</f>
        <v>0</v>
      </c>
      <c r="N38" s="139">
        <f t="shared" si="1"/>
        <v>0</v>
      </c>
      <c r="O38" s="2">
        <f>O37+((SUM(I38:M38)/SUM('Cohort Prop Baseline'!H38:L38)))</f>
        <v>0</v>
      </c>
    </row>
    <row r="39" spans="1:15">
      <c r="A39" s="58">
        <v>41</v>
      </c>
      <c r="B39" s="139">
        <f>'Cohort Prop Baseline'!C39*'MI Epi'!$R$27</f>
        <v>0.16949152542372881</v>
      </c>
      <c r="C39" s="139">
        <f>'Cohort Prop Baseline'!D39*'MI Epi'!$R$27</f>
        <v>0.50847457627118653</v>
      </c>
      <c r="D39" s="139">
        <f>'Cohort Prop Baseline'!E39*'MI Epi'!$R$27</f>
        <v>0.16949152542372881</v>
      </c>
      <c r="E39" s="139">
        <f>'Cohort Prop Baseline'!F39*'MI Epi'!$R$27</f>
        <v>1.5254237288135595</v>
      </c>
      <c r="F39" s="139">
        <f>'Cohort Prop Baseline'!G39*'MI Epi'!$R$27</f>
        <v>2.6271186440677967</v>
      </c>
      <c r="G39" s="139">
        <f t="shared" si="0"/>
        <v>5</v>
      </c>
      <c r="H39" s="2">
        <f>H38+((SUM(B39:F39)/SUM('Cohort Prop Baseline'!C39:G39)))</f>
        <v>2.0000000000000001E-4</v>
      </c>
      <c r="I39" s="139">
        <f>'Cohort Prop Baseline'!H39*'MI Epi'!$AE$27</f>
        <v>0</v>
      </c>
      <c r="J39" s="139">
        <f>'Cohort Prop Baseline'!I39*'MI Epi'!$AE$27</f>
        <v>0</v>
      </c>
      <c r="K39" s="139">
        <f>'Cohort Prop Baseline'!J39*'MI Epi'!$AE$27</f>
        <v>0</v>
      </c>
      <c r="L39" s="139">
        <f>'Cohort Prop Baseline'!K39*'MI Epi'!$AE$27</f>
        <v>0</v>
      </c>
      <c r="M39" s="139">
        <f>'Cohort Prop Baseline'!L39*'MI Epi'!$AE$27</f>
        <v>0</v>
      </c>
      <c r="N39" s="139">
        <f t="shared" si="1"/>
        <v>0</v>
      </c>
      <c r="O39" s="2">
        <f>O38+((SUM(I39:M39)/SUM('Cohort Prop Baseline'!H39:L39)))</f>
        <v>0</v>
      </c>
    </row>
    <row r="40" spans="1:15">
      <c r="A40" s="58">
        <v>42</v>
      </c>
      <c r="B40" s="139">
        <f>'Cohort Prop Baseline'!C40*'MI Epi'!$R$27</f>
        <v>0.48387096774193555</v>
      </c>
      <c r="C40" s="139">
        <f>'Cohort Prop Baseline'!D40*'MI Epi'!$R$27</f>
        <v>0.40322580645161288</v>
      </c>
      <c r="D40" s="139">
        <f>'Cohort Prop Baseline'!E40*'MI Epi'!$R$27</f>
        <v>0.48387096774193555</v>
      </c>
      <c r="E40" s="139">
        <f>'Cohort Prop Baseline'!F40*'MI Epi'!$R$27</f>
        <v>1.3709677419354838</v>
      </c>
      <c r="F40" s="139">
        <f>'Cohort Prop Baseline'!G40*'MI Epi'!$R$27</f>
        <v>2.2580645161290325</v>
      </c>
      <c r="G40" s="139">
        <f t="shared" si="0"/>
        <v>5</v>
      </c>
      <c r="H40" s="2">
        <f>H39+((SUM(B40:F40)/SUM('Cohort Prop Baseline'!C40:G40)))</f>
        <v>3.0000000000000003E-4</v>
      </c>
      <c r="I40" s="139">
        <f>'Cohort Prop Baseline'!H40*'MI Epi'!$AE$27</f>
        <v>0</v>
      </c>
      <c r="J40" s="139">
        <f>'Cohort Prop Baseline'!I40*'MI Epi'!$AE$27</f>
        <v>0</v>
      </c>
      <c r="K40" s="139">
        <f>'Cohort Prop Baseline'!J40*'MI Epi'!$AE$27</f>
        <v>0</v>
      </c>
      <c r="L40" s="139">
        <f>'Cohort Prop Baseline'!K40*'MI Epi'!$AE$27</f>
        <v>0</v>
      </c>
      <c r="M40" s="139">
        <f>'Cohort Prop Baseline'!L40*'MI Epi'!$AE$27</f>
        <v>0</v>
      </c>
      <c r="N40" s="139">
        <f t="shared" si="1"/>
        <v>0</v>
      </c>
      <c r="O40" s="2">
        <f>O39+((SUM(I40:M40)/SUM('Cohort Prop Baseline'!H40:L40)))</f>
        <v>0</v>
      </c>
    </row>
    <row r="41" spans="1:15">
      <c r="A41" s="58">
        <v>43</v>
      </c>
      <c r="B41" s="139">
        <f>'Cohort Prop Baseline'!C41*'MI Epi'!$R$27</f>
        <v>0.29850746268656719</v>
      </c>
      <c r="C41" s="139">
        <f>'Cohort Prop Baseline'!D41*'MI Epi'!$R$27</f>
        <v>0.52238805970149249</v>
      </c>
      <c r="D41" s="139">
        <f>'Cohort Prop Baseline'!E41*'MI Epi'!$R$27</f>
        <v>0.82089552238805974</v>
      </c>
      <c r="E41" s="139">
        <f>'Cohort Prop Baseline'!F41*'MI Epi'!$R$27</f>
        <v>1.4179104477611941</v>
      </c>
      <c r="F41" s="139">
        <f>'Cohort Prop Baseline'!G41*'MI Epi'!$R$27</f>
        <v>1.9402985074626868</v>
      </c>
      <c r="G41" s="139">
        <f t="shared" si="0"/>
        <v>5</v>
      </c>
      <c r="H41" s="2">
        <f>H40+((SUM(B41:F41)/SUM('Cohort Prop Baseline'!C41:G41)))</f>
        <v>4.0000000000000002E-4</v>
      </c>
      <c r="I41" s="139">
        <f>'Cohort Prop Baseline'!H41*'MI Epi'!$AE$27</f>
        <v>0</v>
      </c>
      <c r="J41" s="139">
        <f>'Cohort Prop Baseline'!I41*'MI Epi'!$AE$27</f>
        <v>0</v>
      </c>
      <c r="K41" s="139">
        <f>'Cohort Prop Baseline'!J41*'MI Epi'!$AE$27</f>
        <v>0</v>
      </c>
      <c r="L41" s="139">
        <f>'Cohort Prop Baseline'!K41*'MI Epi'!$AE$27</f>
        <v>0</v>
      </c>
      <c r="M41" s="139">
        <f>'Cohort Prop Baseline'!L41*'MI Epi'!$AE$27</f>
        <v>0</v>
      </c>
      <c r="N41" s="139">
        <f t="shared" si="1"/>
        <v>0</v>
      </c>
      <c r="O41" s="2">
        <f>O40+((SUM(I41:M41)/SUM('Cohort Prop Baseline'!H41:L41)))</f>
        <v>0</v>
      </c>
    </row>
    <row r="42" spans="1:15">
      <c r="A42" s="58">
        <v>44</v>
      </c>
      <c r="B42" s="139">
        <f>'Cohort Prop Baseline'!C42*'MI Epi'!$R$27</f>
        <v>0.21739130434782611</v>
      </c>
      <c r="C42" s="139">
        <f>'Cohort Prop Baseline'!D42*'MI Epi'!$R$27</f>
        <v>0.57971014492753625</v>
      </c>
      <c r="D42" s="139">
        <f>'Cohort Prop Baseline'!E42*'MI Epi'!$R$27</f>
        <v>0.21739130434782611</v>
      </c>
      <c r="E42" s="139">
        <f>'Cohort Prop Baseline'!F42*'MI Epi'!$R$27</f>
        <v>1.7391304347826089</v>
      </c>
      <c r="F42" s="139">
        <f>'Cohort Prop Baseline'!G42*'MI Epi'!$R$27</f>
        <v>2.2463768115942031</v>
      </c>
      <c r="G42" s="139">
        <f t="shared" si="0"/>
        <v>5</v>
      </c>
      <c r="H42" s="2">
        <f>H41+((SUM(B42:F42)/SUM('Cohort Prop Baseline'!C42:G42)))</f>
        <v>5.0000000000000001E-4</v>
      </c>
      <c r="I42" s="139">
        <f>'Cohort Prop Baseline'!H42*'MI Epi'!$AE$27</f>
        <v>0</v>
      </c>
      <c r="J42" s="139">
        <f>'Cohort Prop Baseline'!I42*'MI Epi'!$AE$27</f>
        <v>0</v>
      </c>
      <c r="K42" s="139">
        <f>'Cohort Prop Baseline'!J42*'MI Epi'!$AE$27</f>
        <v>0</v>
      </c>
      <c r="L42" s="139">
        <f>'Cohort Prop Baseline'!K42*'MI Epi'!$AE$27</f>
        <v>0</v>
      </c>
      <c r="M42" s="139">
        <f>'Cohort Prop Baseline'!L42*'MI Epi'!$AE$27</f>
        <v>0</v>
      </c>
      <c r="N42" s="139">
        <f t="shared" si="1"/>
        <v>0</v>
      </c>
      <c r="O42" s="2">
        <f>O41+((SUM(I42:M42)/SUM('Cohort Prop Baseline'!H42:L42)))</f>
        <v>0</v>
      </c>
    </row>
    <row r="43" spans="1:15">
      <c r="A43" s="58">
        <v>45</v>
      </c>
      <c r="B43" s="139">
        <f>'Cohort Prop Baseline'!C43*'MI Epi'!$R$28</f>
        <v>1.1111111111111109</v>
      </c>
      <c r="C43" s="139">
        <f>'Cohort Prop Baseline'!D43*'MI Epi'!$R$28</f>
        <v>1.1111111111111109</v>
      </c>
      <c r="D43" s="139">
        <f>'Cohort Prop Baseline'!E43*'MI Epi'!$R$28</f>
        <v>3.888888888888888</v>
      </c>
      <c r="E43" s="139">
        <f>'Cohort Prop Baseline'!F43*'MI Epi'!$R$28</f>
        <v>8.3333333333333321</v>
      </c>
      <c r="F43" s="139">
        <f>'Cohort Prop Baseline'!G43*'MI Epi'!$R$28</f>
        <v>15.555555555555552</v>
      </c>
      <c r="G43" s="139">
        <f t="shared" si="0"/>
        <v>29.999999999999993</v>
      </c>
      <c r="H43" s="2">
        <f>H42+((SUM(B43:F43)/SUM('Cohort Prop Baseline'!C43:G43)))</f>
        <v>1.0999999999999998E-3</v>
      </c>
      <c r="I43" s="139">
        <f>'Cohort Prop Baseline'!H43*'MI Epi'!$AE$28</f>
        <v>0.75</v>
      </c>
      <c r="J43" s="139">
        <f>'Cohort Prop Baseline'!I43*'MI Epi'!$AE$28</f>
        <v>1.3750000000000002</v>
      </c>
      <c r="K43" s="139">
        <f>'Cohort Prop Baseline'!J43*'MI Epi'!$AE$28</f>
        <v>2.375</v>
      </c>
      <c r="L43" s="139">
        <f>'Cohort Prop Baseline'!K43*'MI Epi'!$AE$28</f>
        <v>3.125</v>
      </c>
      <c r="M43" s="139">
        <f>'Cohort Prop Baseline'!L43*'MI Epi'!$AE$28</f>
        <v>2.375</v>
      </c>
      <c r="N43" s="139">
        <f t="shared" si="1"/>
        <v>10</v>
      </c>
      <c r="O43" s="2">
        <f>O42+((SUM(I43:M43)/SUM('Cohort Prop Baseline'!H43:L43)))</f>
        <v>2.0000000000000001E-4</v>
      </c>
    </row>
    <row r="44" spans="1:15">
      <c r="A44" s="58">
        <v>46</v>
      </c>
      <c r="B44" s="139">
        <f>'Cohort Prop Baseline'!C44*'MI Epi'!$R$28</f>
        <v>1.0169491525423728</v>
      </c>
      <c r="C44" s="139">
        <f>'Cohort Prop Baseline'!D44*'MI Epi'!$R$28</f>
        <v>1.5254237288135593</v>
      </c>
      <c r="D44" s="139">
        <f>'Cohort Prop Baseline'!E44*'MI Epi'!$R$28</f>
        <v>3.5593220338983049</v>
      </c>
      <c r="E44" s="139">
        <f>'Cohort Prop Baseline'!F44*'MI Epi'!$R$28</f>
        <v>10.169491525423728</v>
      </c>
      <c r="F44" s="139">
        <f>'Cohort Prop Baseline'!G44*'MI Epi'!$R$28</f>
        <v>13.728813559322033</v>
      </c>
      <c r="G44" s="139">
        <f t="shared" si="0"/>
        <v>30</v>
      </c>
      <c r="H44" s="2">
        <f>H43+((SUM(B44:F44)/SUM('Cohort Prop Baseline'!C44:G44)))</f>
        <v>1.6999999999999997E-3</v>
      </c>
      <c r="I44" s="139">
        <f>'Cohort Prop Baseline'!H44*'MI Epi'!$AE$28</f>
        <v>0.48780487804878053</v>
      </c>
      <c r="J44" s="139">
        <f>'Cohort Prop Baseline'!I44*'MI Epi'!$AE$28</f>
        <v>0.97560975609756106</v>
      </c>
      <c r="K44" s="139">
        <f>'Cohort Prop Baseline'!J44*'MI Epi'!$AE$28</f>
        <v>2.4390243902439024</v>
      </c>
      <c r="L44" s="139">
        <f>'Cohort Prop Baseline'!K44*'MI Epi'!$AE$28</f>
        <v>3.6585365853658538</v>
      </c>
      <c r="M44" s="139">
        <f>'Cohort Prop Baseline'!L44*'MI Epi'!$AE$28</f>
        <v>2.4390243902439024</v>
      </c>
      <c r="N44" s="139">
        <f t="shared" si="1"/>
        <v>10</v>
      </c>
      <c r="O44" s="2">
        <f>O43+((SUM(I44:M44)/SUM('Cohort Prop Baseline'!H44:L44)))</f>
        <v>4.0000000000000002E-4</v>
      </c>
    </row>
    <row r="45" spans="1:15">
      <c r="A45" s="58">
        <v>47</v>
      </c>
      <c r="B45" s="139">
        <f>'Cohort Prop Baseline'!C45*'MI Epi'!$R$28</f>
        <v>2.1428571428571423</v>
      </c>
      <c r="C45" s="139">
        <f>'Cohort Prop Baseline'!D45*'MI Epi'!$R$28</f>
        <v>0.53571428571428559</v>
      </c>
      <c r="D45" s="139">
        <f>'Cohort Prop Baseline'!E45*'MI Epi'!$R$28</f>
        <v>3.7499999999999996</v>
      </c>
      <c r="E45" s="139">
        <f>'Cohort Prop Baseline'!F45*'MI Epi'!$R$28</f>
        <v>9.6428571428571423</v>
      </c>
      <c r="F45" s="139">
        <f>'Cohort Prop Baseline'!G45*'MI Epi'!$R$28</f>
        <v>13.928571428571427</v>
      </c>
      <c r="G45" s="139">
        <f t="shared" si="0"/>
        <v>29.999999999999996</v>
      </c>
      <c r="H45" s="2">
        <f>H44+((SUM(B45:F45)/SUM('Cohort Prop Baseline'!C45:G45)))</f>
        <v>2.2999999999999995E-3</v>
      </c>
      <c r="I45" s="139">
        <f>'Cohort Prop Baseline'!H45*'MI Epi'!$AE$28</f>
        <v>1</v>
      </c>
      <c r="J45" s="139">
        <f>'Cohort Prop Baseline'!I45*'MI Epi'!$AE$28</f>
        <v>1</v>
      </c>
      <c r="K45" s="139">
        <f>'Cohort Prop Baseline'!J45*'MI Epi'!$AE$28</f>
        <v>1.75</v>
      </c>
      <c r="L45" s="139">
        <f>'Cohort Prop Baseline'!K45*'MI Epi'!$AE$28</f>
        <v>3.625</v>
      </c>
      <c r="M45" s="139">
        <f>'Cohort Prop Baseline'!L45*'MI Epi'!$AE$28</f>
        <v>2.625</v>
      </c>
      <c r="N45" s="139">
        <f t="shared" si="1"/>
        <v>10</v>
      </c>
      <c r="O45" s="2">
        <f>O44+((SUM(I45:M45)/SUM('Cohort Prop Baseline'!H45:L45)))</f>
        <v>6.0000000000000006E-4</v>
      </c>
    </row>
    <row r="46" spans="1:15">
      <c r="A46" s="58">
        <v>48</v>
      </c>
      <c r="B46" s="139">
        <f>'Cohort Prop Baseline'!C46*'MI Epi'!$R$28</f>
        <v>0.8</v>
      </c>
      <c r="C46" s="139">
        <f>'Cohort Prop Baseline'!D46*'MI Epi'!$R$28</f>
        <v>2.4</v>
      </c>
      <c r="D46" s="139">
        <f>'Cohort Prop Baseline'!E46*'MI Epi'!$R$28</f>
        <v>4.3999999999999995</v>
      </c>
      <c r="E46" s="139">
        <f>'Cohort Prop Baseline'!F46*'MI Epi'!$R$28</f>
        <v>6.7999999999999989</v>
      </c>
      <c r="F46" s="139">
        <f>'Cohort Prop Baseline'!G46*'MI Epi'!$R$28</f>
        <v>15.599999999999998</v>
      </c>
      <c r="G46" s="139">
        <f t="shared" si="0"/>
        <v>29.999999999999996</v>
      </c>
      <c r="H46" s="2">
        <f>H45+((SUM(B46:F46)/SUM('Cohort Prop Baseline'!C46:G46)))</f>
        <v>2.8999999999999994E-3</v>
      </c>
      <c r="I46" s="139">
        <f>'Cohort Prop Baseline'!H46*'MI Epi'!$AE$28</f>
        <v>0.78431372549019607</v>
      </c>
      <c r="J46" s="139">
        <f>'Cohort Prop Baseline'!I46*'MI Epi'!$AE$28</f>
        <v>1.1764705882352942</v>
      </c>
      <c r="K46" s="139">
        <f>'Cohort Prop Baseline'!J46*'MI Epi'!$AE$28</f>
        <v>2.0588235294117649</v>
      </c>
      <c r="L46" s="139">
        <f>'Cohort Prop Baseline'!K46*'MI Epi'!$AE$28</f>
        <v>3.2352941176470593</v>
      </c>
      <c r="M46" s="139">
        <f>'Cohort Prop Baseline'!L46*'MI Epi'!$AE$28</f>
        <v>2.7450980392156863</v>
      </c>
      <c r="N46" s="139">
        <f t="shared" si="1"/>
        <v>10</v>
      </c>
      <c r="O46" s="2">
        <f>O45+((SUM(I46:M46)/SUM('Cohort Prop Baseline'!H46:L46)))</f>
        <v>8.0000000000000004E-4</v>
      </c>
    </row>
    <row r="47" spans="1:15">
      <c r="A47" s="58">
        <v>49</v>
      </c>
      <c r="B47" s="139">
        <f>'Cohort Prop Baseline'!C47*'MI Epi'!$R$28</f>
        <v>2.4999999999999996</v>
      </c>
      <c r="C47" s="139">
        <f>'Cohort Prop Baseline'!D47*'MI Epi'!$R$28</f>
        <v>1.4999999999999998</v>
      </c>
      <c r="D47" s="139">
        <f>'Cohort Prop Baseline'!E47*'MI Epi'!$R$28</f>
        <v>2</v>
      </c>
      <c r="E47" s="139">
        <f>'Cohort Prop Baseline'!F47*'MI Epi'!$R$28</f>
        <v>9.9999999999999982</v>
      </c>
      <c r="F47" s="139">
        <f>'Cohort Prop Baseline'!G47*'MI Epi'!$R$28</f>
        <v>13.999999999999998</v>
      </c>
      <c r="G47" s="139">
        <f t="shared" si="0"/>
        <v>29.999999999999993</v>
      </c>
      <c r="H47" s="2">
        <f>H46+((SUM(B47:F47)/SUM('Cohort Prop Baseline'!C47:G47)))</f>
        <v>3.4999999999999992E-3</v>
      </c>
      <c r="I47" s="139">
        <f>'Cohort Prop Baseline'!H47*'MI Epi'!$AE$28</f>
        <v>1.125</v>
      </c>
      <c r="J47" s="139">
        <f>'Cohort Prop Baseline'!I47*'MI Epi'!$AE$28</f>
        <v>0.875</v>
      </c>
      <c r="K47" s="139">
        <f>'Cohort Prop Baseline'!J47*'MI Epi'!$AE$28</f>
        <v>2.25</v>
      </c>
      <c r="L47" s="139">
        <f>'Cohort Prop Baseline'!K47*'MI Epi'!$AE$28</f>
        <v>3</v>
      </c>
      <c r="M47" s="139">
        <f>'Cohort Prop Baseline'!L47*'MI Epi'!$AE$28</f>
        <v>2.7500000000000004</v>
      </c>
      <c r="N47" s="139">
        <f t="shared" si="1"/>
        <v>10</v>
      </c>
      <c r="O47" s="2">
        <f>O46+((SUM(I47:M47)/SUM('Cohort Prop Baseline'!H47:L47)))</f>
        <v>1E-3</v>
      </c>
    </row>
    <row r="48" spans="1:15">
      <c r="A48" s="58">
        <v>50</v>
      </c>
      <c r="B48" s="139">
        <f>'Cohort Prop Baseline'!C48*'MI Epi'!$R$29</f>
        <v>2.9310344827586206</v>
      </c>
      <c r="C48" s="139">
        <f>'Cohort Prop Baseline'!D48*'MI Epi'!$R$29</f>
        <v>4.3965517241379306</v>
      </c>
      <c r="D48" s="139">
        <f>'Cohort Prop Baseline'!E48*'MI Epi'!$R$29</f>
        <v>11.724137931034482</v>
      </c>
      <c r="E48" s="139">
        <f>'Cohort Prop Baseline'!F48*'MI Epi'!$R$29</f>
        <v>35.172413793103445</v>
      </c>
      <c r="F48" s="139">
        <f>'Cohort Prop Baseline'!G48*'MI Epi'!$R$29</f>
        <v>30.775862068965516</v>
      </c>
      <c r="G48" s="139">
        <f t="shared" si="0"/>
        <v>85</v>
      </c>
      <c r="H48" s="2">
        <f>H47+((SUM(B48:F48)/SUM('Cohort Prop Baseline'!C48:G48)))</f>
        <v>5.1999999999999989E-3</v>
      </c>
      <c r="I48" s="139">
        <f>'Cohort Prop Baseline'!H48*'MI Epi'!$AE$29</f>
        <v>0.91954022988505757</v>
      </c>
      <c r="J48" s="139">
        <f>'Cohort Prop Baseline'!I48*'MI Epi'!$AE$29</f>
        <v>1.6091954022988506</v>
      </c>
      <c r="K48" s="139">
        <f>'Cohort Prop Baseline'!J48*'MI Epi'!$AE$29</f>
        <v>3.2183908045977012</v>
      </c>
      <c r="L48" s="139">
        <f>'Cohort Prop Baseline'!K48*'MI Epi'!$AE$29</f>
        <v>6.2068965517241388</v>
      </c>
      <c r="M48" s="139">
        <f>'Cohort Prop Baseline'!L48*'MI Epi'!$AE$29</f>
        <v>8.0459770114942533</v>
      </c>
      <c r="N48" s="139">
        <f t="shared" si="1"/>
        <v>20</v>
      </c>
      <c r="O48" s="2">
        <f>O47+((SUM(I48:M48)/SUM('Cohort Prop Baseline'!H48:L48)))</f>
        <v>1.4E-3</v>
      </c>
    </row>
    <row r="49" spans="1:15">
      <c r="A49" s="58">
        <v>51</v>
      </c>
      <c r="B49" s="139">
        <f>'Cohort Prop Baseline'!C49*'MI Epi'!$R$29</f>
        <v>6.2962962962962958</v>
      </c>
      <c r="C49" s="139">
        <f>'Cohort Prop Baseline'!D49*'MI Epi'!$R$29</f>
        <v>4.7222222222222223</v>
      </c>
      <c r="D49" s="139">
        <f>'Cohort Prop Baseline'!E49*'MI Epi'!$R$29</f>
        <v>11.018518518518517</v>
      </c>
      <c r="E49" s="139">
        <f>'Cohort Prop Baseline'!F49*'MI Epi'!$R$29</f>
        <v>29.907407407407405</v>
      </c>
      <c r="F49" s="139">
        <f>'Cohort Prop Baseline'!G49*'MI Epi'!$R$29</f>
        <v>33.055555555555557</v>
      </c>
      <c r="G49" s="139">
        <f t="shared" si="0"/>
        <v>85</v>
      </c>
      <c r="H49" s="2">
        <f>H48+((SUM(B49:F49)/SUM('Cohort Prop Baseline'!C49:G49)))</f>
        <v>6.899999999999999E-3</v>
      </c>
      <c r="I49" s="139">
        <f>'Cohort Prop Baseline'!H49*'MI Epi'!$AE$29</f>
        <v>1.9753086419753088</v>
      </c>
      <c r="J49" s="139">
        <f>'Cohort Prop Baseline'!I49*'MI Epi'!$AE$29</f>
        <v>2.2222222222222223</v>
      </c>
      <c r="K49" s="139">
        <f>'Cohort Prop Baseline'!J49*'MI Epi'!$AE$29</f>
        <v>4.6913580246913575</v>
      </c>
      <c r="L49" s="139">
        <f>'Cohort Prop Baseline'!K49*'MI Epi'!$AE$29</f>
        <v>5.4320987654320989</v>
      </c>
      <c r="M49" s="139">
        <f>'Cohort Prop Baseline'!L49*'MI Epi'!$AE$29</f>
        <v>5.6790123456790118</v>
      </c>
      <c r="N49" s="139">
        <f t="shared" si="1"/>
        <v>20</v>
      </c>
      <c r="O49" s="2">
        <f>O48+((SUM(I49:M49)/SUM('Cohort Prop Baseline'!H49:L49)))</f>
        <v>1.8E-3</v>
      </c>
    </row>
    <row r="50" spans="1:15">
      <c r="A50" s="58">
        <v>52</v>
      </c>
      <c r="B50" s="139">
        <f>'Cohort Prop Baseline'!C50*'MI Epi'!$R$29</f>
        <v>11.953125</v>
      </c>
      <c r="C50" s="139">
        <f>'Cohort Prop Baseline'!D50*'MI Epi'!$R$29</f>
        <v>11.953125</v>
      </c>
      <c r="D50" s="139">
        <f>'Cohort Prop Baseline'!E50*'MI Epi'!$R$29</f>
        <v>6.640625</v>
      </c>
      <c r="E50" s="139">
        <f>'Cohort Prop Baseline'!F50*'MI Epi'!$R$29</f>
        <v>19.921875</v>
      </c>
      <c r="F50" s="139">
        <f>'Cohort Prop Baseline'!G50*'MI Epi'!$R$29</f>
        <v>34.53125</v>
      </c>
      <c r="G50" s="139">
        <f t="shared" si="0"/>
        <v>85</v>
      </c>
      <c r="H50" s="2">
        <f>H49+((SUM(B50:F50)/SUM('Cohort Prop Baseline'!C50:G50)))</f>
        <v>8.5999999999999983E-3</v>
      </c>
      <c r="I50" s="139">
        <f>'Cohort Prop Baseline'!H50*'MI Epi'!$AE$29</f>
        <v>2.9268292682926829</v>
      </c>
      <c r="J50" s="139">
        <f>'Cohort Prop Baseline'!I50*'MI Epi'!$AE$29</f>
        <v>1.9512195121951221</v>
      </c>
      <c r="K50" s="139">
        <f>'Cohort Prop Baseline'!J50*'MI Epi'!$AE$29</f>
        <v>2.6829268292682928</v>
      </c>
      <c r="L50" s="139">
        <f>'Cohort Prop Baseline'!K50*'MI Epi'!$AE$29</f>
        <v>5.1219512195121961</v>
      </c>
      <c r="M50" s="139">
        <f>'Cohort Prop Baseline'!L50*'MI Epi'!$AE$29</f>
        <v>7.3170731707317076</v>
      </c>
      <c r="N50" s="139">
        <f t="shared" si="1"/>
        <v>20</v>
      </c>
      <c r="O50" s="2">
        <f>O49+((SUM(I50:M50)/SUM('Cohort Prop Baseline'!H50:L50)))</f>
        <v>2.2000000000000001E-3</v>
      </c>
    </row>
    <row r="51" spans="1:15">
      <c r="A51" s="58">
        <v>53</v>
      </c>
      <c r="B51" s="139">
        <f>'Cohort Prop Baseline'!C51*'MI Epi'!$R$29</f>
        <v>9.1891891891891895</v>
      </c>
      <c r="C51" s="139">
        <f>'Cohort Prop Baseline'!D51*'MI Epi'!$R$29</f>
        <v>10.337837837837839</v>
      </c>
      <c r="D51" s="139">
        <f>'Cohort Prop Baseline'!E51*'MI Epi'!$R$29</f>
        <v>10.337837837837839</v>
      </c>
      <c r="E51" s="139">
        <f>'Cohort Prop Baseline'!F51*'MI Epi'!$R$29</f>
        <v>18.378378378378379</v>
      </c>
      <c r="F51" s="139">
        <f>'Cohort Prop Baseline'!G51*'MI Epi'!$R$29</f>
        <v>36.756756756756758</v>
      </c>
      <c r="G51" s="139">
        <f t="shared" si="0"/>
        <v>85</v>
      </c>
      <c r="H51" s="2">
        <f>H50+((SUM(B51:F51)/SUM('Cohort Prop Baseline'!C51:G51)))</f>
        <v>1.0299999999999998E-2</v>
      </c>
      <c r="I51" s="139">
        <f>'Cohort Prop Baseline'!H51*'MI Epi'!$AE$29</f>
        <v>1.8181818181818186</v>
      </c>
      <c r="J51" s="139">
        <f>'Cohort Prop Baseline'!I51*'MI Epi'!$AE$29</f>
        <v>2.3376623376623376</v>
      </c>
      <c r="K51" s="139">
        <f>'Cohort Prop Baseline'!J51*'MI Epi'!$AE$29</f>
        <v>4.9350649350649354</v>
      </c>
      <c r="L51" s="139">
        <f>'Cohort Prop Baseline'!K51*'MI Epi'!$AE$29</f>
        <v>5.1948051948051948</v>
      </c>
      <c r="M51" s="139">
        <f>'Cohort Prop Baseline'!L51*'MI Epi'!$AE$29</f>
        <v>5.7142857142857144</v>
      </c>
      <c r="N51" s="139">
        <f t="shared" si="1"/>
        <v>20</v>
      </c>
      <c r="O51" s="2">
        <f>O50+((SUM(I51:M51)/SUM('Cohort Prop Baseline'!H51:L51)))</f>
        <v>2.6000000000000003E-3</v>
      </c>
    </row>
    <row r="52" spans="1:15">
      <c r="A52" s="58">
        <v>54</v>
      </c>
      <c r="B52" s="139">
        <f>'Cohort Prop Baseline'!C52*'MI Epi'!$R$29</f>
        <v>6.967213114754097</v>
      </c>
      <c r="C52" s="139">
        <f>'Cohort Prop Baseline'!D52*'MI Epi'!$R$29</f>
        <v>9.7540983606557372</v>
      </c>
      <c r="D52" s="139">
        <f>'Cohort Prop Baseline'!E52*'MI Epi'!$R$29</f>
        <v>9.7540983606557372</v>
      </c>
      <c r="E52" s="139">
        <f>'Cohort Prop Baseline'!F52*'MI Epi'!$R$29</f>
        <v>23.688524590163929</v>
      </c>
      <c r="F52" s="139">
        <f>'Cohort Prop Baseline'!G52*'MI Epi'!$R$29</f>
        <v>34.83606557377049</v>
      </c>
      <c r="G52" s="139">
        <f t="shared" si="0"/>
        <v>85</v>
      </c>
      <c r="H52" s="2">
        <f>H51+((SUM(B52:F52)/SUM('Cohort Prop Baseline'!C52:G52)))</f>
        <v>1.1999999999999999E-2</v>
      </c>
      <c r="I52" s="139">
        <f>'Cohort Prop Baseline'!H52*'MI Epi'!$AE$29</f>
        <v>2.6470588235294121</v>
      </c>
      <c r="J52" s="139">
        <f>'Cohort Prop Baseline'!I52*'MI Epi'!$AE$29</f>
        <v>2.6470588235294121</v>
      </c>
      <c r="K52" s="139">
        <f>'Cohort Prop Baseline'!J52*'MI Epi'!$AE$29</f>
        <v>3.2352941176470593</v>
      </c>
      <c r="L52" s="139">
        <f>'Cohort Prop Baseline'!K52*'MI Epi'!$AE$29</f>
        <v>6.1764705882352944</v>
      </c>
      <c r="M52" s="139">
        <f>'Cohort Prop Baseline'!L52*'MI Epi'!$AE$29</f>
        <v>5.2941176470588243</v>
      </c>
      <c r="N52" s="139">
        <f t="shared" si="1"/>
        <v>20</v>
      </c>
      <c r="O52" s="2">
        <f>O51+((SUM(I52:M52)/SUM('Cohort Prop Baseline'!H52:L52)))</f>
        <v>3.0000000000000005E-3</v>
      </c>
    </row>
    <row r="53" spans="1:15">
      <c r="A53" s="58">
        <v>55</v>
      </c>
      <c r="B53" s="139">
        <f>'Cohort Prop Baseline'!C53*'MI Epi'!$R$30</f>
        <v>14.857142857142856</v>
      </c>
      <c r="C53" s="139">
        <f>'Cohort Prop Baseline'!D53*'MI Epi'!$R$30</f>
        <v>13</v>
      </c>
      <c r="D53" s="139">
        <f>'Cohort Prop Baseline'!E53*'MI Epi'!$R$30</f>
        <v>26</v>
      </c>
      <c r="E53" s="139">
        <f>'Cohort Prop Baseline'!F53*'MI Epi'!$R$30</f>
        <v>37.142857142857139</v>
      </c>
      <c r="F53" s="139">
        <f>'Cohort Prop Baseline'!G53*'MI Epi'!$R$30</f>
        <v>39</v>
      </c>
      <c r="G53" s="139">
        <f t="shared" si="0"/>
        <v>130</v>
      </c>
      <c r="H53" s="2">
        <f>H52+((SUM(B53:F53)/SUM('Cohort Prop Baseline'!C53:G53)))</f>
        <v>1.4599999999999998E-2</v>
      </c>
      <c r="I53" s="139">
        <f>'Cohort Prop Baseline'!H53*'MI Epi'!$AE$30</f>
        <v>0.99999999999999989</v>
      </c>
      <c r="J53" s="139">
        <f>'Cohort Prop Baseline'!I53*'MI Epi'!$AE$30</f>
        <v>5.5</v>
      </c>
      <c r="K53" s="139">
        <f>'Cohort Prop Baseline'!J53*'MI Epi'!$AE$30</f>
        <v>9.5</v>
      </c>
      <c r="L53" s="139">
        <f>'Cohort Prop Baseline'!K53*'MI Epi'!$AE$30</f>
        <v>7</v>
      </c>
      <c r="M53" s="139">
        <f>'Cohort Prop Baseline'!L53*'MI Epi'!$AE$30</f>
        <v>11.999999999999998</v>
      </c>
      <c r="N53" s="139">
        <f t="shared" si="1"/>
        <v>35</v>
      </c>
      <c r="O53" s="2">
        <f>O52+((SUM(I53:M53)/SUM('Cohort Prop Baseline'!H53:L53)))</f>
        <v>3.7000000000000006E-3</v>
      </c>
    </row>
    <row r="54" spans="1:15">
      <c r="A54" s="58">
        <v>56</v>
      </c>
      <c r="B54" s="139">
        <f>'Cohort Prop Baseline'!C54*'MI Epi'!$R$30</f>
        <v>6.290322580645161</v>
      </c>
      <c r="C54" s="139">
        <f>'Cohort Prop Baseline'!D54*'MI Epi'!$R$30</f>
        <v>25.161290322580644</v>
      </c>
      <c r="D54" s="139">
        <f>'Cohort Prop Baseline'!E54*'MI Epi'!$R$30</f>
        <v>14.677419354838708</v>
      </c>
      <c r="E54" s="139">
        <f>'Cohort Prop Baseline'!F54*'MI Epi'!$R$30</f>
        <v>50.322580645161288</v>
      </c>
      <c r="F54" s="139">
        <f>'Cohort Prop Baseline'!G54*'MI Epi'!$R$30</f>
        <v>33.548387096774192</v>
      </c>
      <c r="G54" s="139">
        <f t="shared" si="0"/>
        <v>130</v>
      </c>
      <c r="H54" s="2">
        <f>H53+((SUM(B54:F54)/SUM('Cohort Prop Baseline'!C54:G54)))</f>
        <v>1.7199999999999997E-2</v>
      </c>
      <c r="I54" s="139">
        <f>'Cohort Prop Baseline'!H54*'MI Epi'!$AE$30</f>
        <v>4.1791044776119399</v>
      </c>
      <c r="J54" s="139">
        <f>'Cohort Prop Baseline'!I54*'MI Epi'!$AE$30</f>
        <v>3.6567164179104474</v>
      </c>
      <c r="K54" s="139">
        <f>'Cohort Prop Baseline'!J54*'MI Epi'!$AE$30</f>
        <v>8.8805970149253728</v>
      </c>
      <c r="L54" s="139">
        <f>'Cohort Prop Baseline'!K54*'MI Epi'!$AE$30</f>
        <v>10.970149253731343</v>
      </c>
      <c r="M54" s="139">
        <f>'Cohort Prop Baseline'!L54*'MI Epi'!$AE$30</f>
        <v>7.3134328358208949</v>
      </c>
      <c r="N54" s="139">
        <f t="shared" si="1"/>
        <v>35</v>
      </c>
      <c r="O54" s="2">
        <f>O53+((SUM(I54:M54)/SUM('Cohort Prop Baseline'!H54:L54)))</f>
        <v>4.4000000000000003E-3</v>
      </c>
    </row>
    <row r="55" spans="1:15">
      <c r="A55" s="58">
        <v>57</v>
      </c>
      <c r="B55" s="139">
        <f>'Cohort Prop Baseline'!C55*'MI Epi'!$R$30</f>
        <v>20</v>
      </c>
      <c r="C55" s="139">
        <f>'Cohort Prop Baseline'!D55*'MI Epi'!$R$30</f>
        <v>10</v>
      </c>
      <c r="D55" s="139">
        <f>'Cohort Prop Baseline'!E55*'MI Epi'!$R$30</f>
        <v>26</v>
      </c>
      <c r="E55" s="139">
        <f>'Cohort Prop Baseline'!F55*'MI Epi'!$R$30</f>
        <v>28</v>
      </c>
      <c r="F55" s="139">
        <f>'Cohort Prop Baseline'!G55*'MI Epi'!$R$30</f>
        <v>46.000000000000007</v>
      </c>
      <c r="G55" s="139">
        <f t="shared" si="0"/>
        <v>130</v>
      </c>
      <c r="H55" s="2">
        <f>H54+((SUM(B55:F55)/SUM('Cohort Prop Baseline'!C55:G55)))</f>
        <v>1.9799999999999998E-2</v>
      </c>
      <c r="I55" s="139">
        <f>'Cohort Prop Baseline'!H55*'MI Epi'!$AE$30</f>
        <v>5.8333333333333321</v>
      </c>
      <c r="J55" s="139">
        <f>'Cohort Prop Baseline'!I55*'MI Epi'!$AE$30</f>
        <v>4.2424242424242422</v>
      </c>
      <c r="K55" s="139">
        <f>'Cohort Prop Baseline'!J55*'MI Epi'!$AE$30</f>
        <v>5.3030303030303028</v>
      </c>
      <c r="L55" s="139">
        <f>'Cohort Prop Baseline'!K55*'MI Epi'!$AE$30</f>
        <v>10.075757575757576</v>
      </c>
      <c r="M55" s="139">
        <f>'Cohort Prop Baseline'!L55*'MI Epi'!$AE$30</f>
        <v>9.545454545454545</v>
      </c>
      <c r="N55" s="139">
        <f t="shared" si="1"/>
        <v>35</v>
      </c>
      <c r="O55" s="2">
        <f>O54+((SUM(I55:M55)/SUM('Cohort Prop Baseline'!H55:L55)))</f>
        <v>5.1000000000000004E-3</v>
      </c>
    </row>
    <row r="56" spans="1:15">
      <c r="A56" s="58">
        <v>58</v>
      </c>
      <c r="B56" s="139">
        <f>'Cohort Prop Baseline'!C56*'MI Epi'!$R$30</f>
        <v>24.375</v>
      </c>
      <c r="C56" s="139">
        <f>'Cohort Prop Baseline'!D56*'MI Epi'!$R$30</f>
        <v>8.125</v>
      </c>
      <c r="D56" s="139">
        <f>'Cohort Prop Baseline'!E56*'MI Epi'!$R$30</f>
        <v>12.1875</v>
      </c>
      <c r="E56" s="139">
        <f>'Cohort Prop Baseline'!F56*'MI Epi'!$R$30</f>
        <v>28.4375</v>
      </c>
      <c r="F56" s="139">
        <f>'Cohort Prop Baseline'!G56*'MI Epi'!$R$30</f>
        <v>56.875</v>
      </c>
      <c r="G56" s="139">
        <f t="shared" si="0"/>
        <v>130</v>
      </c>
      <c r="H56" s="2">
        <f>H55+((SUM(B56:F56)/SUM('Cohort Prop Baseline'!C56:G56)))</f>
        <v>2.2399999999999996E-2</v>
      </c>
      <c r="I56" s="139">
        <f>'Cohort Prop Baseline'!H56*'MI Epi'!$AE$30</f>
        <v>7.1014492753623184</v>
      </c>
      <c r="J56" s="139">
        <f>'Cohort Prop Baseline'!I56*'MI Epi'!$AE$30</f>
        <v>5.5797101449275353</v>
      </c>
      <c r="K56" s="139">
        <f>'Cohort Prop Baseline'!J56*'MI Epi'!$AE$30</f>
        <v>8.115942028985506</v>
      </c>
      <c r="L56" s="139">
        <f>'Cohort Prop Baseline'!K56*'MI Epi'!$AE$30</f>
        <v>8.6231884057971016</v>
      </c>
      <c r="M56" s="139">
        <f>'Cohort Prop Baseline'!L56*'MI Epi'!$AE$30</f>
        <v>5.5797101449275353</v>
      </c>
      <c r="N56" s="139">
        <f t="shared" si="1"/>
        <v>35</v>
      </c>
      <c r="O56" s="2">
        <f>O55+((SUM(I56:M56)/SUM('Cohort Prop Baseline'!H56:L56)))</f>
        <v>5.8000000000000005E-3</v>
      </c>
    </row>
    <row r="57" spans="1:15">
      <c r="A57" s="58">
        <v>59</v>
      </c>
      <c r="B57" s="139">
        <f>'Cohort Prop Baseline'!C57*'MI Epi'!$R$30</f>
        <v>10.83333333333333</v>
      </c>
      <c r="C57" s="139">
        <f>'Cohort Prop Baseline'!D57*'MI Epi'!$R$30</f>
        <v>13</v>
      </c>
      <c r="D57" s="139">
        <f>'Cohort Prop Baseline'!E57*'MI Epi'!$R$30</f>
        <v>13</v>
      </c>
      <c r="E57" s="139">
        <f>'Cohort Prop Baseline'!F57*'MI Epi'!$R$30</f>
        <v>43.333333333333321</v>
      </c>
      <c r="F57" s="139">
        <f>'Cohort Prop Baseline'!G57*'MI Epi'!$R$30</f>
        <v>49.833333333333336</v>
      </c>
      <c r="G57" s="139">
        <f t="shared" si="0"/>
        <v>130</v>
      </c>
      <c r="H57" s="2">
        <f>H56+((SUM(B57:F57)/SUM('Cohort Prop Baseline'!C57:G57)))</f>
        <v>2.4999999999999994E-2</v>
      </c>
      <c r="I57" s="139">
        <f>'Cohort Prop Baseline'!H57*'MI Epi'!$AE$30</f>
        <v>4.8461538461538467</v>
      </c>
      <c r="J57" s="139">
        <f>'Cohort Prop Baseline'!I57*'MI Epi'!$AE$30</f>
        <v>9.1538461538461551</v>
      </c>
      <c r="K57" s="139">
        <f>'Cohort Prop Baseline'!J57*'MI Epi'!$AE$30</f>
        <v>8.6153846153846168</v>
      </c>
      <c r="L57" s="139">
        <f>'Cohort Prop Baseline'!K57*'MI Epi'!$AE$30</f>
        <v>8.6153846153846168</v>
      </c>
      <c r="M57" s="139">
        <f>'Cohort Prop Baseline'!L57*'MI Epi'!$AE$30</f>
        <v>3.7692307692307692</v>
      </c>
      <c r="N57" s="139">
        <f t="shared" si="1"/>
        <v>35.000000000000007</v>
      </c>
      <c r="O57" s="2">
        <f>O56+((SUM(I57:M57)/SUM('Cohort Prop Baseline'!H57:L57)))</f>
        <v>6.5000000000000006E-3</v>
      </c>
    </row>
    <row r="58" spans="1:15">
      <c r="A58" s="58">
        <v>60</v>
      </c>
      <c r="B58" s="139">
        <f>'Cohort Prop Baseline'!C58*'MI Epi'!$R$31</f>
        <v>26.19047619047619</v>
      </c>
      <c r="C58" s="139">
        <f>'Cohort Prop Baseline'!D58*'MI Epi'!$R$31</f>
        <v>39.285714285714285</v>
      </c>
      <c r="D58" s="139">
        <f>'Cohort Prop Baseline'!E58*'MI Epi'!$R$31</f>
        <v>26.19047619047619</v>
      </c>
      <c r="E58" s="139">
        <f>'Cohort Prop Baseline'!F58*'MI Epi'!$R$31</f>
        <v>36.666666666666664</v>
      </c>
      <c r="F58" s="139">
        <f>'Cohort Prop Baseline'!G58*'MI Epi'!$R$31</f>
        <v>36.666666666666664</v>
      </c>
      <c r="G58" s="139">
        <f t="shared" si="0"/>
        <v>165</v>
      </c>
      <c r="H58" s="2">
        <f>H57+((SUM(B58:F58)/SUM('Cohort Prop Baseline'!C58:G58)))</f>
        <v>2.8299999999999995E-2</v>
      </c>
      <c r="I58" s="139">
        <f>'Cohort Prop Baseline'!H58*'MI Epi'!$AE$31</f>
        <v>10</v>
      </c>
      <c r="J58" s="139">
        <f>'Cohort Prop Baseline'!I58*'MI Epi'!$AE$31</f>
        <v>10</v>
      </c>
      <c r="K58" s="139">
        <f>'Cohort Prop Baseline'!J58*'MI Epi'!$AE$31</f>
        <v>10</v>
      </c>
      <c r="L58" s="139">
        <f>'Cohort Prop Baseline'!K58*'MI Epi'!$AE$31</f>
        <v>16.153846153846153</v>
      </c>
      <c r="M58" s="139">
        <f>'Cohort Prop Baseline'!L58*'MI Epi'!$AE$31</f>
        <v>3.8461538461538463</v>
      </c>
      <c r="N58" s="139">
        <f t="shared" si="1"/>
        <v>50</v>
      </c>
      <c r="O58" s="2">
        <f>O57+((SUM(I58:M58)/SUM('Cohort Prop Baseline'!H58:L58)))</f>
        <v>7.5000000000000006E-3</v>
      </c>
    </row>
    <row r="59" spans="1:15">
      <c r="A59" s="58">
        <v>61</v>
      </c>
      <c r="B59" s="139">
        <f>'Cohort Prop Baseline'!C59*'MI Epi'!$R$31</f>
        <v>11</v>
      </c>
      <c r="C59" s="139">
        <f>'Cohort Prop Baseline'!D59*'MI Epi'!$R$31</f>
        <v>44</v>
      </c>
      <c r="D59" s="139">
        <f>'Cohort Prop Baseline'!E59*'MI Epi'!$R$31</f>
        <v>29.333333333333332</v>
      </c>
      <c r="E59" s="139">
        <f>'Cohort Prop Baseline'!F59*'MI Epi'!$R$31</f>
        <v>36.666666666666664</v>
      </c>
      <c r="F59" s="139">
        <f>'Cohort Prop Baseline'!G59*'MI Epi'!$R$31</f>
        <v>44</v>
      </c>
      <c r="G59" s="139">
        <f t="shared" si="0"/>
        <v>165</v>
      </c>
      <c r="H59" s="2">
        <f>H58+((SUM(B59:F59)/SUM('Cohort Prop Baseline'!C59:G59)))</f>
        <v>3.1599999999999996E-2</v>
      </c>
      <c r="I59" s="139">
        <f>'Cohort Prop Baseline'!H59*'MI Epi'!$AE$31</f>
        <v>4.7297297297297298</v>
      </c>
      <c r="J59" s="139">
        <f>'Cohort Prop Baseline'!I59*'MI Epi'!$AE$31</f>
        <v>12.162162162162163</v>
      </c>
      <c r="K59" s="139">
        <f>'Cohort Prop Baseline'!J59*'MI Epi'!$AE$31</f>
        <v>18.243243243243242</v>
      </c>
      <c r="L59" s="139">
        <f>'Cohort Prop Baseline'!K59*'MI Epi'!$AE$31</f>
        <v>8.1081081081081088</v>
      </c>
      <c r="M59" s="139">
        <f>'Cohort Prop Baseline'!L59*'MI Epi'!$AE$31</f>
        <v>6.7567567567567579</v>
      </c>
      <c r="N59" s="139">
        <f t="shared" si="1"/>
        <v>50</v>
      </c>
      <c r="O59" s="2">
        <f>O58+((SUM(I59:M59)/SUM('Cohort Prop Baseline'!H59:L59)))</f>
        <v>8.5000000000000006E-3</v>
      </c>
    </row>
    <row r="60" spans="1:15">
      <c r="A60" s="58">
        <v>62</v>
      </c>
      <c r="B60" s="139">
        <f>'Cohort Prop Baseline'!C60*'MI Epi'!$R$31</f>
        <v>23.203125</v>
      </c>
      <c r="C60" s="139">
        <f>'Cohort Prop Baseline'!D60*'MI Epi'!$R$31</f>
        <v>28.359375</v>
      </c>
      <c r="D60" s="139">
        <f>'Cohort Prop Baseline'!E60*'MI Epi'!$R$31</f>
        <v>38.671875</v>
      </c>
      <c r="E60" s="139">
        <f>'Cohort Prop Baseline'!F60*'MI Epi'!$R$31</f>
        <v>38.671875</v>
      </c>
      <c r="F60" s="139">
        <f>'Cohort Prop Baseline'!G60*'MI Epi'!$R$31</f>
        <v>36.09375</v>
      </c>
      <c r="G60" s="139">
        <f t="shared" si="0"/>
        <v>165</v>
      </c>
      <c r="H60" s="2">
        <f>H59+((SUM(B60:F60)/SUM('Cohort Prop Baseline'!C60:G60)))</f>
        <v>3.4899999999999994E-2</v>
      </c>
      <c r="I60" s="139">
        <f>'Cohort Prop Baseline'!H60*'MI Epi'!$AE$31</f>
        <v>8.0882352941176485</v>
      </c>
      <c r="J60" s="139">
        <f>'Cohort Prop Baseline'!I60*'MI Epi'!$AE$31</f>
        <v>13.23529411764706</v>
      </c>
      <c r="K60" s="139">
        <f>'Cohort Prop Baseline'!J60*'MI Epi'!$AE$31</f>
        <v>12.5</v>
      </c>
      <c r="L60" s="139">
        <f>'Cohort Prop Baseline'!K60*'MI Epi'!$AE$31</f>
        <v>9.5588235294117645</v>
      </c>
      <c r="M60" s="139">
        <f>'Cohort Prop Baseline'!L60*'MI Epi'!$AE$31</f>
        <v>6.6176470588235299</v>
      </c>
      <c r="N60" s="139">
        <f t="shared" si="1"/>
        <v>50.000000000000007</v>
      </c>
      <c r="O60" s="2">
        <f>O59+((SUM(I60:M60)/SUM('Cohort Prop Baseline'!H60:L60)))</f>
        <v>9.5000000000000015E-3</v>
      </c>
    </row>
    <row r="61" spans="1:15">
      <c r="A61" s="58">
        <v>63</v>
      </c>
      <c r="B61" s="139">
        <f>'Cohort Prop Baseline'!C61*'MI Epi'!$R$31</f>
        <v>38.07692307692308</v>
      </c>
      <c r="C61" s="139">
        <f>'Cohort Prop Baseline'!D61*'MI Epi'!$R$31</f>
        <v>48.230769230769234</v>
      </c>
      <c r="D61" s="139">
        <f>'Cohort Prop Baseline'!E61*'MI Epi'!$R$31</f>
        <v>25.384615384615383</v>
      </c>
      <c r="E61" s="139">
        <f>'Cohort Prop Baseline'!F61*'MI Epi'!$R$31</f>
        <v>27.923076923076927</v>
      </c>
      <c r="F61" s="139">
        <f>'Cohort Prop Baseline'!G61*'MI Epi'!$R$31</f>
        <v>25.384615384615383</v>
      </c>
      <c r="G61" s="139">
        <f t="shared" si="0"/>
        <v>165.00000000000003</v>
      </c>
      <c r="H61" s="2">
        <f>H60+((SUM(B61:F61)/SUM('Cohort Prop Baseline'!C61:G61)))</f>
        <v>3.8199999999999991E-2</v>
      </c>
      <c r="I61" s="139">
        <f>'Cohort Prop Baseline'!H61*'MI Epi'!$AE$31</f>
        <v>9.375</v>
      </c>
      <c r="J61" s="139">
        <f>'Cohort Prop Baseline'!I61*'MI Epi'!$AE$31</f>
        <v>17.5</v>
      </c>
      <c r="K61" s="139">
        <f>'Cohort Prop Baseline'!J61*'MI Epi'!$AE$31</f>
        <v>13.750000000000002</v>
      </c>
      <c r="L61" s="139">
        <f>'Cohort Prop Baseline'!K61*'MI Epi'!$AE$31</f>
        <v>7.5</v>
      </c>
      <c r="M61" s="139">
        <f>'Cohort Prop Baseline'!L61*'MI Epi'!$AE$31</f>
        <v>1.875</v>
      </c>
      <c r="N61" s="139">
        <f t="shared" si="1"/>
        <v>50</v>
      </c>
      <c r="O61" s="2">
        <f>O60+((SUM(I61:M61)/SUM('Cohort Prop Baseline'!H61:L61)))</f>
        <v>1.0500000000000002E-2</v>
      </c>
    </row>
    <row r="62" spans="1:15">
      <c r="A62" s="58">
        <v>64</v>
      </c>
      <c r="B62" s="139">
        <f>'Cohort Prop Baseline'!C62*'MI Epi'!$R$31</f>
        <v>35</v>
      </c>
      <c r="C62" s="139">
        <f>'Cohort Prop Baseline'!D62*'MI Epi'!$R$31</f>
        <v>40</v>
      </c>
      <c r="D62" s="139">
        <f>'Cohort Prop Baseline'!E62*'MI Epi'!$R$31</f>
        <v>25</v>
      </c>
      <c r="E62" s="139">
        <f>'Cohort Prop Baseline'!F62*'MI Epi'!$R$31</f>
        <v>27.499999999999996</v>
      </c>
      <c r="F62" s="139">
        <f>'Cohort Prop Baseline'!G62*'MI Epi'!$R$31</f>
        <v>37.5</v>
      </c>
      <c r="G62" s="139">
        <f t="shared" si="0"/>
        <v>165</v>
      </c>
      <c r="H62" s="2">
        <f>H61+((SUM(B62:F62)/SUM('Cohort Prop Baseline'!C62:G62)))</f>
        <v>4.1499999999999988E-2</v>
      </c>
      <c r="I62" s="139">
        <f>'Cohort Prop Baseline'!H62*'MI Epi'!$AE$31</f>
        <v>9.375</v>
      </c>
      <c r="J62" s="139">
        <f>'Cohort Prop Baseline'!I62*'MI Epi'!$AE$31</f>
        <v>17.96875</v>
      </c>
      <c r="K62" s="139">
        <f>'Cohort Prop Baseline'!J62*'MI Epi'!$AE$31</f>
        <v>13.28125</v>
      </c>
      <c r="L62" s="139">
        <f>'Cohort Prop Baseline'!K62*'MI Epi'!$AE$31</f>
        <v>7.03125</v>
      </c>
      <c r="M62" s="139">
        <f>'Cohort Prop Baseline'!L62*'MI Epi'!$AE$31</f>
        <v>2.34375</v>
      </c>
      <c r="N62" s="139">
        <f t="shared" si="1"/>
        <v>50</v>
      </c>
      <c r="O62" s="2">
        <f>O61+((SUM(I62:M62)/SUM('Cohort Prop Baseline'!H62:L62)))</f>
        <v>1.1500000000000003E-2</v>
      </c>
    </row>
    <row r="63" spans="1:15">
      <c r="A63" s="58">
        <v>65</v>
      </c>
      <c r="B63" s="139">
        <f>'Cohort Prop Baseline'!C63*'MI Epi'!$R$32</f>
        <v>30.860215053763444</v>
      </c>
      <c r="C63" s="139">
        <f>'Cohort Prop Baseline'!D63*'MI Epi'!$R$32</f>
        <v>50.6989247311828</v>
      </c>
      <c r="D63" s="139">
        <f>'Cohort Prop Baseline'!E63*'MI Epi'!$R$32</f>
        <v>44.086021505376344</v>
      </c>
      <c r="E63" s="139">
        <f>'Cohort Prop Baseline'!F63*'MI Epi'!$R$32</f>
        <v>39.677419354838712</v>
      </c>
      <c r="F63" s="139">
        <f>'Cohort Prop Baseline'!G63*'MI Epi'!$R$32</f>
        <v>39.677419354838712</v>
      </c>
      <c r="G63" s="139">
        <f t="shared" si="0"/>
        <v>205.00000000000003</v>
      </c>
      <c r="H63" s="2">
        <f>H62+((SUM(B63:F63)/SUM('Cohort Prop Baseline'!C63:G63)))</f>
        <v>4.5599999999999988E-2</v>
      </c>
      <c r="I63" s="139">
        <f>'Cohort Prop Baseline'!H63*'MI Epi'!$AE$32</f>
        <v>14.825581395348836</v>
      </c>
      <c r="J63" s="139">
        <f>'Cohort Prop Baseline'!I63*'MI Epi'!$AE$32</f>
        <v>23.546511627906977</v>
      </c>
      <c r="K63" s="139">
        <f>'Cohort Prop Baseline'!J63*'MI Epi'!$AE$32</f>
        <v>17.441860465116278</v>
      </c>
      <c r="L63" s="139">
        <f>'Cohort Prop Baseline'!K63*'MI Epi'!$AE$32</f>
        <v>11.337209302325581</v>
      </c>
      <c r="M63" s="139">
        <f>'Cohort Prop Baseline'!L63*'MI Epi'!$AE$32</f>
        <v>7.8488372093023253</v>
      </c>
      <c r="N63" s="139">
        <f t="shared" si="1"/>
        <v>75</v>
      </c>
      <c r="O63" s="2">
        <f>O62+((SUM(I63:M63)/SUM('Cohort Prop Baseline'!H63:L63)))</f>
        <v>1.3000000000000003E-2</v>
      </c>
    </row>
    <row r="64" spans="1:15">
      <c r="A64" s="58">
        <v>66</v>
      </c>
      <c r="B64" s="139">
        <f>'Cohort Prop Baseline'!C64*'MI Epi'!$R$32</f>
        <v>42.835820895522389</v>
      </c>
      <c r="C64" s="139">
        <f>'Cohort Prop Baseline'!D64*'MI Epi'!$R$32</f>
        <v>55.07462686567164</v>
      </c>
      <c r="D64" s="139">
        <f>'Cohort Prop Baseline'!E64*'MI Epi'!$R$32</f>
        <v>52.014925373134332</v>
      </c>
      <c r="E64" s="139">
        <f>'Cohort Prop Baseline'!F64*'MI Epi'!$R$32</f>
        <v>27.53731343283582</v>
      </c>
      <c r="F64" s="139">
        <f>'Cohort Prop Baseline'!G64*'MI Epi'!$R$32</f>
        <v>27.53731343283582</v>
      </c>
      <c r="G64" s="139">
        <f t="shared" si="0"/>
        <v>205</v>
      </c>
      <c r="H64" s="2">
        <f>H63+((SUM(B64:F64)/SUM('Cohort Prop Baseline'!C64:G64)))</f>
        <v>4.9699999999999987E-2</v>
      </c>
      <c r="I64" s="139">
        <f>'Cohort Prop Baseline'!H64*'MI Epi'!$AE$32</f>
        <v>20.238095238095237</v>
      </c>
      <c r="J64" s="139">
        <f>'Cohort Prop Baseline'!I64*'MI Epi'!$AE$32</f>
        <v>24.999999999999996</v>
      </c>
      <c r="K64" s="139">
        <f>'Cohort Prop Baseline'!J64*'MI Epi'!$AE$32</f>
        <v>15.476190476190474</v>
      </c>
      <c r="L64" s="139">
        <f>'Cohort Prop Baseline'!K64*'MI Epi'!$AE$32</f>
        <v>9.5238095238095237</v>
      </c>
      <c r="M64" s="139">
        <f>'Cohort Prop Baseline'!L64*'MI Epi'!$AE$32</f>
        <v>4.7619047619047619</v>
      </c>
      <c r="N64" s="139">
        <f t="shared" si="1"/>
        <v>74.999999999999986</v>
      </c>
      <c r="O64" s="2">
        <f>O63+((SUM(I64:M64)/SUM('Cohort Prop Baseline'!H64:L64)))</f>
        <v>1.4500000000000002E-2</v>
      </c>
    </row>
    <row r="65" spans="1:15">
      <c r="A65" s="58">
        <v>67</v>
      </c>
      <c r="B65" s="139">
        <f>'Cohort Prop Baseline'!C65*'MI Epi'!$R$32</f>
        <v>48.235294117647058</v>
      </c>
      <c r="C65" s="139">
        <f>'Cohort Prop Baseline'!D65*'MI Epi'!$R$32</f>
        <v>66.323529411764724</v>
      </c>
      <c r="D65" s="139">
        <f>'Cohort Prop Baseline'!E65*'MI Epi'!$R$32</f>
        <v>48.235294117647058</v>
      </c>
      <c r="E65" s="139">
        <f>'Cohort Prop Baseline'!F65*'MI Epi'!$R$32</f>
        <v>30.147058823529413</v>
      </c>
      <c r="F65" s="139">
        <f>'Cohort Prop Baseline'!G65*'MI Epi'!$R$32</f>
        <v>12.058823529411764</v>
      </c>
      <c r="G65" s="139">
        <f t="shared" si="0"/>
        <v>205.00000000000003</v>
      </c>
      <c r="H65" s="2">
        <f>H64+((SUM(B65:F65)/SUM('Cohort Prop Baseline'!C65:G65)))</f>
        <v>5.3799999999999987E-2</v>
      </c>
      <c r="I65" s="139">
        <f>'Cohort Prop Baseline'!H65*'MI Epi'!$AE$32</f>
        <v>14.516129032258066</v>
      </c>
      <c r="J65" s="139">
        <f>'Cohort Prop Baseline'!I65*'MI Epi'!$AE$32</f>
        <v>25.403225806451616</v>
      </c>
      <c r="K65" s="139">
        <f>'Cohort Prop Baseline'!J65*'MI Epi'!$AE$32</f>
        <v>20.564516129032256</v>
      </c>
      <c r="L65" s="139">
        <f>'Cohort Prop Baseline'!K65*'MI Epi'!$AE$32</f>
        <v>6.0483870967741931</v>
      </c>
      <c r="M65" s="139">
        <f>'Cohort Prop Baseline'!L65*'MI Epi'!$AE$32</f>
        <v>8.4677419354838701</v>
      </c>
      <c r="N65" s="139">
        <f t="shared" si="1"/>
        <v>75</v>
      </c>
      <c r="O65" s="2">
        <f>O64+((SUM(I65:M65)/SUM('Cohort Prop Baseline'!H65:L65)))</f>
        <v>1.6000000000000004E-2</v>
      </c>
    </row>
    <row r="66" spans="1:15">
      <c r="A66" s="58">
        <v>68</v>
      </c>
      <c r="B66" s="139">
        <f>'Cohort Prop Baseline'!C66*'MI Epi'!$R$32</f>
        <v>47.307692307692314</v>
      </c>
      <c r="C66" s="139">
        <f>'Cohort Prop Baseline'!D66*'MI Epi'!$R$32</f>
        <v>70.961538461538467</v>
      </c>
      <c r="D66" s="139">
        <f>'Cohort Prop Baseline'!E66*'MI Epi'!$R$32</f>
        <v>43.365384615384613</v>
      </c>
      <c r="E66" s="139">
        <f>'Cohort Prop Baseline'!F66*'MI Epi'!$R$32</f>
        <v>23.653846153846157</v>
      </c>
      <c r="F66" s="139">
        <f>'Cohort Prop Baseline'!G66*'MI Epi'!$R$32</f>
        <v>19.711538461538463</v>
      </c>
      <c r="G66" s="139">
        <f t="shared" si="0"/>
        <v>205</v>
      </c>
      <c r="H66" s="2">
        <f>H65+((SUM(B66:F66)/SUM('Cohort Prop Baseline'!C66:G66)))</f>
        <v>5.7899999999999986E-2</v>
      </c>
      <c r="I66" s="139">
        <f>'Cohort Prop Baseline'!H66*'MI Epi'!$AE$32</f>
        <v>20.238095238095237</v>
      </c>
      <c r="J66" s="139">
        <f>'Cohort Prop Baseline'!I66*'MI Epi'!$AE$32</f>
        <v>22.619047619047617</v>
      </c>
      <c r="K66" s="139">
        <f>'Cohort Prop Baseline'!J66*'MI Epi'!$AE$32</f>
        <v>20.238095238095237</v>
      </c>
      <c r="L66" s="139">
        <f>'Cohort Prop Baseline'!K66*'MI Epi'!$AE$32</f>
        <v>3.5714285714285712</v>
      </c>
      <c r="M66" s="139">
        <f>'Cohort Prop Baseline'!L66*'MI Epi'!$AE$32</f>
        <v>8.3333333333333339</v>
      </c>
      <c r="N66" s="139">
        <f t="shared" si="1"/>
        <v>74.999999999999986</v>
      </c>
      <c r="O66" s="2">
        <f>O65+((SUM(I66:M66)/SUM('Cohort Prop Baseline'!H66:L66)))</f>
        <v>1.7500000000000005E-2</v>
      </c>
    </row>
    <row r="67" spans="1:15">
      <c r="A67" s="58">
        <v>69</v>
      </c>
      <c r="B67" s="139">
        <f>'Cohort Prop Baseline'!C67*'MI Epi'!$R$32</f>
        <v>43.688524590163937</v>
      </c>
      <c r="C67" s="139">
        <f>'Cohort Prop Baseline'!D67*'MI Epi'!$R$32</f>
        <v>70.573770491803288</v>
      </c>
      <c r="D67" s="139">
        <f>'Cohort Prop Baseline'!E67*'MI Epi'!$R$32</f>
        <v>33.606557377049178</v>
      </c>
      <c r="E67" s="139">
        <f>'Cohort Prop Baseline'!F67*'MI Epi'!$R$32</f>
        <v>30.245901639344261</v>
      </c>
      <c r="F67" s="139">
        <f>'Cohort Prop Baseline'!G67*'MI Epi'!$R$32</f>
        <v>26.885245901639347</v>
      </c>
      <c r="G67" s="139">
        <f t="shared" si="0"/>
        <v>205</v>
      </c>
      <c r="H67" s="2">
        <f>H66+((SUM(B67:F67)/SUM('Cohort Prop Baseline'!C67:G67)))</f>
        <v>6.1999999999999986E-2</v>
      </c>
      <c r="I67" s="139">
        <f>'Cohort Prop Baseline'!H67*'MI Epi'!$AE$32</f>
        <v>12.711864406779661</v>
      </c>
      <c r="J67" s="139">
        <f>'Cohort Prop Baseline'!I67*'MI Epi'!$AE$32</f>
        <v>30.50847457627119</v>
      </c>
      <c r="K67" s="139">
        <f>'Cohort Prop Baseline'!J67*'MI Epi'!$AE$32</f>
        <v>16.525423728813561</v>
      </c>
      <c r="L67" s="139">
        <f>'Cohort Prop Baseline'!K67*'MI Epi'!$AE$32</f>
        <v>12.711864406779661</v>
      </c>
      <c r="M67" s="139">
        <f>'Cohort Prop Baseline'!L67*'MI Epi'!$AE$32</f>
        <v>2.5423728813559321</v>
      </c>
      <c r="N67" s="139">
        <f t="shared" si="1"/>
        <v>75</v>
      </c>
      <c r="O67" s="2">
        <f>O66+((SUM(I67:M67)/SUM('Cohort Prop Baseline'!H67:L67)))</f>
        <v>1.9000000000000006E-2</v>
      </c>
    </row>
    <row r="68" spans="1:15">
      <c r="A68" s="58">
        <v>70</v>
      </c>
      <c r="B68" s="139">
        <f>'Cohort Prop Baseline'!C68*'MI Epi'!$R$33</f>
        <v>84.183673469387742</v>
      </c>
      <c r="C68" s="139">
        <f>'Cohort Prop Baseline'!D68*'MI Epi'!$R$33</f>
        <v>84.183673469387742</v>
      </c>
      <c r="D68" s="139">
        <f>'Cohort Prop Baseline'!E68*'MI Epi'!$R$33</f>
        <v>33.673469387755098</v>
      </c>
      <c r="E68" s="139">
        <f>'Cohort Prop Baseline'!F68*'MI Epi'!$R$33</f>
        <v>39.285714285714278</v>
      </c>
      <c r="F68" s="139">
        <f>'Cohort Prop Baseline'!G68*'MI Epi'!$R$33</f>
        <v>33.673469387755098</v>
      </c>
      <c r="G68" s="139">
        <f t="shared" ref="G68:G98" si="2">SUM(B68:F68)</f>
        <v>274.99999999999994</v>
      </c>
      <c r="H68" s="2">
        <f>H67+((SUM(B68:F68)/SUM('Cohort Prop Baseline'!C68:G68)))</f>
        <v>6.7499999999999991E-2</v>
      </c>
      <c r="I68" s="139">
        <f>'Cohort Prop Baseline'!H68*'MI Epi'!$AE$33</f>
        <v>34.520547945205472</v>
      </c>
      <c r="J68" s="139">
        <f>'Cohort Prop Baseline'!I68*'MI Epi'!$AE$33</f>
        <v>64.109589041095887</v>
      </c>
      <c r="K68" s="139">
        <f>'Cohort Prop Baseline'!J68*'MI Epi'!$AE$33</f>
        <v>18.082191780821915</v>
      </c>
      <c r="L68" s="139">
        <f>'Cohort Prop Baseline'!K68*'MI Epi'!$AE$33</f>
        <v>1.6438356164383559</v>
      </c>
      <c r="M68" s="139">
        <f>'Cohort Prop Baseline'!L68*'MI Epi'!$AE$33</f>
        <v>1.6438356164383559</v>
      </c>
      <c r="N68" s="139">
        <f t="shared" ref="N68:N98" si="3">SUM(I68:M68)</f>
        <v>119.99999999999997</v>
      </c>
      <c r="O68" s="2">
        <f>O67+((SUM(I68:M68)/SUM('Cohort Prop Baseline'!H68:L68)))</f>
        <v>2.1400000000000006E-2</v>
      </c>
    </row>
    <row r="69" spans="1:15">
      <c r="A69" s="58">
        <v>71</v>
      </c>
      <c r="B69" s="139">
        <f>'Cohort Prop Baseline'!C69*'MI Epi'!$R$33</f>
        <v>101.31578947368421</v>
      </c>
      <c r="C69" s="139">
        <f>'Cohort Prop Baseline'!D69*'MI Epi'!$R$33</f>
        <v>77.192982456140342</v>
      </c>
      <c r="D69" s="139">
        <f>'Cohort Prop Baseline'!E69*'MI Epi'!$R$33</f>
        <v>43.421052631578938</v>
      </c>
      <c r="E69" s="139">
        <f>'Cohort Prop Baseline'!F69*'MI Epi'!$R$33</f>
        <v>28.947368421052627</v>
      </c>
      <c r="F69" s="139">
        <f>'Cohort Prop Baseline'!G69*'MI Epi'!$R$33</f>
        <v>24.122807017543856</v>
      </c>
      <c r="G69" s="139">
        <f t="shared" si="2"/>
        <v>274.99999999999994</v>
      </c>
      <c r="H69" s="2">
        <f>H68+((SUM(B69:F69)/SUM('Cohort Prop Baseline'!C69:G69)))</f>
        <v>7.2999999999999995E-2</v>
      </c>
      <c r="I69" s="139">
        <f>'Cohort Prop Baseline'!H69*'MI Epi'!$AE$33</f>
        <v>36.226415094339615</v>
      </c>
      <c r="J69" s="139">
        <f>'Cohort Prop Baseline'!I69*'MI Epi'!$AE$33</f>
        <v>52.075471698113212</v>
      </c>
      <c r="K69" s="139">
        <f>'Cohort Prop Baseline'!J69*'MI Epi'!$AE$33</f>
        <v>20.377358490566035</v>
      </c>
      <c r="L69" s="139">
        <f>'Cohort Prop Baseline'!K69*'MI Epi'!$AE$33</f>
        <v>6.7924528301886795</v>
      </c>
      <c r="M69" s="139">
        <f>'Cohort Prop Baseline'!L69*'MI Epi'!$AE$33</f>
        <v>4.5283018867924518</v>
      </c>
      <c r="N69" s="139">
        <f t="shared" si="3"/>
        <v>119.99999999999999</v>
      </c>
      <c r="O69" s="2">
        <f>O68+((SUM(I69:M69)/SUM('Cohort Prop Baseline'!H69:L69)))</f>
        <v>2.3800000000000005E-2</v>
      </c>
    </row>
    <row r="70" spans="1:15">
      <c r="A70" s="58">
        <v>72</v>
      </c>
      <c r="B70" s="139">
        <f>'Cohort Prop Baseline'!C70*'MI Epi'!$R$33</f>
        <v>93.396226415094333</v>
      </c>
      <c r="C70" s="139">
        <f>'Cohort Prop Baseline'!D70*'MI Epi'!$R$33</f>
        <v>98.584905660377345</v>
      </c>
      <c r="D70" s="139">
        <f>'Cohort Prop Baseline'!E70*'MI Epi'!$R$33</f>
        <v>41.509433962264147</v>
      </c>
      <c r="E70" s="139">
        <f>'Cohort Prop Baseline'!F70*'MI Epi'!$R$33</f>
        <v>20.754716981132074</v>
      </c>
      <c r="F70" s="139">
        <f>'Cohort Prop Baseline'!G70*'MI Epi'!$R$33</f>
        <v>20.754716981132074</v>
      </c>
      <c r="G70" s="139">
        <f t="shared" si="2"/>
        <v>275</v>
      </c>
      <c r="H70" s="2">
        <f>H69+((SUM(B70:F70)/SUM('Cohort Prop Baseline'!C70:G70)))</f>
        <v>7.85E-2</v>
      </c>
      <c r="I70" s="139">
        <f>'Cohort Prop Baseline'!H70*'MI Epi'!$AE$33</f>
        <v>53.538461538461533</v>
      </c>
      <c r="J70" s="139">
        <f>'Cohort Prop Baseline'!I70*'MI Epi'!$AE$33</f>
        <v>36.92307692307692</v>
      </c>
      <c r="K70" s="139">
        <f>'Cohort Prop Baseline'!J70*'MI Epi'!$AE$33</f>
        <v>16.615384615384617</v>
      </c>
      <c r="L70" s="139">
        <f>'Cohort Prop Baseline'!K70*'MI Epi'!$AE$33</f>
        <v>7.3846153846153841</v>
      </c>
      <c r="M70" s="139">
        <f>'Cohort Prop Baseline'!L70*'MI Epi'!$AE$33</f>
        <v>5.5384615384615374</v>
      </c>
      <c r="N70" s="139">
        <f t="shared" si="3"/>
        <v>119.99999999999999</v>
      </c>
      <c r="O70" s="2">
        <f>O69+((SUM(I70:M70)/SUM('Cohort Prop Baseline'!H70:L70)))</f>
        <v>2.6200000000000005E-2</v>
      </c>
    </row>
    <row r="71" spans="1:15">
      <c r="A71" s="58">
        <v>73</v>
      </c>
      <c r="B71" s="139">
        <f>'Cohort Prop Baseline'!C71*'MI Epi'!$R$33</f>
        <v>105</v>
      </c>
      <c r="C71" s="139">
        <f>'Cohort Prop Baseline'!D71*'MI Epi'!$R$33</f>
        <v>79.999999999999986</v>
      </c>
      <c r="D71" s="139">
        <f>'Cohort Prop Baseline'!E71*'MI Epi'!$R$33</f>
        <v>45</v>
      </c>
      <c r="E71" s="139">
        <f>'Cohort Prop Baseline'!F71*'MI Epi'!$R$33</f>
        <v>25</v>
      </c>
      <c r="F71" s="139">
        <f>'Cohort Prop Baseline'!G71*'MI Epi'!$R$33</f>
        <v>19.999999999999996</v>
      </c>
      <c r="G71" s="139">
        <f t="shared" si="2"/>
        <v>275</v>
      </c>
      <c r="H71" s="2">
        <f>H70+((SUM(B71:F71)/SUM('Cohort Prop Baseline'!C71:G71)))</f>
        <v>8.4000000000000005E-2</v>
      </c>
      <c r="I71" s="139">
        <f>'Cohort Prop Baseline'!H71*'MI Epi'!$AE$33</f>
        <v>50</v>
      </c>
      <c r="J71" s="139">
        <f>'Cohort Prop Baseline'!I71*'MI Epi'!$AE$33</f>
        <v>39.999999999999993</v>
      </c>
      <c r="K71" s="139">
        <f>'Cohort Prop Baseline'!J71*'MI Epi'!$AE$33</f>
        <v>23.999999999999996</v>
      </c>
      <c r="L71" s="139">
        <f>'Cohort Prop Baseline'!K71*'MI Epi'!$AE$33</f>
        <v>4</v>
      </c>
      <c r="M71" s="139">
        <f>'Cohort Prop Baseline'!L71*'MI Epi'!$AE$33</f>
        <v>2</v>
      </c>
      <c r="N71" s="139">
        <f t="shared" si="3"/>
        <v>120</v>
      </c>
      <c r="O71" s="2">
        <f>O70+((SUM(I71:M71)/SUM('Cohort Prop Baseline'!H71:L71)))</f>
        <v>2.8600000000000004E-2</v>
      </c>
    </row>
    <row r="72" spans="1:15">
      <c r="A72" s="58">
        <v>74</v>
      </c>
      <c r="B72" s="139">
        <f>'Cohort Prop Baseline'!C72*'MI Epi'!$R$33</f>
        <v>73.780487804878049</v>
      </c>
      <c r="C72" s="139">
        <f>'Cohort Prop Baseline'!D72*'MI Epi'!$R$33</f>
        <v>120.73170731707317</v>
      </c>
      <c r="D72" s="139">
        <f>'Cohort Prop Baseline'!E72*'MI Epi'!$R$33</f>
        <v>46.951219512195124</v>
      </c>
      <c r="E72" s="139">
        <f>'Cohort Prop Baseline'!F72*'MI Epi'!$R$33</f>
        <v>13.414634146341463</v>
      </c>
      <c r="F72" s="139">
        <f>'Cohort Prop Baseline'!G72*'MI Epi'!$R$33</f>
        <v>20.121951219512194</v>
      </c>
      <c r="G72" s="139">
        <f t="shared" si="2"/>
        <v>274.99999999999994</v>
      </c>
      <c r="H72" s="2">
        <f>H71+((SUM(B72:F72)/SUM('Cohort Prop Baseline'!C72:G72)))</f>
        <v>8.950000000000001E-2</v>
      </c>
      <c r="I72" s="139">
        <f>'Cohort Prop Baseline'!H72*'MI Epi'!$AE$33</f>
        <v>39.999999999999993</v>
      </c>
      <c r="J72" s="139">
        <f>'Cohort Prop Baseline'!I72*'MI Epi'!$AE$33</f>
        <v>53.333333333333329</v>
      </c>
      <c r="K72" s="139">
        <f>'Cohort Prop Baseline'!J72*'MI Epi'!$AE$33</f>
        <v>17.777777777777775</v>
      </c>
      <c r="L72" s="139">
        <f>'Cohort Prop Baseline'!K72*'MI Epi'!$AE$33</f>
        <v>8.8888888888888875</v>
      </c>
      <c r="M72" s="139">
        <f>'Cohort Prop Baseline'!L72*'MI Epi'!$AE$33</f>
        <v>0</v>
      </c>
      <c r="N72" s="139">
        <f t="shared" si="3"/>
        <v>119.99999999999997</v>
      </c>
      <c r="O72" s="2">
        <f>O71+((SUM(I72:M72)/SUM('Cohort Prop Baseline'!H72:L72)))</f>
        <v>3.1000000000000003E-2</v>
      </c>
    </row>
    <row r="73" spans="1:15">
      <c r="A73" s="58">
        <v>75</v>
      </c>
      <c r="B73" s="139">
        <f>'Cohort Prop Baseline'!C73*'MI Epi'!$R$34</f>
        <v>116.07142857142857</v>
      </c>
      <c r="C73" s="139">
        <f>'Cohort Prop Baseline'!D73*'MI Epi'!$R$34</f>
        <v>142.85714285714283</v>
      </c>
      <c r="D73" s="139">
        <f>'Cohort Prop Baseline'!E73*'MI Epi'!$R$34</f>
        <v>80.357142857142847</v>
      </c>
      <c r="E73" s="139">
        <f>'Cohort Prop Baseline'!F73*'MI Epi'!$R$34</f>
        <v>26.785714285714281</v>
      </c>
      <c r="F73" s="139">
        <f>'Cohort Prop Baseline'!G73*'MI Epi'!$R$34</f>
        <v>8.928571428571427</v>
      </c>
      <c r="G73" s="139">
        <f t="shared" si="2"/>
        <v>374.99999999999994</v>
      </c>
      <c r="H73" s="2">
        <f>H72+((SUM(B73:F73)/SUM('Cohort Prop Baseline'!C73:G73)))</f>
        <v>9.7000000000000003E-2</v>
      </c>
      <c r="I73" s="139">
        <f>'Cohort Prop Baseline'!H73*'MI Epi'!$AE$34</f>
        <v>61.95652173913043</v>
      </c>
      <c r="J73" s="139">
        <f>'Cohort Prop Baseline'!I73*'MI Epi'!$AE$34</f>
        <v>74.347826086956516</v>
      </c>
      <c r="K73" s="139">
        <f>'Cohort Prop Baseline'!J73*'MI Epi'!$AE$34</f>
        <v>37.173913043478258</v>
      </c>
      <c r="L73" s="139">
        <f>'Cohort Prop Baseline'!K73*'MI Epi'!$AE$34</f>
        <v>16.521739130434785</v>
      </c>
      <c r="M73" s="139">
        <f>'Cohort Prop Baseline'!L73*'MI Epi'!$AE$34</f>
        <v>0</v>
      </c>
      <c r="N73" s="139">
        <f t="shared" si="3"/>
        <v>189.99999999999997</v>
      </c>
      <c r="O73" s="2">
        <f>O72+((SUM(I73:M73)/SUM('Cohort Prop Baseline'!H73:L73)))</f>
        <v>3.4800000000000005E-2</v>
      </c>
    </row>
    <row r="74" spans="1:15">
      <c r="A74" s="58">
        <v>76</v>
      </c>
      <c r="B74" s="139">
        <f>'Cohort Prop Baseline'!C74*'MI Epi'!$R$34</f>
        <v>140.625</v>
      </c>
      <c r="C74" s="139">
        <f>'Cohort Prop Baseline'!D74*'MI Epi'!$R$34</f>
        <v>124.99999999999997</v>
      </c>
      <c r="D74" s="139">
        <f>'Cohort Prop Baseline'!E74*'MI Epi'!$R$34</f>
        <v>54.6875</v>
      </c>
      <c r="E74" s="139">
        <f>'Cohort Prop Baseline'!F74*'MI Epi'!$R$34</f>
        <v>46.875</v>
      </c>
      <c r="F74" s="139">
        <f>'Cohort Prop Baseline'!G74*'MI Epi'!$R$34</f>
        <v>7.8124999999999982</v>
      </c>
      <c r="G74" s="139">
        <f t="shared" si="2"/>
        <v>375</v>
      </c>
      <c r="H74" s="2">
        <f>H73+((SUM(B74:F74)/SUM('Cohort Prop Baseline'!C74:G74)))</f>
        <v>0.10450000000000001</v>
      </c>
      <c r="I74" s="139">
        <f>'Cohort Prop Baseline'!H74*'MI Epi'!$AE$34</f>
        <v>77.727272727272734</v>
      </c>
      <c r="J74" s="139">
        <f>'Cohort Prop Baseline'!I74*'MI Epi'!$AE$34</f>
        <v>64.772727272727266</v>
      </c>
      <c r="K74" s="139">
        <f>'Cohort Prop Baseline'!J74*'MI Epi'!$AE$34</f>
        <v>30.227272727272727</v>
      </c>
      <c r="L74" s="139">
        <f>'Cohort Prop Baseline'!K74*'MI Epi'!$AE$34</f>
        <v>12.954545454545455</v>
      </c>
      <c r="M74" s="139">
        <f>'Cohort Prop Baseline'!L74*'MI Epi'!$AE$34</f>
        <v>4.3181818181818183</v>
      </c>
      <c r="N74" s="139">
        <f t="shared" si="3"/>
        <v>190</v>
      </c>
      <c r="O74" s="2">
        <f>O73+((SUM(I74:M74)/SUM('Cohort Prop Baseline'!H74:L74)))</f>
        <v>3.8600000000000002E-2</v>
      </c>
    </row>
    <row r="75" spans="1:15">
      <c r="A75" s="58">
        <v>77</v>
      </c>
      <c r="B75" s="139">
        <f>'Cohort Prop Baseline'!C75*'MI Epi'!$R$34</f>
        <v>119.68085106382978</v>
      </c>
      <c r="C75" s="139">
        <f>'Cohort Prop Baseline'!D75*'MI Epi'!$R$34</f>
        <v>159.57446808510636</v>
      </c>
      <c r="D75" s="139">
        <f>'Cohort Prop Baseline'!E75*'MI Epi'!$R$34</f>
        <v>63.829787234042541</v>
      </c>
      <c r="E75" s="139">
        <f>'Cohort Prop Baseline'!F75*'MI Epi'!$R$34</f>
        <v>23.936170212765955</v>
      </c>
      <c r="F75" s="139">
        <f>'Cohort Prop Baseline'!G75*'MI Epi'!$R$34</f>
        <v>7.9787234042553177</v>
      </c>
      <c r="G75" s="139">
        <f t="shared" si="2"/>
        <v>374.99999999999994</v>
      </c>
      <c r="H75" s="2">
        <f>H74+((SUM(B75:F75)/SUM('Cohort Prop Baseline'!C75:G75)))</f>
        <v>0.112</v>
      </c>
      <c r="I75" s="139">
        <f>'Cohort Prop Baseline'!H75*'MI Epi'!$AE$34</f>
        <v>118.22222222222223</v>
      </c>
      <c r="J75" s="139">
        <f>'Cohort Prop Baseline'!I75*'MI Epi'!$AE$34</f>
        <v>42.222222222222221</v>
      </c>
      <c r="K75" s="139">
        <f>'Cohort Prop Baseline'!J75*'MI Epi'!$AE$34</f>
        <v>16.888888888888889</v>
      </c>
      <c r="L75" s="139">
        <f>'Cohort Prop Baseline'!K75*'MI Epi'!$AE$34</f>
        <v>8.4444444444444446</v>
      </c>
      <c r="M75" s="139">
        <f>'Cohort Prop Baseline'!L75*'MI Epi'!$AE$34</f>
        <v>4.2222222222222223</v>
      </c>
      <c r="N75" s="139">
        <f t="shared" si="3"/>
        <v>190.00000000000003</v>
      </c>
      <c r="O75" s="2">
        <f>O74+((SUM(I75:M75)/SUM('Cohort Prop Baseline'!H75:L75)))</f>
        <v>4.24E-2</v>
      </c>
    </row>
    <row r="76" spans="1:15">
      <c r="A76" s="58">
        <v>78</v>
      </c>
      <c r="B76" s="139">
        <f>'Cohort Prop Baseline'!C76*'MI Epi'!$R$34</f>
        <v>109.375</v>
      </c>
      <c r="C76" s="139">
        <f>'Cohort Prop Baseline'!D76*'MI Epi'!$R$34</f>
        <v>140.625</v>
      </c>
      <c r="D76" s="139">
        <f>'Cohort Prop Baseline'!E76*'MI Epi'!$R$34</f>
        <v>109.375</v>
      </c>
      <c r="E76" s="139">
        <f>'Cohort Prop Baseline'!F76*'MI Epi'!$R$34</f>
        <v>0</v>
      </c>
      <c r="F76" s="139">
        <f>'Cohort Prop Baseline'!G76*'MI Epi'!$R$34</f>
        <v>15.624999999999996</v>
      </c>
      <c r="G76" s="139">
        <f t="shared" si="2"/>
        <v>375</v>
      </c>
      <c r="H76" s="2">
        <f>H75+((SUM(B76:F76)/SUM('Cohort Prop Baseline'!C76:G76)))</f>
        <v>0.1195</v>
      </c>
      <c r="I76" s="139">
        <f>'Cohort Prop Baseline'!H76*'MI Epi'!$AE$34</f>
        <v>109.24999999999999</v>
      </c>
      <c r="J76" s="139">
        <f>'Cohort Prop Baseline'!I76*'MI Epi'!$AE$34</f>
        <v>66.5</v>
      </c>
      <c r="K76" s="139">
        <f>'Cohort Prop Baseline'!J76*'MI Epi'!$AE$34</f>
        <v>9.5</v>
      </c>
      <c r="L76" s="139">
        <f>'Cohort Prop Baseline'!K76*'MI Epi'!$AE$34</f>
        <v>4.75</v>
      </c>
      <c r="M76" s="139">
        <f>'Cohort Prop Baseline'!L76*'MI Epi'!$AE$34</f>
        <v>0</v>
      </c>
      <c r="N76" s="139">
        <f t="shared" si="3"/>
        <v>190</v>
      </c>
      <c r="O76" s="2">
        <f>O75+((SUM(I76:M76)/SUM('Cohort Prop Baseline'!H76:L76)))</f>
        <v>4.6199999999999998E-2</v>
      </c>
    </row>
    <row r="77" spans="1:15">
      <c r="A77" s="58">
        <v>79</v>
      </c>
      <c r="B77" s="139">
        <f>'Cohort Prop Baseline'!C77*'MI Epi'!$R$34</f>
        <v>136.36363636363637</v>
      </c>
      <c r="C77" s="139">
        <f>'Cohort Prop Baseline'!D77*'MI Epi'!$R$34</f>
        <v>136.36363636363637</v>
      </c>
      <c r="D77" s="139">
        <f>'Cohort Prop Baseline'!E77*'MI Epi'!$R$34</f>
        <v>79.545454545454547</v>
      </c>
      <c r="E77" s="139">
        <f>'Cohort Prop Baseline'!F77*'MI Epi'!$R$34</f>
        <v>11.363636363636363</v>
      </c>
      <c r="F77" s="139">
        <f>'Cohort Prop Baseline'!G77*'MI Epi'!$R$34</f>
        <v>11.363636363636363</v>
      </c>
      <c r="G77" s="139">
        <f t="shared" si="2"/>
        <v>375.00000000000006</v>
      </c>
      <c r="H77" s="2">
        <f>H76+((SUM(B77:F77)/SUM('Cohort Prop Baseline'!C77:G77)))</f>
        <v>0.127</v>
      </c>
      <c r="I77" s="139">
        <f>'Cohort Prop Baseline'!H77*'MI Epi'!$AE$34</f>
        <v>85</v>
      </c>
      <c r="J77" s="139">
        <f>'Cohort Prop Baseline'!I77*'MI Epi'!$AE$34</f>
        <v>65</v>
      </c>
      <c r="K77" s="139">
        <f>'Cohort Prop Baseline'!J77*'MI Epi'!$AE$34</f>
        <v>39.999999999999993</v>
      </c>
      <c r="L77" s="139">
        <f>'Cohort Prop Baseline'!K77*'MI Epi'!$AE$34</f>
        <v>0</v>
      </c>
      <c r="M77" s="139">
        <f>'Cohort Prop Baseline'!L77*'MI Epi'!$AE$34</f>
        <v>0</v>
      </c>
      <c r="N77" s="139">
        <f t="shared" si="3"/>
        <v>190</v>
      </c>
      <c r="O77" s="2">
        <f>O76+((SUM(I77:M77)/SUM('Cohort Prop Baseline'!H77:L77)))</f>
        <v>4.9999999999999996E-2</v>
      </c>
    </row>
    <row r="78" spans="1:15">
      <c r="A78" s="58">
        <v>80</v>
      </c>
      <c r="B78" s="139">
        <f>'Cohort Prop Baseline'!C78*'MI Epi'!$R$35</f>
        <v>272.22222222222223</v>
      </c>
      <c r="C78" s="139">
        <f>'Cohort Prop Baseline'!D78*'MI Epi'!$R$35</f>
        <v>145.18518518518516</v>
      </c>
      <c r="D78" s="139">
        <f>'Cohort Prop Baseline'!E78*'MI Epi'!$R$35</f>
        <v>36.296296296296291</v>
      </c>
      <c r="E78" s="139">
        <f>'Cohort Prop Baseline'!F78*'MI Epi'!$R$35</f>
        <v>18.148148148148145</v>
      </c>
      <c r="F78" s="139">
        <f>'Cohort Prop Baseline'!G78*'MI Epi'!$R$35</f>
        <v>18.148148148148145</v>
      </c>
      <c r="G78" s="139">
        <f t="shared" si="2"/>
        <v>490</v>
      </c>
      <c r="H78" s="2">
        <f>H77+((SUM(B78:F78)/SUM('Cohort Prop Baseline'!C78:G78)))</f>
        <v>0.1368</v>
      </c>
      <c r="I78" s="139">
        <f>'Cohort Prop Baseline'!H78*'MI Epi'!$AE$35</f>
        <v>159</v>
      </c>
      <c r="J78" s="139">
        <f>'Cohort Prop Baseline'!I78*'MI Epi'!$AE$35</f>
        <v>92.75</v>
      </c>
      <c r="K78" s="139">
        <f>'Cohort Prop Baseline'!J78*'MI Epi'!$AE$35</f>
        <v>13.25</v>
      </c>
      <c r="L78" s="139">
        <f>'Cohort Prop Baseline'!K78*'MI Epi'!$AE$35</f>
        <v>0</v>
      </c>
      <c r="M78" s="139">
        <f>'Cohort Prop Baseline'!L78*'MI Epi'!$AE$35</f>
        <v>0</v>
      </c>
      <c r="N78" s="139">
        <f t="shared" si="3"/>
        <v>265</v>
      </c>
      <c r="O78" s="2">
        <f>O77+((SUM(I78:M78)/SUM('Cohort Prop Baseline'!H78:L78)))</f>
        <v>5.5299999999999995E-2</v>
      </c>
    </row>
    <row r="79" spans="1:15">
      <c r="A79" s="58">
        <v>81</v>
      </c>
      <c r="B79" s="139">
        <f>'Cohort Prop Baseline'!C79*'MI Epi'!$R$35</f>
        <v>168.4375</v>
      </c>
      <c r="C79" s="139">
        <f>'Cohort Prop Baseline'!D79*'MI Epi'!$R$35</f>
        <v>137.8125</v>
      </c>
      <c r="D79" s="139">
        <f>'Cohort Prop Baseline'!E79*'MI Epi'!$R$35</f>
        <v>153.125</v>
      </c>
      <c r="E79" s="139">
        <f>'Cohort Prop Baseline'!F79*'MI Epi'!$R$35</f>
        <v>15.3125</v>
      </c>
      <c r="F79" s="139">
        <f>'Cohort Prop Baseline'!G79*'MI Epi'!$R$35</f>
        <v>15.3125</v>
      </c>
      <c r="G79" s="139">
        <f t="shared" si="2"/>
        <v>490</v>
      </c>
      <c r="H79" s="2">
        <f>H78+((SUM(B79:F79)/SUM('Cohort Prop Baseline'!C79:G79)))</f>
        <v>0.14660000000000001</v>
      </c>
      <c r="I79" s="139">
        <f>'Cohort Prop Baseline'!H79*'MI Epi'!$AE$35</f>
        <v>147.90697674418604</v>
      </c>
      <c r="J79" s="139">
        <f>'Cohort Prop Baseline'!I79*'MI Epi'!$AE$35</f>
        <v>86.279069767441868</v>
      </c>
      <c r="K79" s="139">
        <f>'Cohort Prop Baseline'!J79*'MI Epi'!$AE$35</f>
        <v>24.651162790697676</v>
      </c>
      <c r="L79" s="139">
        <f>'Cohort Prop Baseline'!K79*'MI Epi'!$AE$35</f>
        <v>6.1627906976744189</v>
      </c>
      <c r="M79" s="139">
        <f>'Cohort Prop Baseline'!L79*'MI Epi'!$AE$35</f>
        <v>0</v>
      </c>
      <c r="N79" s="139">
        <f t="shared" si="3"/>
        <v>265.00000000000006</v>
      </c>
      <c r="O79" s="2">
        <f>O78+((SUM(I79:M79)/SUM('Cohort Prop Baseline'!H79:L79)))</f>
        <v>6.0599999999999994E-2</v>
      </c>
    </row>
    <row r="80" spans="1:15">
      <c r="A80" s="58">
        <v>82</v>
      </c>
      <c r="B80" s="139">
        <f>'Cohort Prop Baseline'!C80*'MI Epi'!$R$35</f>
        <v>206.31578947368419</v>
      </c>
      <c r="C80" s="139">
        <f>'Cohort Prop Baseline'!D80*'MI Epi'!$R$35</f>
        <v>206.31578947368419</v>
      </c>
      <c r="D80" s="139">
        <f>'Cohort Prop Baseline'!E80*'MI Epi'!$R$35</f>
        <v>25.789473684210524</v>
      </c>
      <c r="E80" s="139">
        <f>'Cohort Prop Baseline'!F80*'MI Epi'!$R$35</f>
        <v>25.789473684210524</v>
      </c>
      <c r="F80" s="139">
        <f>'Cohort Prop Baseline'!G80*'MI Epi'!$R$35</f>
        <v>25.789473684210524</v>
      </c>
      <c r="G80" s="139">
        <f t="shared" si="2"/>
        <v>489.99999999999994</v>
      </c>
      <c r="H80" s="2">
        <f>H79+((SUM(B80:F80)/SUM('Cohort Prop Baseline'!C80:G80)))</f>
        <v>0.15640000000000001</v>
      </c>
      <c r="I80" s="139">
        <f>'Cohort Prop Baseline'!H80*'MI Epi'!$AE$35</f>
        <v>159</v>
      </c>
      <c r="J80" s="139">
        <f>'Cohort Prop Baseline'!I80*'MI Epi'!$AE$35</f>
        <v>92.75</v>
      </c>
      <c r="K80" s="139">
        <f>'Cohort Prop Baseline'!J80*'MI Epi'!$AE$35</f>
        <v>6.625</v>
      </c>
      <c r="L80" s="139">
        <f>'Cohort Prop Baseline'!K80*'MI Epi'!$AE$35</f>
        <v>6.625</v>
      </c>
      <c r="M80" s="139">
        <f>'Cohort Prop Baseline'!L80*'MI Epi'!$AE$35</f>
        <v>0</v>
      </c>
      <c r="N80" s="139">
        <f t="shared" si="3"/>
        <v>265</v>
      </c>
      <c r="O80" s="2">
        <f>O79+((SUM(I80:M80)/SUM('Cohort Prop Baseline'!H80:L80)))</f>
        <v>6.59E-2</v>
      </c>
    </row>
    <row r="81" spans="1:15">
      <c r="A81" s="58">
        <v>83</v>
      </c>
      <c r="B81" s="139">
        <f>'Cohort Prop Baseline'!C81*'MI Epi'!$R$35</f>
        <v>336.875</v>
      </c>
      <c r="C81" s="139">
        <f>'Cohort Prop Baseline'!D81*'MI Epi'!$R$35</f>
        <v>91.875</v>
      </c>
      <c r="D81" s="139">
        <f>'Cohort Prop Baseline'!E81*'MI Epi'!$R$35</f>
        <v>61.25</v>
      </c>
      <c r="E81" s="139">
        <f>'Cohort Prop Baseline'!F81*'MI Epi'!$R$35</f>
        <v>0</v>
      </c>
      <c r="F81" s="139">
        <f>'Cohort Prop Baseline'!G81*'MI Epi'!$R$35</f>
        <v>0</v>
      </c>
      <c r="G81" s="139">
        <f t="shared" si="2"/>
        <v>490</v>
      </c>
      <c r="H81" s="2">
        <f>H80+((SUM(B81:F81)/SUM('Cohort Prop Baseline'!C81:G81)))</f>
        <v>0.16620000000000001</v>
      </c>
      <c r="I81" s="139">
        <f>'Cohort Prop Baseline'!H81*'MI Epi'!$AE$35</f>
        <v>173.90625</v>
      </c>
      <c r="J81" s="139">
        <f>'Cohort Prop Baseline'!I81*'MI Epi'!$AE$35</f>
        <v>82.8125</v>
      </c>
      <c r="K81" s="139">
        <f>'Cohort Prop Baseline'!J81*'MI Epi'!$AE$35</f>
        <v>0</v>
      </c>
      <c r="L81" s="139">
        <f>'Cohort Prop Baseline'!K81*'MI Epi'!$AE$35</f>
        <v>8.28125</v>
      </c>
      <c r="M81" s="139">
        <f>'Cohort Prop Baseline'!L81*'MI Epi'!$AE$35</f>
        <v>0</v>
      </c>
      <c r="N81" s="139">
        <f t="shared" si="3"/>
        <v>265</v>
      </c>
      <c r="O81" s="2">
        <f>O80+((SUM(I81:M81)/SUM('Cohort Prop Baseline'!H81:L81)))</f>
        <v>7.1199999999999999E-2</v>
      </c>
    </row>
    <row r="82" spans="1:15">
      <c r="A82" s="58">
        <v>84</v>
      </c>
      <c r="B82" s="139">
        <f>'Cohort Prop Baseline'!C82*'MI Epi'!$R$35</f>
        <v>288.23529411764707</v>
      </c>
      <c r="C82" s="139">
        <f>'Cohort Prop Baseline'!D82*'MI Epi'!$R$35</f>
        <v>144.11764705882354</v>
      </c>
      <c r="D82" s="139">
        <f>'Cohort Prop Baseline'!E82*'MI Epi'!$R$35</f>
        <v>57.647058823529406</v>
      </c>
      <c r="E82" s="139">
        <f>'Cohort Prop Baseline'!F82*'MI Epi'!$R$35</f>
        <v>0</v>
      </c>
      <c r="F82" s="139">
        <f>'Cohort Prop Baseline'!G82*'MI Epi'!$R$35</f>
        <v>0</v>
      </c>
      <c r="G82" s="139">
        <f t="shared" si="2"/>
        <v>490</v>
      </c>
      <c r="H82" s="2">
        <f>H81+((SUM(B82:F82)/SUM('Cohort Prop Baseline'!C82:G82)))</f>
        <v>0.17600000000000002</v>
      </c>
      <c r="I82" s="139">
        <f>'Cohort Prop Baseline'!H82*'MI Epi'!$AE$35</f>
        <v>189.28571428571431</v>
      </c>
      <c r="J82" s="139">
        <f>'Cohort Prop Baseline'!I82*'MI Epi'!$AE$35</f>
        <v>66.25</v>
      </c>
      <c r="K82" s="139">
        <f>'Cohort Prop Baseline'!J82*'MI Epi'!$AE$35</f>
        <v>0</v>
      </c>
      <c r="L82" s="139">
        <f>'Cohort Prop Baseline'!K82*'MI Epi'!$AE$35</f>
        <v>9.4642857142857135</v>
      </c>
      <c r="M82" s="139">
        <f>'Cohort Prop Baseline'!L82*'MI Epi'!$AE$35</f>
        <v>0</v>
      </c>
      <c r="N82" s="139">
        <f t="shared" si="3"/>
        <v>265</v>
      </c>
      <c r="O82" s="2">
        <f>O81+((SUM(I82:M82)/SUM('Cohort Prop Baseline'!H82:L82)))</f>
        <v>7.6499999999999999E-2</v>
      </c>
    </row>
    <row r="83" spans="1:15">
      <c r="A83" s="58">
        <v>85</v>
      </c>
      <c r="B83" s="139">
        <f>'Cohort Prop Baseline'!C83*'MI Epi'!$R$36</f>
        <v>330.40000000000003</v>
      </c>
      <c r="C83" s="139">
        <f>'Cohort Prop Baseline'!D83*'MI Epi'!$R$36</f>
        <v>118</v>
      </c>
      <c r="D83" s="139">
        <f>'Cohort Prop Baseline'!E83*'MI Epi'!$R$36</f>
        <v>118</v>
      </c>
      <c r="E83" s="139">
        <f>'Cohort Prop Baseline'!F83*'MI Epi'!$R$36</f>
        <v>23.599999999999998</v>
      </c>
      <c r="F83" s="139">
        <f>'Cohort Prop Baseline'!G83*'MI Epi'!$R$36</f>
        <v>0</v>
      </c>
      <c r="G83" s="139">
        <f t="shared" si="2"/>
        <v>590.00000000000011</v>
      </c>
      <c r="H83" s="2">
        <f>H82+((SUM(B83:F83)/SUM('Cohort Prop Baseline'!C83:G83)))</f>
        <v>0.18780000000000002</v>
      </c>
      <c r="I83" s="139">
        <f>'Cohort Prop Baseline'!H83*'MI Epi'!$AE$36</f>
        <v>207.40740740740739</v>
      </c>
      <c r="J83" s="139">
        <f>'Cohort Prop Baseline'!I83*'MI Epi'!$AE$36</f>
        <v>62.222222222222221</v>
      </c>
      <c r="K83" s="139">
        <f>'Cohort Prop Baseline'!J83*'MI Epi'!$AE$36</f>
        <v>10.37037037037037</v>
      </c>
      <c r="L83" s="139">
        <f>'Cohort Prop Baseline'!K83*'MI Epi'!$AE$36</f>
        <v>0</v>
      </c>
      <c r="M83" s="139">
        <f>'Cohort Prop Baseline'!L83*'MI Epi'!$AE$36</f>
        <v>0</v>
      </c>
      <c r="N83" s="139">
        <f t="shared" si="3"/>
        <v>280</v>
      </c>
      <c r="O83" s="2">
        <f>O82+((SUM(I83:M83)/SUM('Cohort Prop Baseline'!H83:L83)))</f>
        <v>8.2099999999999992E-2</v>
      </c>
    </row>
    <row r="84" spans="1:15">
      <c r="A84" s="58">
        <v>86</v>
      </c>
      <c r="B84" s="139">
        <f>'Cohort Prop Baseline'!C84*'MI Epi'!$R$36</f>
        <v>337.14285714285711</v>
      </c>
      <c r="C84" s="139">
        <f>'Cohort Prop Baseline'!D84*'MI Epi'!$R$36</f>
        <v>252.85714285714283</v>
      </c>
      <c r="D84" s="139">
        <f>'Cohort Prop Baseline'!E84*'MI Epi'!$R$36</f>
        <v>0</v>
      </c>
      <c r="E84" s="139">
        <f>'Cohort Prop Baseline'!F84*'MI Epi'!$R$36</f>
        <v>0</v>
      </c>
      <c r="F84" s="139">
        <f>'Cohort Prop Baseline'!G84*'MI Epi'!$R$36</f>
        <v>0</v>
      </c>
      <c r="G84" s="139">
        <f t="shared" si="2"/>
        <v>590</v>
      </c>
      <c r="H84" s="2">
        <f>H83+((SUM(B84:F84)/SUM('Cohort Prop Baseline'!C84:G84)))</f>
        <v>0.19960000000000003</v>
      </c>
      <c r="I84" s="139">
        <f>'Cohort Prop Baseline'!H84*'MI Epi'!$AE$36</f>
        <v>201.6</v>
      </c>
      <c r="J84" s="139">
        <f>'Cohort Prop Baseline'!I84*'MI Epi'!$AE$36</f>
        <v>67.2</v>
      </c>
      <c r="K84" s="139">
        <f>'Cohort Prop Baseline'!J84*'MI Epi'!$AE$36</f>
        <v>11.2</v>
      </c>
      <c r="L84" s="139">
        <f>'Cohort Prop Baseline'!K84*'MI Epi'!$AE$36</f>
        <v>0</v>
      </c>
      <c r="M84" s="139">
        <f>'Cohort Prop Baseline'!L84*'MI Epi'!$AE$36</f>
        <v>0</v>
      </c>
      <c r="N84" s="139">
        <f t="shared" si="3"/>
        <v>280</v>
      </c>
      <c r="O84" s="2">
        <f>O83+((SUM(I84:M84)/SUM('Cohort Prop Baseline'!H84:L84)))</f>
        <v>8.7699999999999986E-2</v>
      </c>
    </row>
    <row r="85" spans="1:15">
      <c r="A85" s="58">
        <v>87</v>
      </c>
      <c r="B85" s="139">
        <f>'Cohort Prop Baseline'!C85*'MI Epi'!$R$36</f>
        <v>472</v>
      </c>
      <c r="C85" s="139">
        <f>'Cohort Prop Baseline'!D85*'MI Epi'!$R$36</f>
        <v>118</v>
      </c>
      <c r="D85" s="139">
        <f>'Cohort Prop Baseline'!E85*'MI Epi'!$R$36</f>
        <v>0</v>
      </c>
      <c r="E85" s="139">
        <f>'Cohort Prop Baseline'!F85*'MI Epi'!$R$36</f>
        <v>0</v>
      </c>
      <c r="F85" s="139">
        <f>'Cohort Prop Baseline'!G85*'MI Epi'!$R$36</f>
        <v>0</v>
      </c>
      <c r="G85" s="139">
        <f t="shared" si="2"/>
        <v>590</v>
      </c>
      <c r="H85" s="2">
        <f>H84+((SUM(B85:F85)/SUM('Cohort Prop Baseline'!C85:G85)))</f>
        <v>0.21140000000000003</v>
      </c>
      <c r="I85" s="139">
        <f>'Cohort Prop Baseline'!H85*'MI Epi'!$AE$36</f>
        <v>236.92307692307691</v>
      </c>
      <c r="J85" s="139">
        <f>'Cohort Prop Baseline'!I85*'MI Epi'!$AE$36</f>
        <v>43.07692307692308</v>
      </c>
      <c r="K85" s="139">
        <f>'Cohort Prop Baseline'!J85*'MI Epi'!$AE$36</f>
        <v>0</v>
      </c>
      <c r="L85" s="139">
        <f>'Cohort Prop Baseline'!K85*'MI Epi'!$AE$36</f>
        <v>0</v>
      </c>
      <c r="M85" s="139">
        <f>'Cohort Prop Baseline'!L85*'MI Epi'!$AE$36</f>
        <v>0</v>
      </c>
      <c r="N85" s="139">
        <f t="shared" si="3"/>
        <v>280</v>
      </c>
      <c r="O85" s="2">
        <f>O84+((SUM(I85:M85)/SUM('Cohort Prop Baseline'!H85:L85)))</f>
        <v>9.329999999999998E-2</v>
      </c>
    </row>
    <row r="86" spans="1:15">
      <c r="A86" s="58">
        <v>88</v>
      </c>
      <c r="B86" s="139">
        <f>'Cohort Prop Baseline'!C86*'MI Epi'!$R$36</f>
        <v>405.625</v>
      </c>
      <c r="C86" s="139">
        <f>'Cohort Prop Baseline'!D86*'MI Epi'!$R$36</f>
        <v>184.375</v>
      </c>
      <c r="D86" s="139">
        <f>'Cohort Prop Baseline'!E86*'MI Epi'!$R$36</f>
        <v>0</v>
      </c>
      <c r="E86" s="139">
        <f>'Cohort Prop Baseline'!F86*'MI Epi'!$R$36</f>
        <v>0</v>
      </c>
      <c r="F86" s="139">
        <f>'Cohort Prop Baseline'!G86*'MI Epi'!$R$36</f>
        <v>0</v>
      </c>
      <c r="G86" s="139">
        <f t="shared" si="2"/>
        <v>590</v>
      </c>
      <c r="H86" s="2">
        <f>H85+((SUM(B86:F86)/SUM('Cohort Prop Baseline'!C86:G86)))</f>
        <v>0.22320000000000004</v>
      </c>
      <c r="I86" s="139">
        <f>'Cohort Prop Baseline'!H86*'MI Epi'!$AE$36</f>
        <v>233.33333333333337</v>
      </c>
      <c r="J86" s="139">
        <f>'Cohort Prop Baseline'!I86*'MI Epi'!$AE$36</f>
        <v>46.666666666666657</v>
      </c>
      <c r="K86" s="139">
        <f>'Cohort Prop Baseline'!J86*'MI Epi'!$AE$36</f>
        <v>0</v>
      </c>
      <c r="L86" s="139">
        <f>'Cohort Prop Baseline'!K86*'MI Epi'!$AE$36</f>
        <v>0</v>
      </c>
      <c r="M86" s="139">
        <f>'Cohort Prop Baseline'!L86*'MI Epi'!$AE$36</f>
        <v>0</v>
      </c>
      <c r="N86" s="139">
        <f t="shared" si="3"/>
        <v>280</v>
      </c>
      <c r="O86" s="2">
        <f>O85+((SUM(I86:M86)/SUM('Cohort Prop Baseline'!H86:L86)))</f>
        <v>9.8899999999999974E-2</v>
      </c>
    </row>
    <row r="87" spans="1:15">
      <c r="A87" s="58">
        <v>89</v>
      </c>
      <c r="B87" s="139">
        <f>'Cohort Prop Baseline'!C87*'MI Epi'!$R$36</f>
        <v>442.5</v>
      </c>
      <c r="C87" s="139">
        <f>'Cohort Prop Baseline'!D87*'MI Epi'!$R$36</f>
        <v>147.5</v>
      </c>
      <c r="D87" s="139">
        <f>'Cohort Prop Baseline'!E87*'MI Epi'!$R$36</f>
        <v>0</v>
      </c>
      <c r="E87" s="139">
        <f>'Cohort Prop Baseline'!F87*'MI Epi'!$R$36</f>
        <v>0</v>
      </c>
      <c r="F87" s="139">
        <f>'Cohort Prop Baseline'!G87*'MI Epi'!$R$36</f>
        <v>0</v>
      </c>
      <c r="G87" s="139">
        <f t="shared" si="2"/>
        <v>590</v>
      </c>
      <c r="H87" s="2">
        <f>H86+((SUM(B87:F87)/SUM('Cohort Prop Baseline'!C87:G87)))</f>
        <v>0.23500000000000004</v>
      </c>
      <c r="I87" s="139">
        <f>'Cohort Prop Baseline'!H87*'MI Epi'!$AE$36</f>
        <v>242.66666666666669</v>
      </c>
      <c r="J87" s="139">
        <f>'Cohort Prop Baseline'!I87*'MI Epi'!$AE$36</f>
        <v>18.666666666666668</v>
      </c>
      <c r="K87" s="139">
        <f>'Cohort Prop Baseline'!J87*'MI Epi'!$AE$36</f>
        <v>18.666666666666668</v>
      </c>
      <c r="L87" s="139">
        <f>'Cohort Prop Baseline'!K87*'MI Epi'!$AE$36</f>
        <v>0</v>
      </c>
      <c r="M87" s="139">
        <f>'Cohort Prop Baseline'!L87*'MI Epi'!$AE$36</f>
        <v>0</v>
      </c>
      <c r="N87" s="139">
        <f t="shared" si="3"/>
        <v>280.00000000000006</v>
      </c>
      <c r="O87" s="2">
        <f>O86+((SUM(I87:M87)/SUM('Cohort Prop Baseline'!H87:L87)))</f>
        <v>0.10449999999999997</v>
      </c>
    </row>
    <row r="88" spans="1:15">
      <c r="A88" s="58">
        <v>90</v>
      </c>
      <c r="B88" s="139">
        <f>'Cohort Prop Baseline'!C88*'MI Epi'!$R$37</f>
        <v>285</v>
      </c>
      <c r="C88" s="139">
        <f>'Cohort Prop Baseline'!D88*'MI Epi'!$R$37</f>
        <v>285</v>
      </c>
      <c r="D88" s="139">
        <f>'Cohort Prop Baseline'!E88*'MI Epi'!$R$37</f>
        <v>0</v>
      </c>
      <c r="E88" s="139">
        <f>'Cohort Prop Baseline'!F88*'MI Epi'!$R$37</f>
        <v>0</v>
      </c>
      <c r="F88" s="139">
        <f>'Cohort Prop Baseline'!G88*'MI Epi'!$R$37</f>
        <v>0</v>
      </c>
      <c r="G88" s="139">
        <f t="shared" si="2"/>
        <v>570</v>
      </c>
      <c r="H88" s="2">
        <f>H87+((SUM(B88:F88)/SUM('Cohort Prop Baseline'!C88:G88)))</f>
        <v>0.24640000000000004</v>
      </c>
      <c r="I88" s="139">
        <f>'Cohort Prop Baseline'!H88*'MI Epi'!$AE$37</f>
        <v>140</v>
      </c>
      <c r="J88" s="139">
        <f>'Cohort Prop Baseline'!I88*'MI Epi'!$AE$37</f>
        <v>40</v>
      </c>
      <c r="K88" s="139">
        <f>'Cohort Prop Baseline'!J88*'MI Epi'!$AE$37</f>
        <v>0</v>
      </c>
      <c r="L88" s="139">
        <f>'Cohort Prop Baseline'!K88*'MI Epi'!$AE$37</f>
        <v>0</v>
      </c>
      <c r="M88" s="139">
        <f>'Cohort Prop Baseline'!L88*'MI Epi'!$AE$37</f>
        <v>0</v>
      </c>
      <c r="N88" s="139">
        <f t="shared" si="3"/>
        <v>180</v>
      </c>
      <c r="O88" s="2">
        <f>O87+((SUM(I88:M88)/SUM('Cohort Prop Baseline'!H88:L88)))</f>
        <v>0.10809999999999997</v>
      </c>
    </row>
    <row r="89" spans="1:15">
      <c r="A89" s="58">
        <v>91</v>
      </c>
      <c r="B89" s="139">
        <f>'Cohort Prop Baseline'!C89*'MI Epi'!$R$37</f>
        <v>475.00000000000006</v>
      </c>
      <c r="C89" s="139">
        <f>'Cohort Prop Baseline'!D89*'MI Epi'!$R$37</f>
        <v>94.999999999999986</v>
      </c>
      <c r="D89" s="139">
        <f>'Cohort Prop Baseline'!E89*'MI Epi'!$R$37</f>
        <v>0</v>
      </c>
      <c r="E89" s="139">
        <f>'Cohort Prop Baseline'!F89*'MI Epi'!$R$37</f>
        <v>0</v>
      </c>
      <c r="F89" s="139">
        <f>'Cohort Prop Baseline'!G89*'MI Epi'!$R$37</f>
        <v>0</v>
      </c>
      <c r="G89" s="139">
        <f t="shared" si="2"/>
        <v>570</v>
      </c>
      <c r="H89" s="2">
        <f>H88+((SUM(B89:F89)/SUM('Cohort Prop Baseline'!C89:G89)))</f>
        <v>0.25780000000000003</v>
      </c>
      <c r="I89" s="139">
        <f>'Cohort Prop Baseline'!H89*'MI Epi'!$AE$37</f>
        <v>167.14285714285714</v>
      </c>
      <c r="J89" s="139">
        <f>'Cohort Prop Baseline'!I89*'MI Epi'!$AE$37</f>
        <v>12.857142857142856</v>
      </c>
      <c r="K89" s="139">
        <f>'Cohort Prop Baseline'!J89*'MI Epi'!$AE$37</f>
        <v>0</v>
      </c>
      <c r="L89" s="139">
        <f>'Cohort Prop Baseline'!K89*'MI Epi'!$AE$37</f>
        <v>0</v>
      </c>
      <c r="M89" s="139">
        <f>'Cohort Prop Baseline'!L89*'MI Epi'!$AE$37</f>
        <v>0</v>
      </c>
      <c r="N89" s="139">
        <f t="shared" si="3"/>
        <v>180</v>
      </c>
      <c r="O89" s="2">
        <f>O88+((SUM(I89:M89)/SUM('Cohort Prop Baseline'!H89:L89)))</f>
        <v>0.11169999999999998</v>
      </c>
    </row>
    <row r="90" spans="1:15">
      <c r="A90" s="58">
        <v>92</v>
      </c>
      <c r="B90" s="139">
        <f>'Cohort Prop Baseline'!C90*'MI Epi'!$R$37</f>
        <v>570</v>
      </c>
      <c r="C90" s="139">
        <f>'Cohort Prop Baseline'!D90*'MI Epi'!$R$37</f>
        <v>0</v>
      </c>
      <c r="D90" s="139">
        <f>'Cohort Prop Baseline'!E90*'MI Epi'!$R$37</f>
        <v>0</v>
      </c>
      <c r="E90" s="139">
        <f>'Cohort Prop Baseline'!F90*'MI Epi'!$R$37</f>
        <v>0</v>
      </c>
      <c r="F90" s="139">
        <f>'Cohort Prop Baseline'!G90*'MI Epi'!$R$37</f>
        <v>0</v>
      </c>
      <c r="G90" s="139">
        <f t="shared" si="2"/>
        <v>570</v>
      </c>
      <c r="H90" s="2">
        <f>H89+((SUM(B90:F90)/SUM('Cohort Prop Baseline'!C90:G90)))</f>
        <v>0.26920000000000005</v>
      </c>
      <c r="I90" s="139">
        <f>'Cohort Prop Baseline'!H90*'MI Epi'!$AE$37</f>
        <v>130.90909090909091</v>
      </c>
      <c r="J90" s="139">
        <f>'Cohort Prop Baseline'!I90*'MI Epi'!$AE$37</f>
        <v>32.727272727272727</v>
      </c>
      <c r="K90" s="139">
        <f>'Cohort Prop Baseline'!J90*'MI Epi'!$AE$37</f>
        <v>16.363636363636363</v>
      </c>
      <c r="L90" s="139">
        <f>'Cohort Prop Baseline'!K90*'MI Epi'!$AE$37</f>
        <v>0</v>
      </c>
      <c r="M90" s="139">
        <f>'Cohort Prop Baseline'!L90*'MI Epi'!$AE$37</f>
        <v>0</v>
      </c>
      <c r="N90" s="139">
        <f t="shared" si="3"/>
        <v>180</v>
      </c>
      <c r="O90" s="2">
        <f>O89+((SUM(I90:M90)/SUM('Cohort Prop Baseline'!H90:L90)))</f>
        <v>0.11529999999999999</v>
      </c>
    </row>
    <row r="91" spans="1:15">
      <c r="A91" s="58">
        <v>93</v>
      </c>
      <c r="B91" s="139" t="e">
        <f>'Cohort Prop Baseline'!C91*'MI Epi'!$R$37</f>
        <v>#DIV/0!</v>
      </c>
      <c r="C91" s="139" t="e">
        <f>'Cohort Prop Baseline'!D91*'MI Epi'!$R$37</f>
        <v>#DIV/0!</v>
      </c>
      <c r="D91" s="139" t="e">
        <f>'Cohort Prop Baseline'!E91*'MI Epi'!$R$37</f>
        <v>#DIV/0!</v>
      </c>
      <c r="E91" s="139" t="e">
        <f>'Cohort Prop Baseline'!F91*'MI Epi'!$R$37</f>
        <v>#DIV/0!</v>
      </c>
      <c r="F91" s="139" t="e">
        <f>'Cohort Prop Baseline'!G91*'MI Epi'!$R$37</f>
        <v>#DIV/0!</v>
      </c>
      <c r="G91" s="139" t="e">
        <f t="shared" si="2"/>
        <v>#DIV/0!</v>
      </c>
      <c r="H91" s="2" t="e">
        <f>H90+((SUM(B91:F91)/SUM('Cohort Prop Baseline'!C91:G91)))</f>
        <v>#DIV/0!</v>
      </c>
      <c r="I91" s="139">
        <f>'Cohort Prop Baseline'!H91*'MI Epi'!$AE$37</f>
        <v>150</v>
      </c>
      <c r="J91" s="139">
        <f>'Cohort Prop Baseline'!I91*'MI Epi'!$AE$37</f>
        <v>0</v>
      </c>
      <c r="K91" s="139">
        <f>'Cohort Prop Baseline'!J91*'MI Epi'!$AE$37</f>
        <v>0</v>
      </c>
      <c r="L91" s="139">
        <f>'Cohort Prop Baseline'!K91*'MI Epi'!$AE$37</f>
        <v>29.999999999999996</v>
      </c>
      <c r="M91" s="139">
        <f>'Cohort Prop Baseline'!L91*'MI Epi'!$AE$37</f>
        <v>0</v>
      </c>
      <c r="N91" s="139">
        <f t="shared" si="3"/>
        <v>180</v>
      </c>
      <c r="O91" s="2">
        <f>O90+((SUM(I91:M91)/SUM('Cohort Prop Baseline'!H91:L91)))</f>
        <v>0.11889999999999999</v>
      </c>
    </row>
    <row r="92" spans="1:15">
      <c r="A92" s="58">
        <v>94</v>
      </c>
      <c r="B92" s="139">
        <f>'Cohort Prop Baseline'!C92*'MI Epi'!$R$37</f>
        <v>285</v>
      </c>
      <c r="C92" s="139">
        <f>'Cohort Prop Baseline'!D92*'MI Epi'!$R$37</f>
        <v>285</v>
      </c>
      <c r="D92" s="139">
        <f>'Cohort Prop Baseline'!E92*'MI Epi'!$R$37</f>
        <v>0</v>
      </c>
      <c r="E92" s="139">
        <f>'Cohort Prop Baseline'!F92*'MI Epi'!$R$37</f>
        <v>0</v>
      </c>
      <c r="F92" s="139">
        <f>'Cohort Prop Baseline'!G92*'MI Epi'!$R$37</f>
        <v>0</v>
      </c>
      <c r="G92" s="139">
        <f t="shared" si="2"/>
        <v>570</v>
      </c>
      <c r="H92" s="2" t="e">
        <f>H91+((SUM(B92:F92)/SUM('Cohort Prop Baseline'!C92:G92)))</f>
        <v>#DIV/0!</v>
      </c>
      <c r="I92" s="139">
        <f>'Cohort Prop Baseline'!H92*'MI Epi'!$AE$37</f>
        <v>180</v>
      </c>
      <c r="J92" s="139">
        <f>'Cohort Prop Baseline'!I92*'MI Epi'!$AE$37</f>
        <v>0</v>
      </c>
      <c r="K92" s="139">
        <f>'Cohort Prop Baseline'!J92*'MI Epi'!$AE$37</f>
        <v>0</v>
      </c>
      <c r="L92" s="139">
        <f>'Cohort Prop Baseline'!K92*'MI Epi'!$AE$37</f>
        <v>0</v>
      </c>
      <c r="M92" s="139">
        <f>'Cohort Prop Baseline'!L92*'MI Epi'!$AE$37</f>
        <v>0</v>
      </c>
      <c r="N92" s="139">
        <f t="shared" si="3"/>
        <v>180</v>
      </c>
      <c r="O92" s="2">
        <f>O91+((SUM(I92:M92)/SUM('Cohort Prop Baseline'!H92:L92)))</f>
        <v>0.1225</v>
      </c>
    </row>
    <row r="93" spans="1:15">
      <c r="A93" s="58">
        <v>95</v>
      </c>
      <c r="B93" s="139">
        <f>'Cohort Prop Baseline'!C93*'MI Epi'!$R$38</f>
        <v>540</v>
      </c>
      <c r="C93" s="139">
        <f>'Cohort Prop Baseline'!D93*'MI Epi'!$R$38</f>
        <v>0</v>
      </c>
      <c r="D93" s="139">
        <f>'Cohort Prop Baseline'!E93*'MI Epi'!$R$38</f>
        <v>0</v>
      </c>
      <c r="E93" s="139">
        <f>'Cohort Prop Baseline'!F93*'MI Epi'!$R$38</f>
        <v>0</v>
      </c>
      <c r="F93" s="139">
        <f>'Cohort Prop Baseline'!G93*'MI Epi'!$R$38</f>
        <v>0</v>
      </c>
      <c r="G93" s="139">
        <f t="shared" si="2"/>
        <v>540</v>
      </c>
      <c r="H93" s="2" t="e">
        <f>H92+((SUM(B93:F93)/SUM('Cohort Prop Baseline'!C93:G93)))</f>
        <v>#DIV/0!</v>
      </c>
      <c r="I93" s="139" t="e">
        <f>'Cohort Prop Baseline'!H93*'MI Epi'!$AE$38</f>
        <v>#DIV/0!</v>
      </c>
      <c r="J93" s="139" t="e">
        <f>'Cohort Prop Baseline'!I93*'MI Epi'!$AE$38</f>
        <v>#DIV/0!</v>
      </c>
      <c r="K93" s="139" t="e">
        <f>'Cohort Prop Baseline'!J93*'MI Epi'!$AE$38</f>
        <v>#DIV/0!</v>
      </c>
      <c r="L93" s="139" t="e">
        <f>'Cohort Prop Baseline'!K93*'MI Epi'!$AE$38</f>
        <v>#DIV/0!</v>
      </c>
      <c r="M93" s="139" t="e">
        <f>'Cohort Prop Baseline'!L93*'MI Epi'!$AE$38</f>
        <v>#DIV/0!</v>
      </c>
      <c r="N93" s="139" t="e">
        <f t="shared" si="3"/>
        <v>#DIV/0!</v>
      </c>
      <c r="O93" s="2" t="e">
        <f>O92+((SUM(I93:M93)/SUM('Cohort Prop Baseline'!H93:L93)))</f>
        <v>#DIV/0!</v>
      </c>
    </row>
    <row r="94" spans="1:15">
      <c r="A94" s="58">
        <v>96</v>
      </c>
      <c r="B94" s="139">
        <f>'Cohort Prop Baseline'!C94*'MI Epi'!$R$38</f>
        <v>359.99999999999994</v>
      </c>
      <c r="C94" s="139">
        <f>'Cohort Prop Baseline'!D94*'MI Epi'!$R$38</f>
        <v>179.99999999999997</v>
      </c>
      <c r="D94" s="139">
        <f>'Cohort Prop Baseline'!E94*'MI Epi'!$R$38</f>
        <v>0</v>
      </c>
      <c r="E94" s="139">
        <f>'Cohort Prop Baseline'!F94*'MI Epi'!$R$38</f>
        <v>0</v>
      </c>
      <c r="F94" s="139">
        <f>'Cohort Prop Baseline'!G94*'MI Epi'!$R$38</f>
        <v>0</v>
      </c>
      <c r="G94" s="139">
        <f t="shared" si="2"/>
        <v>539.99999999999989</v>
      </c>
      <c r="H94" s="2" t="e">
        <f>H93+((SUM(B94:F94)/SUM('Cohort Prop Baseline'!C94:G94)))</f>
        <v>#DIV/0!</v>
      </c>
      <c r="I94" s="139" t="e">
        <f>'Cohort Prop Baseline'!H94*'MI Epi'!$AE$38</f>
        <v>#DIV/0!</v>
      </c>
      <c r="J94" s="139" t="e">
        <f>'Cohort Prop Baseline'!I94*'MI Epi'!$AE$38</f>
        <v>#DIV/0!</v>
      </c>
      <c r="K94" s="139" t="e">
        <f>'Cohort Prop Baseline'!J94*'MI Epi'!$AE$38</f>
        <v>#DIV/0!</v>
      </c>
      <c r="L94" s="139" t="e">
        <f>'Cohort Prop Baseline'!K94*'MI Epi'!$AE$38</f>
        <v>#DIV/0!</v>
      </c>
      <c r="M94" s="139" t="e">
        <f>'Cohort Prop Baseline'!L94*'MI Epi'!$AE$38</f>
        <v>#DIV/0!</v>
      </c>
      <c r="N94" s="139" t="e">
        <f t="shared" si="3"/>
        <v>#DIV/0!</v>
      </c>
      <c r="O94" s="2" t="e">
        <f>O93+((SUM(I94:M94)/SUM('Cohort Prop Baseline'!H94:L94)))</f>
        <v>#DIV/0!</v>
      </c>
    </row>
    <row r="95" spans="1:15">
      <c r="A95" s="58">
        <v>97</v>
      </c>
      <c r="B95" s="139" t="e">
        <f>'Cohort Prop Baseline'!C95*'MI Epi'!$R$38</f>
        <v>#DIV/0!</v>
      </c>
      <c r="C95" s="139" t="e">
        <f>'Cohort Prop Baseline'!D95*'MI Epi'!$R$38</f>
        <v>#DIV/0!</v>
      </c>
      <c r="D95" s="139" t="e">
        <f>'Cohort Prop Baseline'!E95*'MI Epi'!$R$38</f>
        <v>#DIV/0!</v>
      </c>
      <c r="E95" s="139" t="e">
        <f>'Cohort Prop Baseline'!F95*'MI Epi'!$R$38</f>
        <v>#DIV/0!</v>
      </c>
      <c r="F95" s="139" t="e">
        <f>'Cohort Prop Baseline'!G95*'MI Epi'!$R$38</f>
        <v>#DIV/0!</v>
      </c>
      <c r="G95" s="139" t="e">
        <f t="shared" si="2"/>
        <v>#DIV/0!</v>
      </c>
      <c r="H95" s="2" t="e">
        <f>H94+((SUM(B95:F95)/SUM('Cohort Prop Baseline'!C95:G95)))</f>
        <v>#DIV/0!</v>
      </c>
      <c r="I95" s="139">
        <f>'Cohort Prop Baseline'!H95*'MI Epi'!$AE$38</f>
        <v>70</v>
      </c>
      <c r="J95" s="139">
        <f>'Cohort Prop Baseline'!I95*'MI Epi'!$AE$38</f>
        <v>0</v>
      </c>
      <c r="K95" s="139">
        <f>'Cohort Prop Baseline'!J95*'MI Epi'!$AE$38</f>
        <v>70</v>
      </c>
      <c r="L95" s="139">
        <f>'Cohort Prop Baseline'!K95*'MI Epi'!$AE$38</f>
        <v>0</v>
      </c>
      <c r="M95" s="139">
        <f>'Cohort Prop Baseline'!L95*'MI Epi'!$AE$38</f>
        <v>0</v>
      </c>
      <c r="N95" s="139">
        <f t="shared" si="3"/>
        <v>140</v>
      </c>
      <c r="O95" s="2" t="e">
        <f>O94+((SUM(I95:M95)/SUM('Cohort Prop Baseline'!H95:L95)))</f>
        <v>#DIV/0!</v>
      </c>
    </row>
    <row r="96" spans="1:15">
      <c r="A96" s="58">
        <v>98</v>
      </c>
      <c r="B96" s="139" t="e">
        <f>'Cohort Prop Baseline'!C96*'MI Epi'!$R$38</f>
        <v>#DIV/0!</v>
      </c>
      <c r="C96" s="139" t="e">
        <f>'Cohort Prop Baseline'!D96*'MI Epi'!$R$38</f>
        <v>#DIV/0!</v>
      </c>
      <c r="D96" s="139" t="e">
        <f>'Cohort Prop Baseline'!E96*'MI Epi'!$R$38</f>
        <v>#DIV/0!</v>
      </c>
      <c r="E96" s="139" t="e">
        <f>'Cohort Prop Baseline'!F96*'MI Epi'!$R$38</f>
        <v>#DIV/0!</v>
      </c>
      <c r="F96" s="139" t="e">
        <f>'Cohort Prop Baseline'!G96*'MI Epi'!$R$38</f>
        <v>#DIV/0!</v>
      </c>
      <c r="G96" s="139" t="e">
        <f t="shared" si="2"/>
        <v>#DIV/0!</v>
      </c>
      <c r="H96" s="2" t="e">
        <f>H95+((SUM(B96:F96)/SUM('Cohort Prop Baseline'!C96:G96)))</f>
        <v>#DIV/0!</v>
      </c>
      <c r="I96" s="139">
        <f>'Cohort Prop Baseline'!H96*'MI Epi'!$AE$38</f>
        <v>140</v>
      </c>
      <c r="J96" s="139">
        <f>'Cohort Prop Baseline'!I96*'MI Epi'!$AE$38</f>
        <v>0</v>
      </c>
      <c r="K96" s="139">
        <f>'Cohort Prop Baseline'!J96*'MI Epi'!$AE$38</f>
        <v>0</v>
      </c>
      <c r="L96" s="139">
        <f>'Cohort Prop Baseline'!K96*'MI Epi'!$AE$38</f>
        <v>0</v>
      </c>
      <c r="M96" s="139">
        <f>'Cohort Prop Baseline'!L96*'MI Epi'!$AE$38</f>
        <v>0</v>
      </c>
      <c r="N96" s="139">
        <f t="shared" si="3"/>
        <v>140</v>
      </c>
      <c r="O96" s="2" t="e">
        <f>O95+((SUM(I96:M96)/SUM('Cohort Prop Baseline'!H96:L96)))</f>
        <v>#DIV/0!</v>
      </c>
    </row>
    <row r="97" spans="1:15">
      <c r="A97" s="58">
        <v>99</v>
      </c>
      <c r="B97" s="139" t="e">
        <f>'Cohort Prop Baseline'!C97*'MI Epi'!$R$38</f>
        <v>#DIV/0!</v>
      </c>
      <c r="C97" s="139" t="e">
        <f>'Cohort Prop Baseline'!D97*'MI Epi'!$R$38</f>
        <v>#DIV/0!</v>
      </c>
      <c r="D97" s="139" t="e">
        <f>'Cohort Prop Baseline'!E97*'MI Epi'!$R$38</f>
        <v>#DIV/0!</v>
      </c>
      <c r="E97" s="139" t="e">
        <f>'Cohort Prop Baseline'!F97*'MI Epi'!$R$38</f>
        <v>#DIV/0!</v>
      </c>
      <c r="F97" s="139" t="e">
        <f>'Cohort Prop Baseline'!G97*'MI Epi'!$R$38</f>
        <v>#DIV/0!</v>
      </c>
      <c r="G97" s="139" t="e">
        <f t="shared" si="2"/>
        <v>#DIV/0!</v>
      </c>
      <c r="H97" s="2" t="e">
        <f>H96+((SUM(B97:F97)/SUM('Cohort Prop Baseline'!C97:G97)))</f>
        <v>#DIV/0!</v>
      </c>
      <c r="I97" s="139" t="e">
        <f>'Cohort Prop Baseline'!H97*'MI Epi'!$AE$38</f>
        <v>#DIV/0!</v>
      </c>
      <c r="J97" s="139" t="e">
        <f>'Cohort Prop Baseline'!I97*'MI Epi'!$AE$38</f>
        <v>#DIV/0!</v>
      </c>
      <c r="K97" s="139" t="e">
        <f>'Cohort Prop Baseline'!J97*'MI Epi'!$AE$38</f>
        <v>#DIV/0!</v>
      </c>
      <c r="L97" s="139" t="e">
        <f>'Cohort Prop Baseline'!K97*'MI Epi'!$AE$38</f>
        <v>#DIV/0!</v>
      </c>
      <c r="M97" s="139" t="e">
        <f>'Cohort Prop Baseline'!L97*'MI Epi'!$AE$38</f>
        <v>#DIV/0!</v>
      </c>
      <c r="N97" s="139" t="e">
        <f t="shared" si="3"/>
        <v>#DIV/0!</v>
      </c>
      <c r="O97" s="2" t="e">
        <f>O96+((SUM(I97:M97)/SUM('Cohort Prop Baseline'!H97:L97)))</f>
        <v>#DIV/0!</v>
      </c>
    </row>
    <row r="98" spans="1:15">
      <c r="A98" s="58">
        <v>100</v>
      </c>
      <c r="B98" s="139" t="e">
        <f>'Cohort Prop Baseline'!C98*'MI Epi'!$R$39</f>
        <v>#DIV/0!</v>
      </c>
      <c r="C98" s="139" t="e">
        <f>'Cohort Prop Baseline'!D98*'MI Epi'!$R$39</f>
        <v>#DIV/0!</v>
      </c>
      <c r="D98" s="139" t="e">
        <f>'Cohort Prop Baseline'!E98*'MI Epi'!$R$39</f>
        <v>#DIV/0!</v>
      </c>
      <c r="E98" s="139" t="e">
        <f>'Cohort Prop Baseline'!F98*'MI Epi'!$R$39</f>
        <v>#DIV/0!</v>
      </c>
      <c r="F98" s="139" t="e">
        <f>'Cohort Prop Baseline'!G98*'MI Epi'!$R$39</f>
        <v>#DIV/0!</v>
      </c>
      <c r="G98" s="139" t="e">
        <f t="shared" si="2"/>
        <v>#DIV/0!</v>
      </c>
      <c r="H98" s="2" t="e">
        <f>H97+((SUM(B98:F98)/SUM('Cohort Prop Baseline'!C98:G98)))</f>
        <v>#DIV/0!</v>
      </c>
      <c r="I98" s="139" t="e">
        <f>'Cohort Prop Baseline'!H98*'MI Epi'!$AE$39</f>
        <v>#DIV/0!</v>
      </c>
      <c r="J98" s="139" t="e">
        <f>'Cohort Prop Baseline'!I98*'MI Epi'!$AE$39</f>
        <v>#DIV/0!</v>
      </c>
      <c r="K98" s="139" t="e">
        <f>'Cohort Prop Baseline'!J98*'MI Epi'!$AE$39</f>
        <v>#DIV/0!</v>
      </c>
      <c r="L98" s="139" t="e">
        <f>'Cohort Prop Baseline'!K98*'MI Epi'!$AE$39</f>
        <v>#DIV/0!</v>
      </c>
      <c r="M98" s="139" t="e">
        <f>'Cohort Prop Baseline'!L98*'MI Epi'!$AE$39</f>
        <v>#DIV/0!</v>
      </c>
      <c r="N98" s="139" t="e">
        <f t="shared" si="3"/>
        <v>#DIV/0!</v>
      </c>
      <c r="O98" s="2" t="e">
        <f>O97+((SUM(I98:M98)/SUM('Cohort Prop Baseline'!H98:L98)))</f>
        <v>#DIV/0!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73" workbookViewId="0">
      <selection activeCell="S91" sqref="S91"/>
    </sheetView>
  </sheetViews>
  <sheetFormatPr defaultRowHeight="15"/>
  <sheetData>
    <row r="1" spans="1:15">
      <c r="A1" s="58"/>
      <c r="B1" s="58" t="s">
        <v>105</v>
      </c>
      <c r="C1" s="58"/>
      <c r="D1" s="58"/>
      <c r="E1" s="58"/>
      <c r="F1" s="58"/>
      <c r="G1" s="58"/>
      <c r="H1" s="58"/>
      <c r="I1" s="58" t="s">
        <v>106</v>
      </c>
      <c r="J1" s="58"/>
      <c r="K1" s="58"/>
      <c r="L1" s="58"/>
      <c r="M1" s="58"/>
      <c r="N1" s="58"/>
      <c r="O1" s="58"/>
    </row>
    <row r="2" spans="1:15">
      <c r="A2" s="1" t="s">
        <v>58</v>
      </c>
      <c r="B2" s="58" t="s">
        <v>258</v>
      </c>
      <c r="C2" s="58" t="s">
        <v>259</v>
      </c>
      <c r="D2" s="58" t="s">
        <v>260</v>
      </c>
      <c r="E2" s="58" t="s">
        <v>48</v>
      </c>
      <c r="F2" s="58" t="s">
        <v>261</v>
      </c>
      <c r="G2" s="58" t="s">
        <v>107</v>
      </c>
      <c r="H2" s="58" t="s">
        <v>271</v>
      </c>
      <c r="I2" s="58" t="s">
        <v>258</v>
      </c>
      <c r="J2" s="58" t="s">
        <v>259</v>
      </c>
      <c r="K2" s="58" t="s">
        <v>260</v>
      </c>
      <c r="L2" s="58" t="s">
        <v>48</v>
      </c>
      <c r="M2" s="58" t="s">
        <v>261</v>
      </c>
      <c r="N2" s="58" t="s">
        <v>107</v>
      </c>
      <c r="O2" s="58" t="s">
        <v>271</v>
      </c>
    </row>
    <row r="3" spans="1:15">
      <c r="A3">
        <v>5</v>
      </c>
      <c r="B3" s="139">
        <f>'Cohort Prop Baseline'!C3*'Stroke Epi'!$H$30</f>
        <v>0.14492753623188406</v>
      </c>
      <c r="C3" s="139">
        <f>'Cohort Prop Baseline'!D3*'Stroke Epi'!$H$30</f>
        <v>1.7391304347826089</v>
      </c>
      <c r="D3" s="139">
        <f>'Cohort Prop Baseline'!E3*'Stroke Epi'!$H$30</f>
        <v>1.9565217391304348</v>
      </c>
      <c r="E3" s="139">
        <f>'Cohort Prop Baseline'!F3*'Stroke Epi'!$H$30</f>
        <v>0.86956521739130443</v>
      </c>
      <c r="F3" s="139">
        <f>'Cohort Prop Baseline'!G3*'Stroke Epi'!$H$30</f>
        <v>0.28985507246376813</v>
      </c>
      <c r="G3" s="139">
        <f>SUM(B3:F3)</f>
        <v>5.0000000000000009</v>
      </c>
      <c r="H3" s="2">
        <f>((SUM(B3:F3))/(SUM('Cohort Prop Baseline'!C3:G3)))</f>
        <v>1.0000000000000002E-4</v>
      </c>
      <c r="I3" s="139">
        <f>'Cohort Prop Baseline'!H3*'Stroke Epi'!$U$30</f>
        <v>0</v>
      </c>
      <c r="J3" s="139">
        <f>'Cohort Prop Baseline'!I3*'Stroke Epi'!$U$30</f>
        <v>0</v>
      </c>
      <c r="K3" s="139">
        <f>'Cohort Prop Baseline'!J3*'Stroke Epi'!$U$30</f>
        <v>0</v>
      </c>
      <c r="L3" s="139">
        <f>'Cohort Prop Baseline'!K3*'Stroke Epi'!$U$30</f>
        <v>0</v>
      </c>
      <c r="M3" s="139">
        <f>'Cohort Prop Baseline'!L3*'Stroke Epi'!$U$30</f>
        <v>0</v>
      </c>
      <c r="N3" s="139">
        <f>SUM(I3:M3)</f>
        <v>0</v>
      </c>
      <c r="O3" s="2">
        <f>((SUM(I3:M3))/(SUM('Cohort Prop Baseline'!H3:L3)))</f>
        <v>0</v>
      </c>
    </row>
    <row r="4" spans="1:15">
      <c r="A4">
        <v>6</v>
      </c>
      <c r="B4" s="139">
        <f>'Cohort Prop Baseline'!C4*'Stroke Epi'!$H$30</f>
        <v>0.15151515151515152</v>
      </c>
      <c r="C4" s="139">
        <f>'Cohort Prop Baseline'!D4*'Stroke Epi'!$H$30</f>
        <v>1.4393939393939397</v>
      </c>
      <c r="D4" s="139">
        <f>'Cohort Prop Baseline'!E4*'Stroke Epi'!$H$30</f>
        <v>1.9696969696969697</v>
      </c>
      <c r="E4" s="139">
        <f>'Cohort Prop Baseline'!F4*'Stroke Epi'!$H$30</f>
        <v>1.3636363636363638</v>
      </c>
      <c r="F4" s="139">
        <f>'Cohort Prop Baseline'!G4*'Stroke Epi'!$H$30</f>
        <v>7.575757575757576E-2</v>
      </c>
      <c r="G4" s="139">
        <f t="shared" ref="G4:G67" si="0">SUM(B4:F4)</f>
        <v>5.0000000000000009</v>
      </c>
      <c r="H4" s="2">
        <f>H3+((SUM(B4:F4))/(SUM('Cohort Prop Baseline'!C4:G4)))</f>
        <v>2.0000000000000004E-4</v>
      </c>
      <c r="I4" s="139">
        <f>'Cohort Prop Baseline'!H4*'Stroke Epi'!$U$30</f>
        <v>0</v>
      </c>
      <c r="J4" s="139">
        <f>'Cohort Prop Baseline'!I4*'Stroke Epi'!$U$30</f>
        <v>0</v>
      </c>
      <c r="K4" s="139">
        <f>'Cohort Prop Baseline'!J4*'Stroke Epi'!$U$30</f>
        <v>0</v>
      </c>
      <c r="L4" s="139">
        <f>'Cohort Prop Baseline'!K4*'Stroke Epi'!$U$30</f>
        <v>0</v>
      </c>
      <c r="M4" s="139">
        <f>'Cohort Prop Baseline'!L4*'Stroke Epi'!$U$30</f>
        <v>0</v>
      </c>
      <c r="N4" s="139">
        <f t="shared" ref="N4:N67" si="1">SUM(I4:M4)</f>
        <v>0</v>
      </c>
      <c r="O4" s="2">
        <f>O3+((SUM(I4:M4))/(SUM('Cohort Prop Baseline'!H4:L4)))</f>
        <v>0</v>
      </c>
    </row>
    <row r="5" spans="1:15">
      <c r="A5">
        <v>7</v>
      </c>
      <c r="B5" s="139">
        <f>'Cohort Prop Baseline'!C5*'Stroke Epi'!$H$30</f>
        <v>0</v>
      </c>
      <c r="C5" s="139">
        <f>'Cohort Prop Baseline'!D5*'Stroke Epi'!$H$30</f>
        <v>1.8421052631578947</v>
      </c>
      <c r="D5" s="139">
        <f>'Cohort Prop Baseline'!E5*'Stroke Epi'!$H$30</f>
        <v>1.4035087719298245</v>
      </c>
      <c r="E5" s="139">
        <f>'Cohort Prop Baseline'!F5*'Stroke Epi'!$H$30</f>
        <v>1.4035087719298245</v>
      </c>
      <c r="F5" s="139">
        <f>'Cohort Prop Baseline'!G5*'Stroke Epi'!$H$30</f>
        <v>0.35087719298245612</v>
      </c>
      <c r="G5" s="139">
        <f t="shared" si="0"/>
        <v>5</v>
      </c>
      <c r="H5" s="2">
        <f>H4+((SUM(B5:F5))/(SUM('Cohort Prop Baseline'!C5:G5)))</f>
        <v>3.0000000000000003E-4</v>
      </c>
      <c r="I5" s="139">
        <f>'Cohort Prop Baseline'!H5*'Stroke Epi'!$U$30</f>
        <v>0</v>
      </c>
      <c r="J5" s="139">
        <f>'Cohort Prop Baseline'!I5*'Stroke Epi'!$U$30</f>
        <v>0</v>
      </c>
      <c r="K5" s="139">
        <f>'Cohort Prop Baseline'!J5*'Stroke Epi'!$U$30</f>
        <v>0</v>
      </c>
      <c r="L5" s="139">
        <f>'Cohort Prop Baseline'!K5*'Stroke Epi'!$U$30</f>
        <v>0</v>
      </c>
      <c r="M5" s="139">
        <f>'Cohort Prop Baseline'!L5*'Stroke Epi'!$U$30</f>
        <v>0</v>
      </c>
      <c r="N5" s="139">
        <f t="shared" si="1"/>
        <v>0</v>
      </c>
      <c r="O5" s="2">
        <f>O4+((SUM(I5:M5))/(SUM('Cohort Prop Baseline'!H5:L5)))</f>
        <v>0</v>
      </c>
    </row>
    <row r="6" spans="1:15">
      <c r="A6" s="58">
        <v>8</v>
      </c>
      <c r="B6" s="139">
        <f>'Cohort Prop Baseline'!C6*'Stroke Epi'!$H$30</f>
        <v>7.6923076923076927E-2</v>
      </c>
      <c r="C6" s="139">
        <f>'Cohort Prop Baseline'!D6*'Stroke Epi'!$H$30</f>
        <v>1.8461538461538463</v>
      </c>
      <c r="D6" s="139">
        <f>'Cohort Prop Baseline'!E6*'Stroke Epi'!$H$30</f>
        <v>1.9230769230769231</v>
      </c>
      <c r="E6" s="139">
        <f>'Cohort Prop Baseline'!F6*'Stroke Epi'!$H$30</f>
        <v>0.92307692307692313</v>
      </c>
      <c r="F6" s="139">
        <f>'Cohort Prop Baseline'!G6*'Stroke Epi'!$H$30</f>
        <v>0.23076923076923078</v>
      </c>
      <c r="G6" s="139">
        <f t="shared" si="0"/>
        <v>5</v>
      </c>
      <c r="H6" s="2">
        <f>H5+((SUM(B6:F6))/(SUM('Cohort Prop Baseline'!C6:G6)))</f>
        <v>4.0000000000000007E-4</v>
      </c>
      <c r="I6" s="139">
        <f>'Cohort Prop Baseline'!H6*'Stroke Epi'!$U$30</f>
        <v>0</v>
      </c>
      <c r="J6" s="139">
        <f>'Cohort Prop Baseline'!I6*'Stroke Epi'!$U$30</f>
        <v>0</v>
      </c>
      <c r="K6" s="139">
        <f>'Cohort Prop Baseline'!J6*'Stroke Epi'!$U$30</f>
        <v>0</v>
      </c>
      <c r="L6" s="139">
        <f>'Cohort Prop Baseline'!K6*'Stroke Epi'!$U$30</f>
        <v>0</v>
      </c>
      <c r="M6" s="139">
        <f>'Cohort Prop Baseline'!L6*'Stroke Epi'!$U$30</f>
        <v>0</v>
      </c>
      <c r="N6" s="139">
        <f t="shared" si="1"/>
        <v>0</v>
      </c>
      <c r="O6" s="2">
        <f>O5+((SUM(I6:M6))/(SUM('Cohort Prop Baseline'!H6:L6)))</f>
        <v>0</v>
      </c>
    </row>
    <row r="7" spans="1:15">
      <c r="A7" s="58">
        <v>9</v>
      </c>
      <c r="B7" s="139">
        <f>'Cohort Prop Baseline'!C7*'Stroke Epi'!$H$30</f>
        <v>0.27272727272727271</v>
      </c>
      <c r="C7" s="139">
        <f>'Cohort Prop Baseline'!D7*'Stroke Epi'!$H$30</f>
        <v>1.3636363636363638</v>
      </c>
      <c r="D7" s="139">
        <f>'Cohort Prop Baseline'!E7*'Stroke Epi'!$H$30</f>
        <v>1.7272727272727273</v>
      </c>
      <c r="E7" s="139">
        <f>'Cohort Prop Baseline'!F7*'Stroke Epi'!$H$30</f>
        <v>1.2727272727272727</v>
      </c>
      <c r="F7" s="139">
        <f>'Cohort Prop Baseline'!G7*'Stroke Epi'!$H$30</f>
        <v>0.36363636363636365</v>
      </c>
      <c r="G7" s="139">
        <f t="shared" si="0"/>
        <v>5</v>
      </c>
      <c r="H7" s="2">
        <f>H6+((SUM(B7:F7))/(SUM('Cohort Prop Baseline'!C7:G7)))</f>
        <v>5.0000000000000012E-4</v>
      </c>
      <c r="I7" s="139">
        <f>'Cohort Prop Baseline'!H7*'Stroke Epi'!$U$30</f>
        <v>0</v>
      </c>
      <c r="J7" s="139">
        <f>'Cohort Prop Baseline'!I7*'Stroke Epi'!$U$30</f>
        <v>0</v>
      </c>
      <c r="K7" s="139">
        <f>'Cohort Prop Baseline'!J7*'Stroke Epi'!$U$30</f>
        <v>0</v>
      </c>
      <c r="L7" s="139">
        <f>'Cohort Prop Baseline'!K7*'Stroke Epi'!$U$30</f>
        <v>0</v>
      </c>
      <c r="M7" s="139">
        <f>'Cohort Prop Baseline'!L7*'Stroke Epi'!$U$30</f>
        <v>0</v>
      </c>
      <c r="N7" s="139">
        <f t="shared" si="1"/>
        <v>0</v>
      </c>
      <c r="O7" s="2">
        <f>O6+((SUM(I7:M7))/(SUM('Cohort Prop Baseline'!H7:L7)))</f>
        <v>0</v>
      </c>
    </row>
    <row r="8" spans="1:15">
      <c r="A8" s="58">
        <v>10</v>
      </c>
      <c r="B8" s="139">
        <f>'Cohort Prop Baseline'!C8*'Stroke Epi'!$H$31</f>
        <v>0.26315789473684209</v>
      </c>
      <c r="C8" s="139">
        <f>'Cohort Prop Baseline'!D8*'Stroke Epi'!$H$31</f>
        <v>1.4912280701754386</v>
      </c>
      <c r="D8" s="139">
        <f>'Cohort Prop Baseline'!E8*'Stroke Epi'!$H$31</f>
        <v>2.1052631578947367</v>
      </c>
      <c r="E8" s="139">
        <f>'Cohort Prop Baseline'!F8*'Stroke Epi'!$H$31</f>
        <v>1.0526315789473684</v>
      </c>
      <c r="F8" s="139">
        <f>'Cohort Prop Baseline'!G8*'Stroke Epi'!$H$31</f>
        <v>8.771929824561403E-2</v>
      </c>
      <c r="G8" s="139">
        <f t="shared" si="0"/>
        <v>4.9999999999999991</v>
      </c>
      <c r="H8" s="2">
        <f>H7+((SUM(B8:F8))/(SUM('Cohort Prop Baseline'!C8:G8)))</f>
        <v>6.0000000000000016E-4</v>
      </c>
      <c r="I8" s="139">
        <f>'Cohort Prop Baseline'!H8*'Stroke Epi'!$U$31</f>
        <v>0</v>
      </c>
      <c r="J8" s="139">
        <f>'Cohort Prop Baseline'!I8*'Stroke Epi'!$U$31</f>
        <v>0</v>
      </c>
      <c r="K8" s="139">
        <f>'Cohort Prop Baseline'!J8*'Stroke Epi'!$U$31</f>
        <v>0</v>
      </c>
      <c r="L8" s="139">
        <f>'Cohort Prop Baseline'!K8*'Stroke Epi'!$U$31</f>
        <v>0</v>
      </c>
      <c r="M8" s="139">
        <f>'Cohort Prop Baseline'!L8*'Stroke Epi'!$U$31</f>
        <v>0</v>
      </c>
      <c r="N8" s="139">
        <f t="shared" si="1"/>
        <v>0</v>
      </c>
      <c r="O8" s="2">
        <f>O7+((SUM(I8:M8))/(SUM('Cohort Prop Baseline'!H8:L8)))</f>
        <v>0</v>
      </c>
    </row>
    <row r="9" spans="1:15">
      <c r="A9" s="58">
        <v>11</v>
      </c>
      <c r="B9" s="139">
        <f>'Cohort Prop Baseline'!C9*'Stroke Epi'!$H$31</f>
        <v>0.26315789473684209</v>
      </c>
      <c r="C9" s="139">
        <f>'Cohort Prop Baseline'!D9*'Stroke Epi'!$H$31</f>
        <v>1.5789473684210527</v>
      </c>
      <c r="D9" s="139">
        <f>'Cohort Prop Baseline'!E9*'Stroke Epi'!$H$31</f>
        <v>1.5789473684210527</v>
      </c>
      <c r="E9" s="139">
        <f>'Cohort Prop Baseline'!F9*'Stroke Epi'!$H$31</f>
        <v>1.0526315789473684</v>
      </c>
      <c r="F9" s="139">
        <f>'Cohort Prop Baseline'!G9*'Stroke Epi'!$H$31</f>
        <v>0.52631578947368418</v>
      </c>
      <c r="G9" s="139">
        <f t="shared" si="0"/>
        <v>5</v>
      </c>
      <c r="H9" s="2">
        <f>H8+((SUM(B9:F9))/(SUM('Cohort Prop Baseline'!C9:G9)))</f>
        <v>7.0000000000000021E-4</v>
      </c>
      <c r="I9" s="139">
        <f>'Cohort Prop Baseline'!H9*'Stroke Epi'!$U$31</f>
        <v>0</v>
      </c>
      <c r="J9" s="139">
        <f>'Cohort Prop Baseline'!I9*'Stroke Epi'!$U$31</f>
        <v>0</v>
      </c>
      <c r="K9" s="139">
        <f>'Cohort Prop Baseline'!J9*'Stroke Epi'!$U$31</f>
        <v>0</v>
      </c>
      <c r="L9" s="139">
        <f>'Cohort Prop Baseline'!K9*'Stroke Epi'!$U$31</f>
        <v>0</v>
      </c>
      <c r="M9" s="139">
        <f>'Cohort Prop Baseline'!L9*'Stroke Epi'!$U$31</f>
        <v>0</v>
      </c>
      <c r="N9" s="139">
        <f t="shared" si="1"/>
        <v>0</v>
      </c>
      <c r="O9" s="2">
        <f>O8+((SUM(I9:M9))/(SUM('Cohort Prop Baseline'!H9:L9)))</f>
        <v>0</v>
      </c>
    </row>
    <row r="10" spans="1:15">
      <c r="A10" s="58">
        <v>12</v>
      </c>
      <c r="B10" s="139">
        <f>'Cohort Prop Baseline'!C10*'Stroke Epi'!$H$31</f>
        <v>0.37313432835820892</v>
      </c>
      <c r="C10" s="139">
        <f>'Cohort Prop Baseline'!D10*'Stroke Epi'!$H$31</f>
        <v>1.3432835820895521</v>
      </c>
      <c r="D10" s="139">
        <f>'Cohort Prop Baseline'!E10*'Stroke Epi'!$H$31</f>
        <v>2.3134328358208958</v>
      </c>
      <c r="E10" s="139">
        <f>'Cohort Prop Baseline'!F10*'Stroke Epi'!$H$31</f>
        <v>0.59701492537313439</v>
      </c>
      <c r="F10" s="139">
        <f>'Cohort Prop Baseline'!G10*'Stroke Epi'!$H$31</f>
        <v>0.37313432835820892</v>
      </c>
      <c r="G10" s="139">
        <f t="shared" si="0"/>
        <v>5</v>
      </c>
      <c r="H10" s="2">
        <f>H9+((SUM(B10:F10))/(SUM('Cohort Prop Baseline'!C10:G10)))</f>
        <v>8.0000000000000026E-4</v>
      </c>
      <c r="I10" s="139">
        <f>'Cohort Prop Baseline'!H10*'Stroke Epi'!$U$31</f>
        <v>0</v>
      </c>
      <c r="J10" s="139">
        <f>'Cohort Prop Baseline'!I10*'Stroke Epi'!$U$31</f>
        <v>0</v>
      </c>
      <c r="K10" s="139">
        <f>'Cohort Prop Baseline'!J10*'Stroke Epi'!$U$31</f>
        <v>0</v>
      </c>
      <c r="L10" s="139">
        <f>'Cohort Prop Baseline'!K10*'Stroke Epi'!$U$31</f>
        <v>0</v>
      </c>
      <c r="M10" s="139">
        <f>'Cohort Prop Baseline'!L10*'Stroke Epi'!$U$31</f>
        <v>0</v>
      </c>
      <c r="N10" s="139">
        <f t="shared" si="1"/>
        <v>0</v>
      </c>
      <c r="O10" s="2">
        <f>O9+((SUM(I10:M10))/(SUM('Cohort Prop Baseline'!H10:L10)))</f>
        <v>0</v>
      </c>
    </row>
    <row r="11" spans="1:15">
      <c r="A11" s="58">
        <v>13</v>
      </c>
      <c r="B11" s="139">
        <f>'Cohort Prop Baseline'!C11*'Stroke Epi'!$H$31</f>
        <v>0.22222222222222224</v>
      </c>
      <c r="C11" s="139">
        <f>'Cohort Prop Baseline'!D11*'Stroke Epi'!$H$31</f>
        <v>1.2222222222222223</v>
      </c>
      <c r="D11" s="139">
        <f>'Cohort Prop Baseline'!E11*'Stroke Epi'!$H$31</f>
        <v>2.666666666666667</v>
      </c>
      <c r="E11" s="139">
        <f>'Cohort Prop Baseline'!F11*'Stroke Epi'!$H$31</f>
        <v>0.66666666666666674</v>
      </c>
      <c r="F11" s="139">
        <f>'Cohort Prop Baseline'!G11*'Stroke Epi'!$H$31</f>
        <v>0.22222222222222224</v>
      </c>
      <c r="G11" s="139">
        <f t="shared" si="0"/>
        <v>5.0000000000000009</v>
      </c>
      <c r="H11" s="2">
        <f>H10+((SUM(B11:F11))/(SUM('Cohort Prop Baseline'!C11:G11)))</f>
        <v>9.000000000000003E-4</v>
      </c>
      <c r="I11" s="139">
        <f>'Cohort Prop Baseline'!H11*'Stroke Epi'!$U$31</f>
        <v>0</v>
      </c>
      <c r="J11" s="139">
        <f>'Cohort Prop Baseline'!I11*'Stroke Epi'!$U$31</f>
        <v>0</v>
      </c>
      <c r="K11" s="139">
        <f>'Cohort Prop Baseline'!J11*'Stroke Epi'!$U$31</f>
        <v>0</v>
      </c>
      <c r="L11" s="139">
        <f>'Cohort Prop Baseline'!K11*'Stroke Epi'!$U$31</f>
        <v>0</v>
      </c>
      <c r="M11" s="139">
        <f>'Cohort Prop Baseline'!L11*'Stroke Epi'!$U$31</f>
        <v>0</v>
      </c>
      <c r="N11" s="139">
        <f t="shared" si="1"/>
        <v>0</v>
      </c>
      <c r="O11" s="2">
        <f>O10+((SUM(I11:M11))/(SUM('Cohort Prop Baseline'!H11:L11)))</f>
        <v>0</v>
      </c>
    </row>
    <row r="12" spans="1:15">
      <c r="A12" s="58">
        <v>14</v>
      </c>
      <c r="B12" s="139">
        <f>'Cohort Prop Baseline'!C12*'Stroke Epi'!$H$31</f>
        <v>0.29411764705882354</v>
      </c>
      <c r="C12" s="139">
        <f>'Cohort Prop Baseline'!D12*'Stroke Epi'!$H$31</f>
        <v>1.7647058823529413</v>
      </c>
      <c r="D12" s="139">
        <f>'Cohort Prop Baseline'!E12*'Stroke Epi'!$H$31</f>
        <v>1.6666666666666665</v>
      </c>
      <c r="E12" s="139">
        <f>'Cohort Prop Baseline'!F12*'Stroke Epi'!$H$31</f>
        <v>0.68627450980392157</v>
      </c>
      <c r="F12" s="139">
        <f>'Cohort Prop Baseline'!G12*'Stroke Epi'!$H$31</f>
        <v>0.58823529411764708</v>
      </c>
      <c r="G12" s="139">
        <f t="shared" si="0"/>
        <v>5</v>
      </c>
      <c r="H12" s="2">
        <f>H11+((SUM(B12:F12))/(SUM('Cohort Prop Baseline'!C12:G12)))</f>
        <v>1.0000000000000002E-3</v>
      </c>
      <c r="I12" s="139">
        <f>'Cohort Prop Baseline'!H12*'Stroke Epi'!$U$31</f>
        <v>0</v>
      </c>
      <c r="J12" s="139">
        <f>'Cohort Prop Baseline'!I12*'Stroke Epi'!$U$31</f>
        <v>0</v>
      </c>
      <c r="K12" s="139">
        <f>'Cohort Prop Baseline'!J12*'Stroke Epi'!$U$31</f>
        <v>0</v>
      </c>
      <c r="L12" s="139">
        <f>'Cohort Prop Baseline'!K12*'Stroke Epi'!$U$31</f>
        <v>0</v>
      </c>
      <c r="M12" s="139">
        <f>'Cohort Prop Baseline'!L12*'Stroke Epi'!$U$31</f>
        <v>0</v>
      </c>
      <c r="N12" s="139">
        <f t="shared" si="1"/>
        <v>0</v>
      </c>
      <c r="O12" s="2">
        <f>O11+((SUM(I12:M12))/(SUM('Cohort Prop Baseline'!H12:L12)))</f>
        <v>0</v>
      </c>
    </row>
    <row r="13" spans="1:15">
      <c r="A13" s="58">
        <v>15</v>
      </c>
      <c r="B13" s="139">
        <f>'Cohort Prop Baseline'!C13*'Stroke Epi'!$H$32</f>
        <v>0.35087719298245612</v>
      </c>
      <c r="C13" s="139">
        <f>'Cohort Prop Baseline'!D13*'Stroke Epi'!$H$32</f>
        <v>1.8421052631578947</v>
      </c>
      <c r="D13" s="139">
        <f>'Cohort Prop Baseline'!E13*'Stroke Epi'!$H$32</f>
        <v>2.0175438596491224</v>
      </c>
      <c r="E13" s="139">
        <f>'Cohort Prop Baseline'!F13*'Stroke Epi'!$H$32</f>
        <v>0.61403508771929827</v>
      </c>
      <c r="F13" s="139">
        <f>'Cohort Prop Baseline'!G13*'Stroke Epi'!$H$32</f>
        <v>0.17543859649122806</v>
      </c>
      <c r="G13" s="139">
        <f t="shared" si="0"/>
        <v>4.9999999999999991</v>
      </c>
      <c r="H13" s="2">
        <f>H12+((SUM(B13:F13))/(SUM('Cohort Prop Baseline'!C13:G13)))</f>
        <v>1.1000000000000003E-3</v>
      </c>
      <c r="I13" s="139">
        <f>'Cohort Prop Baseline'!H13*'Stroke Epi'!$U$32</f>
        <v>0</v>
      </c>
      <c r="J13" s="139">
        <f>'Cohort Prop Baseline'!I13*'Stroke Epi'!$U$32</f>
        <v>0</v>
      </c>
      <c r="K13" s="139">
        <f>'Cohort Prop Baseline'!J13*'Stroke Epi'!$U$32</f>
        <v>0</v>
      </c>
      <c r="L13" s="139">
        <f>'Cohort Prop Baseline'!K13*'Stroke Epi'!$U$32</f>
        <v>0</v>
      </c>
      <c r="M13" s="139">
        <f>'Cohort Prop Baseline'!L13*'Stroke Epi'!$U$32</f>
        <v>0</v>
      </c>
      <c r="N13" s="139">
        <f t="shared" si="1"/>
        <v>0</v>
      </c>
      <c r="O13" s="2">
        <f>O12+((SUM(I13:M13))/(SUM('Cohort Prop Baseline'!H13:L13)))</f>
        <v>0</v>
      </c>
    </row>
    <row r="14" spans="1:15">
      <c r="A14" s="58">
        <v>16</v>
      </c>
      <c r="B14" s="139">
        <f>'Cohort Prop Baseline'!C14*'Stroke Epi'!$H$32</f>
        <v>0.36363636363636365</v>
      </c>
      <c r="C14" s="139">
        <f>'Cohort Prop Baseline'!D14*'Stroke Epi'!$H$32</f>
        <v>1.5454545454545454</v>
      </c>
      <c r="D14" s="139">
        <f>'Cohort Prop Baseline'!E14*'Stroke Epi'!$H$32</f>
        <v>1.9090909090909092</v>
      </c>
      <c r="E14" s="139">
        <f>'Cohort Prop Baseline'!F14*'Stroke Epi'!$H$32</f>
        <v>0.45454545454545464</v>
      </c>
      <c r="F14" s="139">
        <f>'Cohort Prop Baseline'!G14*'Stroke Epi'!$H$32</f>
        <v>0.72727272727272729</v>
      </c>
      <c r="G14" s="139">
        <f t="shared" si="0"/>
        <v>5.0000000000000009</v>
      </c>
      <c r="H14" s="2">
        <f>H13+((SUM(B14:F14))/(SUM('Cohort Prop Baseline'!C14:G14)))</f>
        <v>1.2000000000000003E-3</v>
      </c>
      <c r="I14" s="139">
        <f>'Cohort Prop Baseline'!H14*'Stroke Epi'!$U$32</f>
        <v>0</v>
      </c>
      <c r="J14" s="139">
        <f>'Cohort Prop Baseline'!I14*'Stroke Epi'!$U$32</f>
        <v>0</v>
      </c>
      <c r="K14" s="139">
        <f>'Cohort Prop Baseline'!J14*'Stroke Epi'!$U$32</f>
        <v>0</v>
      </c>
      <c r="L14" s="139">
        <f>'Cohort Prop Baseline'!K14*'Stroke Epi'!$U$32</f>
        <v>0</v>
      </c>
      <c r="M14" s="139">
        <f>'Cohort Prop Baseline'!L14*'Stroke Epi'!$U$32</f>
        <v>0</v>
      </c>
      <c r="N14" s="139">
        <f t="shared" si="1"/>
        <v>0</v>
      </c>
      <c r="O14" s="2">
        <f>O13+((SUM(I14:M14))/(SUM('Cohort Prop Baseline'!H14:L14)))</f>
        <v>0</v>
      </c>
    </row>
    <row r="15" spans="1:15">
      <c r="A15" s="58">
        <v>17</v>
      </c>
      <c r="B15" s="139">
        <f>'Cohort Prop Baseline'!C15*'Stroke Epi'!$H$32</f>
        <v>0.48780487804878053</v>
      </c>
      <c r="C15" s="139">
        <f>'Cohort Prop Baseline'!D15*'Stroke Epi'!$H$32</f>
        <v>0.85365853658536606</v>
      </c>
      <c r="D15" s="139">
        <f>'Cohort Prop Baseline'!E15*'Stroke Epi'!$H$32</f>
        <v>1.4634146341463414</v>
      </c>
      <c r="E15" s="139">
        <f>'Cohort Prop Baseline'!F15*'Stroke Epi'!$H$32</f>
        <v>0.97560975609756106</v>
      </c>
      <c r="F15" s="139">
        <f>'Cohort Prop Baseline'!G15*'Stroke Epi'!$H$32</f>
        <v>1.2195121951219512</v>
      </c>
      <c r="G15" s="139">
        <f t="shared" si="0"/>
        <v>5</v>
      </c>
      <c r="H15" s="2">
        <f>H14+((SUM(B15:F15))/(SUM('Cohort Prop Baseline'!C15:G15)))</f>
        <v>1.3000000000000004E-3</v>
      </c>
      <c r="I15" s="139">
        <f>'Cohort Prop Baseline'!H15*'Stroke Epi'!$U$32</f>
        <v>0</v>
      </c>
      <c r="J15" s="139">
        <f>'Cohort Prop Baseline'!I15*'Stroke Epi'!$U$32</f>
        <v>0</v>
      </c>
      <c r="K15" s="139">
        <f>'Cohort Prop Baseline'!J15*'Stroke Epi'!$U$32</f>
        <v>0</v>
      </c>
      <c r="L15" s="139">
        <f>'Cohort Prop Baseline'!K15*'Stroke Epi'!$U$32</f>
        <v>0</v>
      </c>
      <c r="M15" s="139">
        <f>'Cohort Prop Baseline'!L15*'Stroke Epi'!$U$32</f>
        <v>0</v>
      </c>
      <c r="N15" s="139">
        <f t="shared" si="1"/>
        <v>0</v>
      </c>
      <c r="O15" s="2">
        <f>O14+((SUM(I15:M15))/(SUM('Cohort Prop Baseline'!H15:L15)))</f>
        <v>0</v>
      </c>
    </row>
    <row r="16" spans="1:15">
      <c r="A16" s="58">
        <v>18</v>
      </c>
      <c r="B16" s="139">
        <f>'Cohort Prop Baseline'!C16*'Stroke Epi'!$H$32</f>
        <v>0</v>
      </c>
      <c r="C16" s="139">
        <f>'Cohort Prop Baseline'!D16*'Stroke Epi'!$H$32</f>
        <v>1.4000000000000004</v>
      </c>
      <c r="D16" s="139">
        <f>'Cohort Prop Baseline'!E16*'Stroke Epi'!$H$32</f>
        <v>0.70000000000000018</v>
      </c>
      <c r="E16" s="139">
        <f>'Cohort Prop Baseline'!F16*'Stroke Epi'!$H$32</f>
        <v>1.1000000000000001</v>
      </c>
      <c r="F16" s="139">
        <f>'Cohort Prop Baseline'!G16*'Stroke Epi'!$H$32</f>
        <v>1.8</v>
      </c>
      <c r="G16" s="139">
        <f t="shared" si="0"/>
        <v>5.0000000000000009</v>
      </c>
      <c r="H16" s="2">
        <f>H15+((SUM(B16:F16))/(SUM('Cohort Prop Baseline'!C16:G16)))</f>
        <v>1.4000000000000004E-3</v>
      </c>
      <c r="I16" s="139">
        <f>'Cohort Prop Baseline'!H16*'Stroke Epi'!$U$32</f>
        <v>0</v>
      </c>
      <c r="J16" s="139">
        <f>'Cohort Prop Baseline'!I16*'Stroke Epi'!$U$32</f>
        <v>0</v>
      </c>
      <c r="K16" s="139">
        <f>'Cohort Prop Baseline'!J16*'Stroke Epi'!$U$32</f>
        <v>0</v>
      </c>
      <c r="L16" s="139">
        <f>'Cohort Prop Baseline'!K16*'Stroke Epi'!$U$32</f>
        <v>0</v>
      </c>
      <c r="M16" s="139">
        <f>'Cohort Prop Baseline'!L16*'Stroke Epi'!$U$32</f>
        <v>0</v>
      </c>
      <c r="N16" s="139">
        <f t="shared" si="1"/>
        <v>0</v>
      </c>
      <c r="O16" s="2">
        <f>O15+((SUM(I16:M16))/(SUM('Cohort Prop Baseline'!H16:L16)))</f>
        <v>0</v>
      </c>
    </row>
    <row r="17" spans="1:15">
      <c r="A17" s="58">
        <v>19</v>
      </c>
      <c r="B17" s="139">
        <f>'Cohort Prop Baseline'!C17*'Stroke Epi'!$H$32</f>
        <v>0.11627906976744187</v>
      </c>
      <c r="C17" s="139">
        <f>'Cohort Prop Baseline'!D17*'Stroke Epi'!$H$32</f>
        <v>0.58139534883720934</v>
      </c>
      <c r="D17" s="139">
        <f>'Cohort Prop Baseline'!E17*'Stroke Epi'!$H$32</f>
        <v>0.93023255813953498</v>
      </c>
      <c r="E17" s="139">
        <f>'Cohort Prop Baseline'!F17*'Stroke Epi'!$H$32</f>
        <v>1.6279069767441863</v>
      </c>
      <c r="F17" s="139">
        <f>'Cohort Prop Baseline'!G17*'Stroke Epi'!$H$32</f>
        <v>1.7441860465116279</v>
      </c>
      <c r="G17" s="139">
        <f t="shared" si="0"/>
        <v>5</v>
      </c>
      <c r="H17" s="2">
        <f>H16+((SUM(B17:F17))/(SUM('Cohort Prop Baseline'!C17:G17)))</f>
        <v>1.5000000000000005E-3</v>
      </c>
      <c r="I17" s="139">
        <f>'Cohort Prop Baseline'!H17*'Stroke Epi'!$U$32</f>
        <v>0</v>
      </c>
      <c r="J17" s="139">
        <f>'Cohort Prop Baseline'!I17*'Stroke Epi'!$U$32</f>
        <v>0</v>
      </c>
      <c r="K17" s="139">
        <f>'Cohort Prop Baseline'!J17*'Stroke Epi'!$U$32</f>
        <v>0</v>
      </c>
      <c r="L17" s="139">
        <f>'Cohort Prop Baseline'!K17*'Stroke Epi'!$U$32</f>
        <v>0</v>
      </c>
      <c r="M17" s="139">
        <f>'Cohort Prop Baseline'!L17*'Stroke Epi'!$U$32</f>
        <v>0</v>
      </c>
      <c r="N17" s="139">
        <f t="shared" si="1"/>
        <v>0</v>
      </c>
      <c r="O17" s="2">
        <f>O16+((SUM(I17:M17))/(SUM('Cohort Prop Baseline'!H17:L17)))</f>
        <v>0</v>
      </c>
    </row>
    <row r="18" spans="1:15">
      <c r="A18" s="58">
        <v>20</v>
      </c>
      <c r="B18" s="139">
        <f>'Cohort Prop Baseline'!C18*'Stroke Epi'!$H$33</f>
        <v>0.41666666666666663</v>
      </c>
      <c r="C18" s="139">
        <f>'Cohort Prop Baseline'!D18*'Stroke Epi'!$H$33</f>
        <v>0.83333333333333326</v>
      </c>
      <c r="D18" s="139">
        <f>'Cohort Prop Baseline'!E18*'Stroke Epi'!$H$33</f>
        <v>0.97222222222222232</v>
      </c>
      <c r="E18" s="139">
        <f>'Cohort Prop Baseline'!F18*'Stroke Epi'!$H$33</f>
        <v>0.83333333333333326</v>
      </c>
      <c r="F18" s="139">
        <f>'Cohort Prop Baseline'!G18*'Stroke Epi'!$H$33</f>
        <v>1.9444444444444446</v>
      </c>
      <c r="G18" s="139">
        <f t="shared" si="0"/>
        <v>5</v>
      </c>
      <c r="H18" s="2">
        <f>H17+((SUM(B18:F18))/(SUM('Cohort Prop Baseline'!C18:G18)))</f>
        <v>1.6000000000000005E-3</v>
      </c>
      <c r="I18" s="139">
        <f>'Cohort Prop Baseline'!H18*'Stroke Epi'!$U$33</f>
        <v>0</v>
      </c>
      <c r="J18" s="139">
        <f>'Cohort Prop Baseline'!I18*'Stroke Epi'!$U$33</f>
        <v>0</v>
      </c>
      <c r="K18" s="139">
        <f>'Cohort Prop Baseline'!J18*'Stroke Epi'!$U$33</f>
        <v>0</v>
      </c>
      <c r="L18" s="139">
        <f>'Cohort Prop Baseline'!K18*'Stroke Epi'!$U$33</f>
        <v>0</v>
      </c>
      <c r="M18" s="139">
        <f>'Cohort Prop Baseline'!L18*'Stroke Epi'!$U$33</f>
        <v>0</v>
      </c>
      <c r="N18" s="139">
        <f t="shared" si="1"/>
        <v>0</v>
      </c>
      <c r="O18" s="2">
        <f>O17+((SUM(I18:M18))/(SUM('Cohort Prop Baseline'!H18:L18)))</f>
        <v>0</v>
      </c>
    </row>
    <row r="19" spans="1:15">
      <c r="A19" s="58">
        <v>21</v>
      </c>
      <c r="B19" s="139">
        <f>'Cohort Prop Baseline'!C19*'Stroke Epi'!$H$33</f>
        <v>0</v>
      </c>
      <c r="C19" s="139">
        <f>'Cohort Prop Baseline'!D19*'Stroke Epi'!$H$33</f>
        <v>1.0526315789473684</v>
      </c>
      <c r="D19" s="139">
        <f>'Cohort Prop Baseline'!E19*'Stroke Epi'!$H$33</f>
        <v>1.3157894736842106</v>
      </c>
      <c r="E19" s="139">
        <f>'Cohort Prop Baseline'!F19*'Stroke Epi'!$H$33</f>
        <v>0.78947368421052633</v>
      </c>
      <c r="F19" s="139">
        <f>'Cohort Prop Baseline'!G19*'Stroke Epi'!$H$33</f>
        <v>1.8421052631578947</v>
      </c>
      <c r="G19" s="139">
        <f t="shared" si="0"/>
        <v>5</v>
      </c>
      <c r="H19" s="2">
        <f>H18+((SUM(B19:F19))/(SUM('Cohort Prop Baseline'!C19:G19)))</f>
        <v>1.7000000000000006E-3</v>
      </c>
      <c r="I19" s="139">
        <f>'Cohort Prop Baseline'!H19*'Stroke Epi'!$U$33</f>
        <v>0</v>
      </c>
      <c r="J19" s="139">
        <f>'Cohort Prop Baseline'!I19*'Stroke Epi'!$U$33</f>
        <v>0</v>
      </c>
      <c r="K19" s="139">
        <f>'Cohort Prop Baseline'!J19*'Stroke Epi'!$U$33</f>
        <v>0</v>
      </c>
      <c r="L19" s="139">
        <f>'Cohort Prop Baseline'!K19*'Stroke Epi'!$U$33</f>
        <v>0</v>
      </c>
      <c r="M19" s="139">
        <f>'Cohort Prop Baseline'!L19*'Stroke Epi'!$U$33</f>
        <v>0</v>
      </c>
      <c r="N19" s="139">
        <f t="shared" si="1"/>
        <v>0</v>
      </c>
      <c r="O19" s="2">
        <f>O18+((SUM(I19:M19))/(SUM('Cohort Prop Baseline'!H19:L19)))</f>
        <v>0</v>
      </c>
    </row>
    <row r="20" spans="1:15">
      <c r="A20" s="58">
        <v>22</v>
      </c>
      <c r="B20" s="139">
        <f>'Cohort Prop Baseline'!C20*'Stroke Epi'!$H$33</f>
        <v>0.33333333333333337</v>
      </c>
      <c r="C20" s="139">
        <f>'Cohort Prop Baseline'!D20*'Stroke Epi'!$H$33</f>
        <v>0.55555555555555558</v>
      </c>
      <c r="D20" s="139">
        <f>'Cohort Prop Baseline'!E20*'Stroke Epi'!$H$33</f>
        <v>0.66666666666666674</v>
      </c>
      <c r="E20" s="139">
        <f>'Cohort Prop Baseline'!F20*'Stroke Epi'!$H$33</f>
        <v>1.3333333333333335</v>
      </c>
      <c r="F20" s="139">
        <f>'Cohort Prop Baseline'!G20*'Stroke Epi'!$H$33</f>
        <v>2.1111111111111112</v>
      </c>
      <c r="G20" s="139">
        <f t="shared" si="0"/>
        <v>5</v>
      </c>
      <c r="H20" s="2">
        <f>H19+((SUM(B20:F20))/(SUM('Cohort Prop Baseline'!C20:G20)))</f>
        <v>1.8000000000000006E-3</v>
      </c>
      <c r="I20" s="139">
        <f>'Cohort Prop Baseline'!H20*'Stroke Epi'!$U$33</f>
        <v>0</v>
      </c>
      <c r="J20" s="139">
        <f>'Cohort Prop Baseline'!I20*'Stroke Epi'!$U$33</f>
        <v>0</v>
      </c>
      <c r="K20" s="139">
        <f>'Cohort Prop Baseline'!J20*'Stroke Epi'!$U$33</f>
        <v>0</v>
      </c>
      <c r="L20" s="139">
        <f>'Cohort Prop Baseline'!K20*'Stroke Epi'!$U$33</f>
        <v>0</v>
      </c>
      <c r="M20" s="139">
        <f>'Cohort Prop Baseline'!L20*'Stroke Epi'!$U$33</f>
        <v>0</v>
      </c>
      <c r="N20" s="139">
        <f t="shared" si="1"/>
        <v>0</v>
      </c>
      <c r="O20" s="2">
        <f>O19+((SUM(I20:M20))/(SUM('Cohort Prop Baseline'!H20:L20)))</f>
        <v>0</v>
      </c>
    </row>
    <row r="21" spans="1:15">
      <c r="A21" s="58">
        <v>23</v>
      </c>
      <c r="B21" s="139">
        <f>'Cohort Prop Baseline'!C21*'Stroke Epi'!$H$33</f>
        <v>0.16666666666666669</v>
      </c>
      <c r="C21" s="139">
        <f>'Cohort Prop Baseline'!D21*'Stroke Epi'!$H$33</f>
        <v>0.33333333333333337</v>
      </c>
      <c r="D21" s="139">
        <f>'Cohort Prop Baseline'!E21*'Stroke Epi'!$H$33</f>
        <v>0.66666666666666674</v>
      </c>
      <c r="E21" s="139">
        <f>'Cohort Prop Baseline'!F21*'Stroke Epi'!$H$33</f>
        <v>1.1666666666666667</v>
      </c>
      <c r="F21" s="139">
        <f>'Cohort Prop Baseline'!G21*'Stroke Epi'!$H$33</f>
        <v>2.666666666666667</v>
      </c>
      <c r="G21" s="139">
        <f t="shared" si="0"/>
        <v>5</v>
      </c>
      <c r="H21" s="2">
        <f>H20+((SUM(B21:F21))/(SUM('Cohort Prop Baseline'!C21:G21)))</f>
        <v>1.9000000000000006E-3</v>
      </c>
      <c r="I21" s="139">
        <f>'Cohort Prop Baseline'!H21*'Stroke Epi'!$U$33</f>
        <v>0</v>
      </c>
      <c r="J21" s="139">
        <f>'Cohort Prop Baseline'!I21*'Stroke Epi'!$U$33</f>
        <v>0</v>
      </c>
      <c r="K21" s="139">
        <f>'Cohort Prop Baseline'!J21*'Stroke Epi'!$U$33</f>
        <v>0</v>
      </c>
      <c r="L21" s="139">
        <f>'Cohort Prop Baseline'!K21*'Stroke Epi'!$U$33</f>
        <v>0</v>
      </c>
      <c r="M21" s="139">
        <f>'Cohort Prop Baseline'!L21*'Stroke Epi'!$U$33</f>
        <v>0</v>
      </c>
      <c r="N21" s="139">
        <f t="shared" si="1"/>
        <v>0</v>
      </c>
      <c r="O21" s="2">
        <f>O20+((SUM(I21:M21))/(SUM('Cohort Prop Baseline'!H21:L21)))</f>
        <v>0</v>
      </c>
    </row>
    <row r="22" spans="1:15">
      <c r="A22" s="58">
        <v>24</v>
      </c>
      <c r="B22" s="139">
        <f>'Cohort Prop Baseline'!C22*'Stroke Epi'!$H$33</f>
        <v>0</v>
      </c>
      <c r="C22" s="139">
        <f>'Cohort Prop Baseline'!D22*'Stroke Epi'!$H$33</f>
        <v>0.5</v>
      </c>
      <c r="D22" s="139">
        <f>'Cohort Prop Baseline'!E22*'Stroke Epi'!$H$33</f>
        <v>0.875</v>
      </c>
      <c r="E22" s="139">
        <f>'Cohort Prop Baseline'!F22*'Stroke Epi'!$H$33</f>
        <v>0.75</v>
      </c>
      <c r="F22" s="139">
        <f>'Cohort Prop Baseline'!G22*'Stroke Epi'!$H$33</f>
        <v>2.8749999999999996</v>
      </c>
      <c r="G22" s="139">
        <f t="shared" si="0"/>
        <v>5</v>
      </c>
      <c r="H22" s="2">
        <f>H21+((SUM(B22:F22))/(SUM('Cohort Prop Baseline'!C22:G22)))</f>
        <v>2.0000000000000005E-3</v>
      </c>
      <c r="I22" s="139">
        <f>'Cohort Prop Baseline'!H22*'Stroke Epi'!$U$33</f>
        <v>0</v>
      </c>
      <c r="J22" s="139">
        <f>'Cohort Prop Baseline'!I22*'Stroke Epi'!$U$33</f>
        <v>0</v>
      </c>
      <c r="K22" s="139">
        <f>'Cohort Prop Baseline'!J22*'Stroke Epi'!$U$33</f>
        <v>0</v>
      </c>
      <c r="L22" s="139">
        <f>'Cohort Prop Baseline'!K22*'Stroke Epi'!$U$33</f>
        <v>0</v>
      </c>
      <c r="M22" s="139">
        <f>'Cohort Prop Baseline'!L22*'Stroke Epi'!$U$33</f>
        <v>0</v>
      </c>
      <c r="N22" s="139">
        <f t="shared" si="1"/>
        <v>0</v>
      </c>
      <c r="O22" s="2">
        <f>O21+((SUM(I22:M22))/(SUM('Cohort Prop Baseline'!H22:L22)))</f>
        <v>0</v>
      </c>
    </row>
    <row r="23" spans="1:15">
      <c r="A23" s="58">
        <v>25</v>
      </c>
      <c r="B23" s="139">
        <f>'Cohort Prop Baseline'!C23*'Stroke Epi'!$H$34</f>
        <v>0.18867924528301885</v>
      </c>
      <c r="C23" s="139">
        <f>'Cohort Prop Baseline'!D23*'Stroke Epi'!$H$34</f>
        <v>0.84905660377358494</v>
      </c>
      <c r="D23" s="139">
        <f>'Cohort Prop Baseline'!E23*'Stroke Epi'!$H$34</f>
        <v>0.660377358490566</v>
      </c>
      <c r="E23" s="139">
        <f>'Cohort Prop Baseline'!F23*'Stroke Epi'!$H$34</f>
        <v>1.2264150943396228</v>
      </c>
      <c r="F23" s="139">
        <f>'Cohort Prop Baseline'!G23*'Stroke Epi'!$H$34</f>
        <v>2.075471698113208</v>
      </c>
      <c r="G23" s="139">
        <f t="shared" si="0"/>
        <v>5</v>
      </c>
      <c r="H23" s="2">
        <f>H22+((SUM(B23:F23))/(SUM('Cohort Prop Baseline'!C23:G23)))</f>
        <v>2.1000000000000003E-3</v>
      </c>
      <c r="I23" s="139">
        <f>'Cohort Prop Baseline'!H23*'Stroke Epi'!$U$34</f>
        <v>0</v>
      </c>
      <c r="J23" s="139">
        <f>'Cohort Prop Baseline'!I23*'Stroke Epi'!$U$34</f>
        <v>0</v>
      </c>
      <c r="K23" s="139">
        <f>'Cohort Prop Baseline'!J23*'Stroke Epi'!$U$34</f>
        <v>0</v>
      </c>
      <c r="L23" s="139">
        <f>'Cohort Prop Baseline'!K23*'Stroke Epi'!$U$34</f>
        <v>0</v>
      </c>
      <c r="M23" s="139">
        <f>'Cohort Prop Baseline'!L23*'Stroke Epi'!$U$34</f>
        <v>0</v>
      </c>
      <c r="N23" s="139">
        <f t="shared" si="1"/>
        <v>0</v>
      </c>
      <c r="O23" s="2">
        <f>O22+((SUM(I23:M23))/(SUM('Cohort Prop Baseline'!H23:L23)))</f>
        <v>0</v>
      </c>
    </row>
    <row r="24" spans="1:15">
      <c r="A24" s="58">
        <v>26</v>
      </c>
      <c r="B24" s="139">
        <f>'Cohort Prop Baseline'!C24*'Stroke Epi'!$H$34</f>
        <v>0.22727272727272732</v>
      </c>
      <c r="C24" s="139">
        <f>'Cohort Prop Baseline'!D24*'Stroke Epi'!$H$34</f>
        <v>0.34090909090909094</v>
      </c>
      <c r="D24" s="139">
        <f>'Cohort Prop Baseline'!E24*'Stroke Epi'!$H$34</f>
        <v>0.45454545454545464</v>
      </c>
      <c r="E24" s="139">
        <f>'Cohort Prop Baseline'!F24*'Stroke Epi'!$H$34</f>
        <v>1.7045454545454546</v>
      </c>
      <c r="F24" s="139">
        <f>'Cohort Prop Baseline'!G24*'Stroke Epi'!$H$34</f>
        <v>2.2727272727272729</v>
      </c>
      <c r="G24" s="139">
        <f t="shared" si="0"/>
        <v>5</v>
      </c>
      <c r="H24" s="2">
        <f>H23+((SUM(B24:F24))/(SUM('Cohort Prop Baseline'!C24:G24)))</f>
        <v>2.2000000000000001E-3</v>
      </c>
      <c r="I24" s="139">
        <f>'Cohort Prop Baseline'!H24*'Stroke Epi'!$U$34</f>
        <v>0</v>
      </c>
      <c r="J24" s="139">
        <f>'Cohort Prop Baseline'!I24*'Stroke Epi'!$U$34</f>
        <v>0</v>
      </c>
      <c r="K24" s="139">
        <f>'Cohort Prop Baseline'!J24*'Stroke Epi'!$U$34</f>
        <v>0</v>
      </c>
      <c r="L24" s="139">
        <f>'Cohort Prop Baseline'!K24*'Stroke Epi'!$U$34</f>
        <v>0</v>
      </c>
      <c r="M24" s="139">
        <f>'Cohort Prop Baseline'!L24*'Stroke Epi'!$U$34</f>
        <v>0</v>
      </c>
      <c r="N24" s="139">
        <f t="shared" si="1"/>
        <v>0</v>
      </c>
      <c r="O24" s="2">
        <f>O23+((SUM(I24:M24))/(SUM('Cohort Prop Baseline'!H24:L24)))</f>
        <v>0</v>
      </c>
    </row>
    <row r="25" spans="1:15">
      <c r="A25" s="58">
        <v>27</v>
      </c>
      <c r="B25" s="139">
        <f>'Cohort Prop Baseline'!C25*'Stroke Epi'!$H$34</f>
        <v>0.19607843137254902</v>
      </c>
      <c r="C25" s="139">
        <f>'Cohort Prop Baseline'!D25*'Stroke Epi'!$H$34</f>
        <v>0.29411764705882354</v>
      </c>
      <c r="D25" s="139">
        <f>'Cohort Prop Baseline'!E25*'Stroke Epi'!$H$34</f>
        <v>0.58823529411764708</v>
      </c>
      <c r="E25" s="139">
        <f>'Cohort Prop Baseline'!F25*'Stroke Epi'!$H$34</f>
        <v>1.0784313725490196</v>
      </c>
      <c r="F25" s="139">
        <f>'Cohort Prop Baseline'!G25*'Stroke Epi'!$H$34</f>
        <v>2.8431372549019609</v>
      </c>
      <c r="G25" s="139">
        <f t="shared" si="0"/>
        <v>5</v>
      </c>
      <c r="H25" s="2">
        <f>H24+((SUM(B25:F25))/(SUM('Cohort Prop Baseline'!C25:G25)))</f>
        <v>2.3E-3</v>
      </c>
      <c r="I25" s="139">
        <f>'Cohort Prop Baseline'!H25*'Stroke Epi'!$U$34</f>
        <v>0</v>
      </c>
      <c r="J25" s="139">
        <f>'Cohort Prop Baseline'!I25*'Stroke Epi'!$U$34</f>
        <v>0</v>
      </c>
      <c r="K25" s="139">
        <f>'Cohort Prop Baseline'!J25*'Stroke Epi'!$U$34</f>
        <v>0</v>
      </c>
      <c r="L25" s="139">
        <f>'Cohort Prop Baseline'!K25*'Stroke Epi'!$U$34</f>
        <v>0</v>
      </c>
      <c r="M25" s="139">
        <f>'Cohort Prop Baseline'!L25*'Stroke Epi'!$U$34</f>
        <v>0</v>
      </c>
      <c r="N25" s="139">
        <f t="shared" si="1"/>
        <v>0</v>
      </c>
      <c r="O25" s="2">
        <f>O24+((SUM(I25:M25))/(SUM('Cohort Prop Baseline'!H25:L25)))</f>
        <v>0</v>
      </c>
    </row>
    <row r="26" spans="1:15">
      <c r="A26" s="58">
        <v>28</v>
      </c>
      <c r="B26" s="139">
        <f>'Cohort Prop Baseline'!C26*'Stroke Epi'!$H$34</f>
        <v>0.12820512820512819</v>
      </c>
      <c r="C26" s="139">
        <f>'Cohort Prop Baseline'!D26*'Stroke Epi'!$H$34</f>
        <v>0.38461538461538464</v>
      </c>
      <c r="D26" s="139">
        <f>'Cohort Prop Baseline'!E26*'Stroke Epi'!$H$34</f>
        <v>0.38461538461538464</v>
      </c>
      <c r="E26" s="139">
        <f>'Cohort Prop Baseline'!F26*'Stroke Epi'!$H$34</f>
        <v>1.5384615384615385</v>
      </c>
      <c r="F26" s="139">
        <f>'Cohort Prop Baseline'!G26*'Stroke Epi'!$H$34</f>
        <v>2.5641025641025639</v>
      </c>
      <c r="G26" s="139">
        <f t="shared" si="0"/>
        <v>5</v>
      </c>
      <c r="H26" s="2">
        <f>H25+((SUM(B26:F26))/(SUM('Cohort Prop Baseline'!C26:G26)))</f>
        <v>2.3999999999999998E-3</v>
      </c>
      <c r="I26" s="139">
        <f>'Cohort Prop Baseline'!H26*'Stroke Epi'!$U$34</f>
        <v>0</v>
      </c>
      <c r="J26" s="139">
        <f>'Cohort Prop Baseline'!I26*'Stroke Epi'!$U$34</f>
        <v>0</v>
      </c>
      <c r="K26" s="139">
        <f>'Cohort Prop Baseline'!J26*'Stroke Epi'!$U$34</f>
        <v>0</v>
      </c>
      <c r="L26" s="139">
        <f>'Cohort Prop Baseline'!K26*'Stroke Epi'!$U$34</f>
        <v>0</v>
      </c>
      <c r="M26" s="139">
        <f>'Cohort Prop Baseline'!L26*'Stroke Epi'!$U$34</f>
        <v>0</v>
      </c>
      <c r="N26" s="139">
        <f t="shared" si="1"/>
        <v>0</v>
      </c>
      <c r="O26" s="2">
        <f>O25+((SUM(I26:M26))/(SUM('Cohort Prop Baseline'!H26:L26)))</f>
        <v>0</v>
      </c>
    </row>
    <row r="27" spans="1:15">
      <c r="A27" s="58">
        <v>29</v>
      </c>
      <c r="B27" s="139">
        <f>'Cohort Prop Baseline'!C27*'Stroke Epi'!$H$34</f>
        <v>0.2</v>
      </c>
      <c r="C27" s="139">
        <f>'Cohort Prop Baseline'!D27*'Stroke Epi'!$H$34</f>
        <v>0.3</v>
      </c>
      <c r="D27" s="139">
        <f>'Cohort Prop Baseline'!E27*'Stroke Epi'!$H$34</f>
        <v>1.1000000000000001</v>
      </c>
      <c r="E27" s="139">
        <f>'Cohort Prop Baseline'!F27*'Stroke Epi'!$H$34</f>
        <v>1</v>
      </c>
      <c r="F27" s="139">
        <f>'Cohort Prop Baseline'!G27*'Stroke Epi'!$H$34</f>
        <v>2.4</v>
      </c>
      <c r="G27" s="139">
        <f t="shared" si="0"/>
        <v>5</v>
      </c>
      <c r="H27" s="2">
        <f>H26+((SUM(B27:F27))/(SUM('Cohort Prop Baseline'!C27:G27)))</f>
        <v>2.4999999999999996E-3</v>
      </c>
      <c r="I27" s="139">
        <f>'Cohort Prop Baseline'!H27*'Stroke Epi'!$U$34</f>
        <v>0</v>
      </c>
      <c r="J27" s="139">
        <f>'Cohort Prop Baseline'!I27*'Stroke Epi'!$U$34</f>
        <v>0</v>
      </c>
      <c r="K27" s="139">
        <f>'Cohort Prop Baseline'!J27*'Stroke Epi'!$U$34</f>
        <v>0</v>
      </c>
      <c r="L27" s="139">
        <f>'Cohort Prop Baseline'!K27*'Stroke Epi'!$U$34</f>
        <v>0</v>
      </c>
      <c r="M27" s="139">
        <f>'Cohort Prop Baseline'!L27*'Stroke Epi'!$U$34</f>
        <v>0</v>
      </c>
      <c r="N27" s="139">
        <f t="shared" si="1"/>
        <v>0</v>
      </c>
      <c r="O27" s="2">
        <f>O26+((SUM(I27:M27))/(SUM('Cohort Prop Baseline'!H27:L27)))</f>
        <v>0</v>
      </c>
    </row>
    <row r="28" spans="1:15">
      <c r="A28" s="58">
        <v>30</v>
      </c>
      <c r="B28" s="139">
        <f>'Cohort Prop Baseline'!C28*'Stroke Epi'!$H$35</f>
        <v>0.23255813953488375</v>
      </c>
      <c r="C28" s="139">
        <f>'Cohort Prop Baseline'!D28*'Stroke Epi'!$H$35</f>
        <v>0.23255813953488375</v>
      </c>
      <c r="D28" s="139">
        <f>'Cohort Prop Baseline'!E28*'Stroke Epi'!$H$35</f>
        <v>1.6279069767441863</v>
      </c>
      <c r="E28" s="139">
        <f>'Cohort Prop Baseline'!F28*'Stroke Epi'!$H$35</f>
        <v>3.0232558139534884</v>
      </c>
      <c r="F28" s="139">
        <f>'Cohort Prop Baseline'!G28*'Stroke Epi'!$H$35</f>
        <v>4.8837209302325579</v>
      </c>
      <c r="G28" s="139">
        <f t="shared" si="0"/>
        <v>10</v>
      </c>
      <c r="H28" s="2">
        <f>H27+((SUM(B28:F28))/(SUM('Cohort Prop Baseline'!C28:G28)))</f>
        <v>2.6999999999999997E-3</v>
      </c>
      <c r="I28" s="139">
        <f>'Cohort Prop Baseline'!H28*'Stroke Epi'!$U$35</f>
        <v>0.46153846153846156</v>
      </c>
      <c r="J28" s="139">
        <f>'Cohort Prop Baseline'!I28*'Stroke Epi'!$U$35</f>
        <v>1</v>
      </c>
      <c r="K28" s="139">
        <f>'Cohort Prop Baseline'!J28*'Stroke Epi'!$U$35</f>
        <v>1.0769230769230771</v>
      </c>
      <c r="L28" s="139">
        <f>'Cohort Prop Baseline'!K28*'Stroke Epi'!$U$35</f>
        <v>1.2307692307692308</v>
      </c>
      <c r="M28" s="139">
        <f>'Cohort Prop Baseline'!L28*'Stroke Epi'!$U$35</f>
        <v>1.2307692307692308</v>
      </c>
      <c r="N28" s="139">
        <f t="shared" si="1"/>
        <v>5</v>
      </c>
      <c r="O28" s="2">
        <f>O27+((SUM(I28:M28))/(SUM('Cohort Prop Baseline'!H28:L28)))</f>
        <v>1E-4</v>
      </c>
    </row>
    <row r="29" spans="1:15">
      <c r="A29" s="58">
        <v>31</v>
      </c>
      <c r="B29" s="139">
        <f>'Cohort Prop Baseline'!C29*'Stroke Epi'!$H$35</f>
        <v>0.20408163265306123</v>
      </c>
      <c r="C29" s="139">
        <f>'Cohort Prop Baseline'!D29*'Stroke Epi'!$H$35</f>
        <v>0</v>
      </c>
      <c r="D29" s="139">
        <f>'Cohort Prop Baseline'!E29*'Stroke Epi'!$H$35</f>
        <v>1.2244897959183674</v>
      </c>
      <c r="E29" s="139">
        <f>'Cohort Prop Baseline'!F29*'Stroke Epi'!$H$35</f>
        <v>3.2653061224489797</v>
      </c>
      <c r="F29" s="139">
        <f>'Cohort Prop Baseline'!G29*'Stroke Epi'!$H$35</f>
        <v>5.3061224489795924</v>
      </c>
      <c r="G29" s="139">
        <f t="shared" si="0"/>
        <v>10</v>
      </c>
      <c r="H29" s="2">
        <f>H28+((SUM(B29:F29))/(SUM('Cohort Prop Baseline'!C29:G29)))</f>
        <v>2.8999999999999998E-3</v>
      </c>
      <c r="I29" s="139">
        <f>'Cohort Prop Baseline'!H29*'Stroke Epi'!$U$35</f>
        <v>0.27173913043478259</v>
      </c>
      <c r="J29" s="139">
        <f>'Cohort Prop Baseline'!I29*'Stroke Epi'!$U$35</f>
        <v>1.0869565217391304</v>
      </c>
      <c r="K29" s="139">
        <f>'Cohort Prop Baseline'!J29*'Stroke Epi'!$U$35</f>
        <v>1.4130434782608694</v>
      </c>
      <c r="L29" s="139">
        <f>'Cohort Prop Baseline'!K29*'Stroke Epi'!$U$35</f>
        <v>1.5217391304347829</v>
      </c>
      <c r="M29" s="139">
        <f>'Cohort Prop Baseline'!L29*'Stroke Epi'!$U$35</f>
        <v>0.7065217391304347</v>
      </c>
      <c r="N29" s="139">
        <f t="shared" si="1"/>
        <v>5</v>
      </c>
      <c r="O29" s="2">
        <f>O28+((SUM(I29:M29))/(SUM('Cohort Prop Baseline'!H29:L29)))</f>
        <v>2.0000000000000004E-4</v>
      </c>
    </row>
    <row r="30" spans="1:15">
      <c r="A30" s="58">
        <v>32</v>
      </c>
      <c r="B30" s="139">
        <f>'Cohort Prop Baseline'!C30*'Stroke Epi'!$H$35</f>
        <v>0</v>
      </c>
      <c r="C30" s="139">
        <f>'Cohort Prop Baseline'!D30*'Stroke Epi'!$H$35</f>
        <v>0.31746031746031744</v>
      </c>
      <c r="D30" s="139">
        <f>'Cohort Prop Baseline'!E30*'Stroke Epi'!$H$35</f>
        <v>1.1111111111111112</v>
      </c>
      <c r="E30" s="139">
        <f>'Cohort Prop Baseline'!F30*'Stroke Epi'!$H$35</f>
        <v>4.2857142857142856</v>
      </c>
      <c r="F30" s="139">
        <f>'Cohort Prop Baseline'!G30*'Stroke Epi'!$H$35</f>
        <v>4.2857142857142856</v>
      </c>
      <c r="G30" s="139">
        <f t="shared" si="0"/>
        <v>10</v>
      </c>
      <c r="H30" s="2">
        <f>H29+((SUM(B30:F30))/(SUM('Cohort Prop Baseline'!C30:G30)))</f>
        <v>3.0999999999999999E-3</v>
      </c>
      <c r="I30" s="139">
        <f>'Cohort Prop Baseline'!H30*'Stroke Epi'!$U$35</f>
        <v>0.21126760563380281</v>
      </c>
      <c r="J30" s="139">
        <f>'Cohort Prop Baseline'!I30*'Stroke Epi'!$U$35</f>
        <v>0.77464788732394363</v>
      </c>
      <c r="K30" s="139">
        <f>'Cohort Prop Baseline'!J30*'Stroke Epi'!$U$35</f>
        <v>1.1971830985915493</v>
      </c>
      <c r="L30" s="139">
        <f>'Cohort Prop Baseline'!K30*'Stroke Epi'!$U$35</f>
        <v>1.619718309859155</v>
      </c>
      <c r="M30" s="139">
        <f>'Cohort Prop Baseline'!L30*'Stroke Epi'!$U$35</f>
        <v>1.1971830985915493</v>
      </c>
      <c r="N30" s="139">
        <f t="shared" si="1"/>
        <v>5</v>
      </c>
      <c r="O30" s="2">
        <f>O29+((SUM(I30:M30))/(SUM('Cohort Prop Baseline'!H30:L30)))</f>
        <v>3.0000000000000003E-4</v>
      </c>
    </row>
    <row r="31" spans="1:15">
      <c r="A31" s="58">
        <v>33</v>
      </c>
      <c r="B31" s="139">
        <f>'Cohort Prop Baseline'!C31*'Stroke Epi'!$H$35</f>
        <v>0.47619047619047616</v>
      </c>
      <c r="C31" s="139">
        <f>'Cohort Prop Baseline'!D31*'Stroke Epi'!$H$35</f>
        <v>0.47619047619047616</v>
      </c>
      <c r="D31" s="139">
        <f>'Cohort Prop Baseline'!E31*'Stroke Epi'!$H$35</f>
        <v>1.4285714285714286</v>
      </c>
      <c r="E31" s="139">
        <f>'Cohort Prop Baseline'!F31*'Stroke Epi'!$H$35</f>
        <v>2.3809523809523809</v>
      </c>
      <c r="F31" s="139">
        <f>'Cohort Prop Baseline'!G31*'Stroke Epi'!$H$35</f>
        <v>5.2380952380952381</v>
      </c>
      <c r="G31" s="139">
        <f t="shared" si="0"/>
        <v>10</v>
      </c>
      <c r="H31" s="2">
        <f>H30+((SUM(B31:F31))/(SUM('Cohort Prop Baseline'!C31:G31)))</f>
        <v>3.3E-3</v>
      </c>
      <c r="I31" s="139">
        <f>'Cohort Prop Baseline'!H31*'Stroke Epi'!$U$35</f>
        <v>6.7567567567567571E-2</v>
      </c>
      <c r="J31" s="139">
        <f>'Cohort Prop Baseline'!I31*'Stroke Epi'!$U$35</f>
        <v>0.67567567567567577</v>
      </c>
      <c r="K31" s="139">
        <f>'Cohort Prop Baseline'!J31*'Stroke Epi'!$U$35</f>
        <v>1.2837837837837838</v>
      </c>
      <c r="L31" s="139">
        <f>'Cohort Prop Baseline'!K31*'Stroke Epi'!$U$35</f>
        <v>1.8243243243243243</v>
      </c>
      <c r="M31" s="139">
        <f>'Cohort Prop Baseline'!L31*'Stroke Epi'!$U$35</f>
        <v>1.1486486486486487</v>
      </c>
      <c r="N31" s="139">
        <f t="shared" si="1"/>
        <v>5</v>
      </c>
      <c r="O31" s="2">
        <f>O30+((SUM(I31:M31))/(SUM('Cohort Prop Baseline'!H31:L31)))</f>
        <v>4.0000000000000002E-4</v>
      </c>
    </row>
    <row r="32" spans="1:15">
      <c r="A32" s="58">
        <v>34</v>
      </c>
      <c r="B32" s="139">
        <f>'Cohort Prop Baseline'!C32*'Stroke Epi'!$H$35</f>
        <v>0.19607843137254902</v>
      </c>
      <c r="C32" s="139">
        <f>'Cohort Prop Baseline'!D32*'Stroke Epi'!$H$35</f>
        <v>0.98039215686274517</v>
      </c>
      <c r="D32" s="139">
        <f>'Cohort Prop Baseline'!E32*'Stroke Epi'!$H$35</f>
        <v>1.5686274509803921</v>
      </c>
      <c r="E32" s="139">
        <f>'Cohort Prop Baseline'!F32*'Stroke Epi'!$H$35</f>
        <v>2.7450980392156863</v>
      </c>
      <c r="F32" s="139">
        <f>'Cohort Prop Baseline'!G32*'Stroke Epi'!$H$35</f>
        <v>4.5098039215686274</v>
      </c>
      <c r="G32" s="139">
        <f t="shared" si="0"/>
        <v>10</v>
      </c>
      <c r="H32" s="2">
        <f>H31+((SUM(B32:F32))/(SUM('Cohort Prop Baseline'!C32:G32)))</f>
        <v>3.5000000000000001E-3</v>
      </c>
      <c r="I32" s="139">
        <f>'Cohort Prop Baseline'!H32*'Stroke Epi'!$U$35</f>
        <v>0.22058823529411767</v>
      </c>
      <c r="J32" s="139">
        <f>'Cohort Prop Baseline'!I32*'Stroke Epi'!$U$35</f>
        <v>1.25</v>
      </c>
      <c r="K32" s="139">
        <f>'Cohort Prop Baseline'!J32*'Stroke Epi'!$U$35</f>
        <v>1.1029411764705883</v>
      </c>
      <c r="L32" s="139">
        <f>'Cohort Prop Baseline'!K32*'Stroke Epi'!$U$35</f>
        <v>1.3235294117647061</v>
      </c>
      <c r="M32" s="139">
        <f>'Cohort Prop Baseline'!L32*'Stroke Epi'!$U$35</f>
        <v>1.1029411764705883</v>
      </c>
      <c r="N32" s="139">
        <f t="shared" si="1"/>
        <v>5</v>
      </c>
      <c r="O32" s="2">
        <f>O31+((SUM(I32:M32))/(SUM('Cohort Prop Baseline'!H32:L32)))</f>
        <v>5.0000000000000001E-4</v>
      </c>
    </row>
    <row r="33" spans="1:15">
      <c r="A33" s="58">
        <v>35</v>
      </c>
      <c r="B33" s="139">
        <f>'Cohort Prop Baseline'!C33*'Stroke Epi'!$H$36</f>
        <v>0.38461538461538464</v>
      </c>
      <c r="C33" s="139">
        <f>'Cohort Prop Baseline'!D33*'Stroke Epi'!$H$36</f>
        <v>0.96153846153846156</v>
      </c>
      <c r="D33" s="139">
        <f>'Cohort Prop Baseline'!E33*'Stroke Epi'!$H$36</f>
        <v>0.38461538461538464</v>
      </c>
      <c r="E33" s="139">
        <f>'Cohort Prop Baseline'!F33*'Stroke Epi'!$H$36</f>
        <v>2.8846153846153846</v>
      </c>
      <c r="F33" s="139">
        <f>'Cohort Prop Baseline'!G33*'Stroke Epi'!$H$36</f>
        <v>5.384615384615385</v>
      </c>
      <c r="G33" s="139">
        <f t="shared" si="0"/>
        <v>10</v>
      </c>
      <c r="H33" s="2">
        <f>H32+((SUM(B33:F33))/(SUM('Cohort Prop Baseline'!C33:G33)))</f>
        <v>3.7000000000000002E-3</v>
      </c>
      <c r="I33" s="139">
        <f>'Cohort Prop Baseline'!H33*'Stroke Epi'!$U$36</f>
        <v>0.52631578947368418</v>
      </c>
      <c r="J33" s="139">
        <f>'Cohort Prop Baseline'!I33*'Stroke Epi'!$U$36</f>
        <v>1.4035087719298245</v>
      </c>
      <c r="K33" s="139">
        <f>'Cohort Prop Baseline'!J33*'Stroke Epi'!$U$36</f>
        <v>2.9824561403508771</v>
      </c>
      <c r="L33" s="139">
        <f>'Cohort Prop Baseline'!K33*'Stroke Epi'!$U$36</f>
        <v>1.9298245614035088</v>
      </c>
      <c r="M33" s="139">
        <f>'Cohort Prop Baseline'!L33*'Stroke Epi'!$U$36</f>
        <v>3.1578947368421053</v>
      </c>
      <c r="N33" s="139">
        <f t="shared" si="1"/>
        <v>10</v>
      </c>
      <c r="O33" s="2">
        <f>O32+((SUM(I33:M33))/(SUM('Cohort Prop Baseline'!H33:L33)))</f>
        <v>6.9999999999999999E-4</v>
      </c>
    </row>
    <row r="34" spans="1:15">
      <c r="A34" s="58">
        <v>36</v>
      </c>
      <c r="B34" s="139">
        <f>'Cohort Prop Baseline'!C34*'Stroke Epi'!$H$36</f>
        <v>0.17857142857142858</v>
      </c>
      <c r="C34" s="139">
        <f>'Cohort Prop Baseline'!D34*'Stroke Epi'!$H$36</f>
        <v>0.35714285714285715</v>
      </c>
      <c r="D34" s="139">
        <f>'Cohort Prop Baseline'!E34*'Stroke Epi'!$H$36</f>
        <v>2.1428571428571428</v>
      </c>
      <c r="E34" s="139">
        <f>'Cohort Prop Baseline'!F34*'Stroke Epi'!$H$36</f>
        <v>4.1071428571428577</v>
      </c>
      <c r="F34" s="139">
        <f>'Cohort Prop Baseline'!G34*'Stroke Epi'!$H$36</f>
        <v>3.2142857142857149</v>
      </c>
      <c r="G34" s="139">
        <f t="shared" si="0"/>
        <v>10.000000000000002</v>
      </c>
      <c r="H34" s="2">
        <f>H33+((SUM(B34:F34))/(SUM('Cohort Prop Baseline'!C34:G34)))</f>
        <v>3.9000000000000003E-3</v>
      </c>
      <c r="I34" s="139">
        <f>'Cohort Prop Baseline'!H34*'Stroke Epi'!$U$36</f>
        <v>0.58823529411764708</v>
      </c>
      <c r="J34" s="139">
        <f>'Cohort Prop Baseline'!I34*'Stroke Epi'!$U$36</f>
        <v>1.1764705882352942</v>
      </c>
      <c r="K34" s="139">
        <f>'Cohort Prop Baseline'!J34*'Stroke Epi'!$U$36</f>
        <v>3.0882352941176472</v>
      </c>
      <c r="L34" s="139">
        <f>'Cohort Prop Baseline'!K34*'Stroke Epi'!$U$36</f>
        <v>2.7941176470588234</v>
      </c>
      <c r="M34" s="139">
        <f>'Cohort Prop Baseline'!L34*'Stroke Epi'!$U$36</f>
        <v>2.3529411764705883</v>
      </c>
      <c r="N34" s="139">
        <f t="shared" si="1"/>
        <v>10</v>
      </c>
      <c r="O34" s="2">
        <f>O33+((SUM(I34:M34))/(SUM('Cohort Prop Baseline'!H34:L34)))</f>
        <v>8.9999999999999998E-4</v>
      </c>
    </row>
    <row r="35" spans="1:15">
      <c r="A35" s="58">
        <v>37</v>
      </c>
      <c r="B35" s="139">
        <f>'Cohort Prop Baseline'!C35*'Stroke Epi'!$H$36</f>
        <v>0.18181818181818182</v>
      </c>
      <c r="C35" s="139">
        <f>'Cohort Prop Baseline'!D35*'Stroke Epi'!$H$36</f>
        <v>0.36363636363636365</v>
      </c>
      <c r="D35" s="139">
        <f>'Cohort Prop Baseline'!E35*'Stroke Epi'!$H$36</f>
        <v>1.2727272727272727</v>
      </c>
      <c r="E35" s="139">
        <f>'Cohort Prop Baseline'!F35*'Stroke Epi'!$H$36</f>
        <v>3.6363636363636371</v>
      </c>
      <c r="F35" s="139">
        <f>'Cohort Prop Baseline'!G35*'Stroke Epi'!$H$36</f>
        <v>4.5454545454545459</v>
      </c>
      <c r="G35" s="139">
        <f t="shared" si="0"/>
        <v>10</v>
      </c>
      <c r="H35" s="2">
        <f>H34+((SUM(B35:F35))/(SUM('Cohort Prop Baseline'!C35:G35)))</f>
        <v>4.1000000000000003E-3</v>
      </c>
      <c r="I35" s="139">
        <f>'Cohort Prop Baseline'!H35*'Stroke Epi'!$U$36</f>
        <v>0.68965517241379315</v>
      </c>
      <c r="J35" s="139">
        <f>'Cohort Prop Baseline'!I35*'Stroke Epi'!$U$36</f>
        <v>1.7241379310344831</v>
      </c>
      <c r="K35" s="139">
        <f>'Cohort Prop Baseline'!J35*'Stroke Epi'!$U$36</f>
        <v>2.1839080459770117</v>
      </c>
      <c r="L35" s="139">
        <f>'Cohort Prop Baseline'!K35*'Stroke Epi'!$U$36</f>
        <v>3.333333333333333</v>
      </c>
      <c r="M35" s="139">
        <f>'Cohort Prop Baseline'!L35*'Stroke Epi'!$U$36</f>
        <v>2.0689655172413794</v>
      </c>
      <c r="N35" s="139">
        <f t="shared" si="1"/>
        <v>10</v>
      </c>
      <c r="O35" s="2">
        <f>O34+((SUM(I35:M35))/(SUM('Cohort Prop Baseline'!H35:L35)))</f>
        <v>1.1000000000000001E-3</v>
      </c>
    </row>
    <row r="36" spans="1:15">
      <c r="A36" s="58">
        <v>38</v>
      </c>
      <c r="B36" s="139">
        <f>'Cohort Prop Baseline'!C36*'Stroke Epi'!$H$36</f>
        <v>0.31746031746031744</v>
      </c>
      <c r="C36" s="139">
        <f>'Cohort Prop Baseline'!D36*'Stroke Epi'!$H$36</f>
        <v>1.1111111111111112</v>
      </c>
      <c r="D36" s="139">
        <f>'Cohort Prop Baseline'!E36*'Stroke Epi'!$H$36</f>
        <v>1.1111111111111112</v>
      </c>
      <c r="E36" s="139">
        <f>'Cohort Prop Baseline'!F36*'Stroke Epi'!$H$36</f>
        <v>2.6984126984126982</v>
      </c>
      <c r="F36" s="139">
        <f>'Cohort Prop Baseline'!G36*'Stroke Epi'!$H$36</f>
        <v>4.7619047619047619</v>
      </c>
      <c r="G36" s="139">
        <f t="shared" si="0"/>
        <v>10</v>
      </c>
      <c r="H36" s="2">
        <f>H35+((SUM(B36:F36))/(SUM('Cohort Prop Baseline'!C36:G36)))</f>
        <v>4.3E-3</v>
      </c>
      <c r="I36" s="139">
        <f>'Cohort Prop Baseline'!H36*'Stroke Epi'!$U$36</f>
        <v>0.25</v>
      </c>
      <c r="J36" s="139">
        <f>'Cohort Prop Baseline'!I36*'Stroke Epi'!$U$36</f>
        <v>1.3750000000000002</v>
      </c>
      <c r="K36" s="139">
        <f>'Cohort Prop Baseline'!J36*'Stroke Epi'!$U$36</f>
        <v>2.7500000000000004</v>
      </c>
      <c r="L36" s="139">
        <f>'Cohort Prop Baseline'!K36*'Stroke Epi'!$U$36</f>
        <v>2.7500000000000004</v>
      </c>
      <c r="M36" s="139">
        <f>'Cohort Prop Baseline'!L36*'Stroke Epi'!$U$36</f>
        <v>2.8749999999999996</v>
      </c>
      <c r="N36" s="139">
        <f t="shared" si="1"/>
        <v>10.000000000000002</v>
      </c>
      <c r="O36" s="2">
        <f>O35+((SUM(I36:M36))/(SUM('Cohort Prop Baseline'!H36:L36)))</f>
        <v>1.3000000000000002E-3</v>
      </c>
    </row>
    <row r="37" spans="1:15">
      <c r="A37" s="58">
        <v>39</v>
      </c>
      <c r="B37" s="139">
        <f>'Cohort Prop Baseline'!C37*'Stroke Epi'!$H$36</f>
        <v>0.52631578947368418</v>
      </c>
      <c r="C37" s="139">
        <f>'Cohort Prop Baseline'!D37*'Stroke Epi'!$H$36</f>
        <v>0.35087719298245612</v>
      </c>
      <c r="D37" s="139">
        <f>'Cohort Prop Baseline'!E37*'Stroke Epi'!$H$36</f>
        <v>0.35087719298245612</v>
      </c>
      <c r="E37" s="139">
        <f>'Cohort Prop Baseline'!F37*'Stroke Epi'!$H$36</f>
        <v>3.1578947368421053</v>
      </c>
      <c r="F37" s="139">
        <f>'Cohort Prop Baseline'!G37*'Stroke Epi'!$H$36</f>
        <v>5.6140350877192979</v>
      </c>
      <c r="G37" s="139">
        <f t="shared" si="0"/>
        <v>10</v>
      </c>
      <c r="H37" s="2">
        <f>H36+((SUM(B37:F37))/(SUM('Cohort Prop Baseline'!C37:G37)))</f>
        <v>4.4999999999999997E-3</v>
      </c>
      <c r="I37" s="139">
        <f>'Cohort Prop Baseline'!H37*'Stroke Epi'!$U$36</f>
        <v>0.6097560975609756</v>
      </c>
      <c r="J37" s="139">
        <f>'Cohort Prop Baseline'!I37*'Stroke Epi'!$U$36</f>
        <v>1.5853658536585367</v>
      </c>
      <c r="K37" s="139">
        <f>'Cohort Prop Baseline'!J37*'Stroke Epi'!$U$36</f>
        <v>2.5609756097560981</v>
      </c>
      <c r="L37" s="139">
        <f>'Cohort Prop Baseline'!K37*'Stroke Epi'!$U$36</f>
        <v>3.0487804878048781</v>
      </c>
      <c r="M37" s="139">
        <f>'Cohort Prop Baseline'!L37*'Stroke Epi'!$U$36</f>
        <v>2.1951219512195124</v>
      </c>
      <c r="N37" s="139">
        <f t="shared" si="1"/>
        <v>10</v>
      </c>
      <c r="O37" s="2">
        <f>O36+((SUM(I37:M37))/(SUM('Cohort Prop Baseline'!H37:L37)))</f>
        <v>1.5000000000000002E-3</v>
      </c>
    </row>
    <row r="38" spans="1:15">
      <c r="A38" s="58">
        <v>40</v>
      </c>
      <c r="B38" s="139">
        <f>'Cohort Prop Baseline'!C38*'Stroke Epi'!$H$37</f>
        <v>0.28301886792452824</v>
      </c>
      <c r="C38" s="139">
        <f>'Cohort Prop Baseline'!D38*'Stroke Epi'!$H$37</f>
        <v>1.4150943396226416</v>
      </c>
      <c r="D38" s="139">
        <f>'Cohort Prop Baseline'!E38*'Stroke Epi'!$H$37</f>
        <v>1.6981132075471699</v>
      </c>
      <c r="E38" s="139">
        <f>'Cohort Prop Baseline'!F38*'Stroke Epi'!$H$37</f>
        <v>5.0943396226415087</v>
      </c>
      <c r="F38" s="139">
        <f>'Cohort Prop Baseline'!G38*'Stroke Epi'!$H$37</f>
        <v>6.5094339622641515</v>
      </c>
      <c r="G38" s="139">
        <f t="shared" si="0"/>
        <v>15</v>
      </c>
      <c r="H38" s="2">
        <f>H37+((SUM(B38:F38))/(SUM('Cohort Prop Baseline'!C38:G38)))</f>
        <v>4.7999999999999996E-3</v>
      </c>
      <c r="I38" s="139">
        <f>'Cohort Prop Baseline'!H38*'Stroke Epi'!$U$37</f>
        <v>1.1392405063291138</v>
      </c>
      <c r="J38" s="139">
        <f>'Cohort Prop Baseline'!I38*'Stroke Epi'!$U$37</f>
        <v>1.89873417721519</v>
      </c>
      <c r="K38" s="139">
        <f>'Cohort Prop Baseline'!J38*'Stroke Epi'!$U$37</f>
        <v>4.367088607594936</v>
      </c>
      <c r="L38" s="139">
        <f>'Cohort Prop Baseline'!K38*'Stroke Epi'!$U$37</f>
        <v>5.1265822784810116</v>
      </c>
      <c r="M38" s="139">
        <f>'Cohort Prop Baseline'!L38*'Stroke Epi'!$U$37</f>
        <v>2.4683544303797467</v>
      </c>
      <c r="N38" s="139">
        <f t="shared" si="1"/>
        <v>15</v>
      </c>
      <c r="O38" s="2">
        <f>O37+((SUM(I38:M38))/(SUM('Cohort Prop Baseline'!H38:L38)))</f>
        <v>1.8000000000000002E-3</v>
      </c>
    </row>
    <row r="39" spans="1:15">
      <c r="A39" s="58">
        <v>41</v>
      </c>
      <c r="B39" s="139">
        <f>'Cohort Prop Baseline'!C39*'Stroke Epi'!$H$37</f>
        <v>0.50847457627118642</v>
      </c>
      <c r="C39" s="139">
        <f>'Cohort Prop Baseline'!D39*'Stroke Epi'!$H$37</f>
        <v>1.5254237288135593</v>
      </c>
      <c r="D39" s="139">
        <f>'Cohort Prop Baseline'!E39*'Stroke Epi'!$H$37</f>
        <v>0.50847457627118642</v>
      </c>
      <c r="E39" s="139">
        <f>'Cohort Prop Baseline'!F39*'Stroke Epi'!$H$37</f>
        <v>4.5762711864406782</v>
      </c>
      <c r="F39" s="139">
        <f>'Cohort Prop Baseline'!G39*'Stroke Epi'!$H$37</f>
        <v>7.8813559322033893</v>
      </c>
      <c r="G39" s="139">
        <f t="shared" si="0"/>
        <v>15</v>
      </c>
      <c r="H39" s="2">
        <f>H38+((SUM(B39:F39))/(SUM('Cohort Prop Baseline'!C39:G39)))</f>
        <v>5.0999999999999995E-3</v>
      </c>
      <c r="I39" s="139">
        <f>'Cohort Prop Baseline'!H39*'Stroke Epi'!$U$37</f>
        <v>0.75949367088607578</v>
      </c>
      <c r="J39" s="139">
        <f>'Cohort Prop Baseline'!I39*'Stroke Epi'!$U$37</f>
        <v>2.6582278481012658</v>
      </c>
      <c r="K39" s="139">
        <f>'Cohort Prop Baseline'!J39*'Stroke Epi'!$U$37</f>
        <v>4.1772151898734169</v>
      </c>
      <c r="L39" s="139">
        <f>'Cohort Prop Baseline'!K39*'Stroke Epi'!$U$37</f>
        <v>4.1772151898734169</v>
      </c>
      <c r="M39" s="139">
        <f>'Cohort Prop Baseline'!L39*'Stroke Epi'!$U$37</f>
        <v>3.2278481012658227</v>
      </c>
      <c r="N39" s="139">
        <f t="shared" si="1"/>
        <v>14.999999999999998</v>
      </c>
      <c r="O39" s="2">
        <f>O38+((SUM(I39:M39))/(SUM('Cohort Prop Baseline'!H39:L39)))</f>
        <v>2.1000000000000003E-3</v>
      </c>
    </row>
    <row r="40" spans="1:15">
      <c r="A40" s="58">
        <v>42</v>
      </c>
      <c r="B40" s="139">
        <f>'Cohort Prop Baseline'!C40*'Stroke Epi'!$H$37</f>
        <v>1.4516129032258065</v>
      </c>
      <c r="C40" s="139">
        <f>'Cohort Prop Baseline'!D40*'Stroke Epi'!$H$37</f>
        <v>1.2096774193548385</v>
      </c>
      <c r="D40" s="139">
        <f>'Cohort Prop Baseline'!E40*'Stroke Epi'!$H$37</f>
        <v>1.4516129032258065</v>
      </c>
      <c r="E40" s="139">
        <f>'Cohort Prop Baseline'!F40*'Stroke Epi'!$H$37</f>
        <v>4.1129032258064511</v>
      </c>
      <c r="F40" s="139">
        <f>'Cohort Prop Baseline'!G40*'Stroke Epi'!$H$37</f>
        <v>6.7741935483870961</v>
      </c>
      <c r="G40" s="139">
        <f t="shared" si="0"/>
        <v>15</v>
      </c>
      <c r="H40" s="2">
        <f>H39+((SUM(B40:F40))/(SUM('Cohort Prop Baseline'!C40:G40)))</f>
        <v>5.3999999999999994E-3</v>
      </c>
      <c r="I40" s="139">
        <f>'Cohort Prop Baseline'!H40*'Stroke Epi'!$U$37</f>
        <v>0.69767441860465118</v>
      </c>
      <c r="J40" s="139">
        <f>'Cohort Prop Baseline'!I40*'Stroke Epi'!$U$37</f>
        <v>2.0930232558139532</v>
      </c>
      <c r="K40" s="139">
        <f>'Cohort Prop Baseline'!J40*'Stroke Epi'!$U$37</f>
        <v>3.4883720930232553</v>
      </c>
      <c r="L40" s="139">
        <f>'Cohort Prop Baseline'!K40*'Stroke Epi'!$U$37</f>
        <v>4.8837209302325579</v>
      </c>
      <c r="M40" s="139">
        <f>'Cohort Prop Baseline'!L40*'Stroke Epi'!$U$37</f>
        <v>3.8372093023255811</v>
      </c>
      <c r="N40" s="139">
        <f t="shared" si="1"/>
        <v>14.999999999999998</v>
      </c>
      <c r="O40" s="2">
        <f>O39+((SUM(I40:M40))/(SUM('Cohort Prop Baseline'!H40:L40)))</f>
        <v>2.4000000000000002E-3</v>
      </c>
    </row>
    <row r="41" spans="1:15">
      <c r="A41" s="58">
        <v>43</v>
      </c>
      <c r="B41" s="139">
        <f>'Cohort Prop Baseline'!C41*'Stroke Epi'!$H$37</f>
        <v>0.89552238805970141</v>
      </c>
      <c r="C41" s="139">
        <f>'Cohort Prop Baseline'!D41*'Stroke Epi'!$H$37</f>
        <v>1.5671641791044775</v>
      </c>
      <c r="D41" s="139">
        <f>'Cohort Prop Baseline'!E41*'Stroke Epi'!$H$37</f>
        <v>2.4626865671641789</v>
      </c>
      <c r="E41" s="139">
        <f>'Cohort Prop Baseline'!F41*'Stroke Epi'!$H$37</f>
        <v>4.2537313432835813</v>
      </c>
      <c r="F41" s="139">
        <f>'Cohort Prop Baseline'!G41*'Stroke Epi'!$H$37</f>
        <v>5.8208955223880601</v>
      </c>
      <c r="G41" s="139">
        <f t="shared" si="0"/>
        <v>15</v>
      </c>
      <c r="H41" s="2">
        <f>H40+((SUM(B41:F41))/(SUM('Cohort Prop Baseline'!C41:G41)))</f>
        <v>5.6999999999999993E-3</v>
      </c>
      <c r="I41" s="139">
        <f>'Cohort Prop Baseline'!H41*'Stroke Epi'!$U$37</f>
        <v>1.4189189189189189</v>
      </c>
      <c r="J41" s="139">
        <f>'Cohort Prop Baseline'!I41*'Stroke Epi'!$U$37</f>
        <v>1.8243243243243243</v>
      </c>
      <c r="K41" s="139">
        <f>'Cohort Prop Baseline'!J41*'Stroke Epi'!$U$37</f>
        <v>2.8378378378378377</v>
      </c>
      <c r="L41" s="139">
        <f>'Cohort Prop Baseline'!K41*'Stroke Epi'!$U$37</f>
        <v>4.0540540540540544</v>
      </c>
      <c r="M41" s="139">
        <f>'Cohort Prop Baseline'!L41*'Stroke Epi'!$U$37</f>
        <v>4.8648648648648649</v>
      </c>
      <c r="N41" s="139">
        <f t="shared" si="1"/>
        <v>15</v>
      </c>
      <c r="O41" s="2">
        <f>O40+((SUM(I41:M41))/(SUM('Cohort Prop Baseline'!H41:L41)))</f>
        <v>2.7000000000000001E-3</v>
      </c>
    </row>
    <row r="42" spans="1:15">
      <c r="A42" s="58">
        <v>44</v>
      </c>
      <c r="B42" s="139">
        <f>'Cohort Prop Baseline'!C42*'Stroke Epi'!$H$37</f>
        <v>0.65217391304347827</v>
      </c>
      <c r="C42" s="139">
        <f>'Cohort Prop Baseline'!D42*'Stroke Epi'!$H$37</f>
        <v>1.7391304347826084</v>
      </c>
      <c r="D42" s="139">
        <f>'Cohort Prop Baseline'!E42*'Stroke Epi'!$H$37</f>
        <v>0.65217391304347827</v>
      </c>
      <c r="E42" s="139">
        <f>'Cohort Prop Baseline'!F42*'Stroke Epi'!$H$37</f>
        <v>5.2173913043478262</v>
      </c>
      <c r="F42" s="139">
        <f>'Cohort Prop Baseline'!G42*'Stroke Epi'!$H$37</f>
        <v>6.7391304347826075</v>
      </c>
      <c r="G42" s="139">
        <f t="shared" si="0"/>
        <v>14.999999999999998</v>
      </c>
      <c r="H42" s="2">
        <f>H41+((SUM(B42:F42))/(SUM('Cohort Prop Baseline'!C42:G42)))</f>
        <v>5.9999999999999993E-3</v>
      </c>
      <c r="I42" s="139">
        <f>'Cohort Prop Baseline'!H42*'Stroke Epi'!$U$37</f>
        <v>1.1842105263157892</v>
      </c>
      <c r="J42" s="139">
        <f>'Cohort Prop Baseline'!I42*'Stroke Epi'!$U$37</f>
        <v>1.1842105263157892</v>
      </c>
      <c r="K42" s="139">
        <f>'Cohort Prop Baseline'!J42*'Stroke Epi'!$U$37</f>
        <v>3.1578947368421049</v>
      </c>
      <c r="L42" s="139">
        <f>'Cohort Prop Baseline'!K42*'Stroke Epi'!$U$37</f>
        <v>5.1315789473684204</v>
      </c>
      <c r="M42" s="139">
        <f>'Cohort Prop Baseline'!L42*'Stroke Epi'!$U$37</f>
        <v>4.3421052631578947</v>
      </c>
      <c r="N42" s="139">
        <f t="shared" si="1"/>
        <v>14.999999999999996</v>
      </c>
      <c r="O42" s="2">
        <f>O41+((SUM(I42:M42))/(SUM('Cohort Prop Baseline'!H42:L42)))</f>
        <v>3.0000000000000001E-3</v>
      </c>
    </row>
    <row r="43" spans="1:15">
      <c r="A43" s="58">
        <v>45</v>
      </c>
      <c r="B43" s="139">
        <f>'Cohort Prop Baseline'!C43*'Stroke Epi'!$H$38</f>
        <v>0.7407407407407407</v>
      </c>
      <c r="C43" s="139">
        <f>'Cohort Prop Baseline'!D43*'Stroke Epi'!$H$38</f>
        <v>0.7407407407407407</v>
      </c>
      <c r="D43" s="139">
        <f>'Cohort Prop Baseline'!E43*'Stroke Epi'!$H$38</f>
        <v>2.5925925925925926</v>
      </c>
      <c r="E43" s="139">
        <f>'Cohort Prop Baseline'!F43*'Stroke Epi'!$H$38</f>
        <v>5.5555555555555554</v>
      </c>
      <c r="F43" s="139">
        <f>'Cohort Prop Baseline'!G43*'Stroke Epi'!$H$38</f>
        <v>10.37037037037037</v>
      </c>
      <c r="G43" s="139">
        <f t="shared" si="0"/>
        <v>20</v>
      </c>
      <c r="H43" s="2">
        <f>H42+((SUM(B43:F43))/(SUM('Cohort Prop Baseline'!C43:G43)))</f>
        <v>6.3999999999999994E-3</v>
      </c>
      <c r="I43" s="139">
        <f>'Cohort Prop Baseline'!H43*'Stroke Epi'!$U$38</f>
        <v>1.5</v>
      </c>
      <c r="J43" s="139">
        <f>'Cohort Prop Baseline'!I43*'Stroke Epi'!$U$38</f>
        <v>2.7500000000000004</v>
      </c>
      <c r="K43" s="139">
        <f>'Cohort Prop Baseline'!J43*'Stroke Epi'!$U$38</f>
        <v>4.75</v>
      </c>
      <c r="L43" s="139">
        <f>'Cohort Prop Baseline'!K43*'Stroke Epi'!$U$38</f>
        <v>6.25</v>
      </c>
      <c r="M43" s="139">
        <f>'Cohort Prop Baseline'!L43*'Stroke Epi'!$U$38</f>
        <v>4.75</v>
      </c>
      <c r="N43" s="139">
        <f t="shared" si="1"/>
        <v>20</v>
      </c>
      <c r="O43" s="2">
        <f>O42+((SUM(I43:M43))/(SUM('Cohort Prop Baseline'!H43:L43)))</f>
        <v>3.4000000000000002E-3</v>
      </c>
    </row>
    <row r="44" spans="1:15">
      <c r="A44" s="58">
        <v>46</v>
      </c>
      <c r="B44" s="139">
        <f>'Cohort Prop Baseline'!C44*'Stroke Epi'!$H$38</f>
        <v>0.67796610169491522</v>
      </c>
      <c r="C44" s="139">
        <f>'Cohort Prop Baseline'!D44*'Stroke Epi'!$H$38</f>
        <v>1.0169491525423731</v>
      </c>
      <c r="D44" s="139">
        <f>'Cohort Prop Baseline'!E44*'Stroke Epi'!$H$38</f>
        <v>2.3728813559322037</v>
      </c>
      <c r="E44" s="139">
        <f>'Cohort Prop Baseline'!F44*'Stroke Epi'!$H$38</f>
        <v>6.7796610169491531</v>
      </c>
      <c r="F44" s="139">
        <f>'Cohort Prop Baseline'!G44*'Stroke Epi'!$H$38</f>
        <v>9.1525423728813564</v>
      </c>
      <c r="G44" s="139">
        <f t="shared" si="0"/>
        <v>20</v>
      </c>
      <c r="H44" s="2">
        <f>H43+((SUM(B44:F44))/(SUM('Cohort Prop Baseline'!C44:G44)))</f>
        <v>6.7999999999999996E-3</v>
      </c>
      <c r="I44" s="139">
        <f>'Cohort Prop Baseline'!H44*'Stroke Epi'!$U$38</f>
        <v>0.97560975609756106</v>
      </c>
      <c r="J44" s="139">
        <f>'Cohort Prop Baseline'!I44*'Stroke Epi'!$U$38</f>
        <v>1.9512195121951221</v>
      </c>
      <c r="K44" s="139">
        <f>'Cohort Prop Baseline'!J44*'Stroke Epi'!$U$38</f>
        <v>4.8780487804878048</v>
      </c>
      <c r="L44" s="139">
        <f>'Cohort Prop Baseline'!K44*'Stroke Epi'!$U$38</f>
        <v>7.3170731707317076</v>
      </c>
      <c r="M44" s="139">
        <f>'Cohort Prop Baseline'!L44*'Stroke Epi'!$U$38</f>
        <v>4.8780487804878048</v>
      </c>
      <c r="N44" s="139">
        <f t="shared" si="1"/>
        <v>20</v>
      </c>
      <c r="O44" s="2">
        <f>O43+((SUM(I44:M44))/(SUM('Cohort Prop Baseline'!H44:L44)))</f>
        <v>3.8000000000000004E-3</v>
      </c>
    </row>
    <row r="45" spans="1:15">
      <c r="A45" s="58">
        <v>47</v>
      </c>
      <c r="B45" s="139">
        <f>'Cohort Prop Baseline'!C45*'Stroke Epi'!$H$38</f>
        <v>1.4285714285714286</v>
      </c>
      <c r="C45" s="139">
        <f>'Cohort Prop Baseline'!D45*'Stroke Epi'!$H$38</f>
        <v>0.35714285714285715</v>
      </c>
      <c r="D45" s="139">
        <f>'Cohort Prop Baseline'!E45*'Stroke Epi'!$H$38</f>
        <v>2.5</v>
      </c>
      <c r="E45" s="139">
        <f>'Cohort Prop Baseline'!F45*'Stroke Epi'!$H$38</f>
        <v>6.4285714285714297</v>
      </c>
      <c r="F45" s="139">
        <f>'Cohort Prop Baseline'!G45*'Stroke Epi'!$H$38</f>
        <v>9.2857142857142865</v>
      </c>
      <c r="G45" s="139">
        <f t="shared" si="0"/>
        <v>20</v>
      </c>
      <c r="H45" s="2">
        <f>H44+((SUM(B45:F45))/(SUM('Cohort Prop Baseline'!C45:G45)))</f>
        <v>7.1999999999999998E-3</v>
      </c>
      <c r="I45" s="139">
        <f>'Cohort Prop Baseline'!H45*'Stroke Epi'!$U$38</f>
        <v>2</v>
      </c>
      <c r="J45" s="139">
        <f>'Cohort Prop Baseline'!I45*'Stroke Epi'!$U$38</f>
        <v>2</v>
      </c>
      <c r="K45" s="139">
        <f>'Cohort Prop Baseline'!J45*'Stroke Epi'!$U$38</f>
        <v>3.5</v>
      </c>
      <c r="L45" s="139">
        <f>'Cohort Prop Baseline'!K45*'Stroke Epi'!$U$38</f>
        <v>7.25</v>
      </c>
      <c r="M45" s="139">
        <f>'Cohort Prop Baseline'!L45*'Stroke Epi'!$U$38</f>
        <v>5.25</v>
      </c>
      <c r="N45" s="139">
        <f t="shared" si="1"/>
        <v>20</v>
      </c>
      <c r="O45" s="2">
        <f>O44+((SUM(I45:M45))/(SUM('Cohort Prop Baseline'!H45:L45)))</f>
        <v>4.2000000000000006E-3</v>
      </c>
    </row>
    <row r="46" spans="1:15">
      <c r="A46" s="58">
        <v>48</v>
      </c>
      <c r="B46" s="139">
        <f>'Cohort Prop Baseline'!C46*'Stroke Epi'!$H$38</f>
        <v>0.53333333333333344</v>
      </c>
      <c r="C46" s="139">
        <f>'Cohort Prop Baseline'!D46*'Stroke Epi'!$H$38</f>
        <v>1.6</v>
      </c>
      <c r="D46" s="139">
        <f>'Cohort Prop Baseline'!E46*'Stroke Epi'!$H$38</f>
        <v>2.9333333333333336</v>
      </c>
      <c r="E46" s="139">
        <f>'Cohort Prop Baseline'!F46*'Stroke Epi'!$H$38</f>
        <v>4.5333333333333332</v>
      </c>
      <c r="F46" s="139">
        <f>'Cohort Prop Baseline'!G46*'Stroke Epi'!$H$38</f>
        <v>10.4</v>
      </c>
      <c r="G46" s="139">
        <f t="shared" si="0"/>
        <v>20</v>
      </c>
      <c r="H46" s="2">
        <f>H45+((SUM(B46:F46))/(SUM('Cohort Prop Baseline'!C46:G46)))</f>
        <v>7.6E-3</v>
      </c>
      <c r="I46" s="139">
        <f>'Cohort Prop Baseline'!H46*'Stroke Epi'!$U$38</f>
        <v>1.5686274509803921</v>
      </c>
      <c r="J46" s="139">
        <f>'Cohort Prop Baseline'!I46*'Stroke Epi'!$U$38</f>
        <v>2.3529411764705883</v>
      </c>
      <c r="K46" s="139">
        <f>'Cohort Prop Baseline'!J46*'Stroke Epi'!$U$38</f>
        <v>4.1176470588235299</v>
      </c>
      <c r="L46" s="139">
        <f>'Cohort Prop Baseline'!K46*'Stroke Epi'!$U$38</f>
        <v>6.4705882352941186</v>
      </c>
      <c r="M46" s="139">
        <f>'Cohort Prop Baseline'!L46*'Stroke Epi'!$U$38</f>
        <v>5.4901960784313726</v>
      </c>
      <c r="N46" s="139">
        <f t="shared" si="1"/>
        <v>20</v>
      </c>
      <c r="O46" s="2">
        <f>O45+((SUM(I46:M46))/(SUM('Cohort Prop Baseline'!H46:L46)))</f>
        <v>4.6000000000000008E-3</v>
      </c>
    </row>
    <row r="47" spans="1:15">
      <c r="A47" s="58">
        <v>49</v>
      </c>
      <c r="B47" s="139">
        <f>'Cohort Prop Baseline'!C47*'Stroke Epi'!$H$38</f>
        <v>1.6666666666666665</v>
      </c>
      <c r="C47" s="139">
        <f>'Cohort Prop Baseline'!D47*'Stroke Epi'!$H$38</f>
        <v>1</v>
      </c>
      <c r="D47" s="139">
        <f>'Cohort Prop Baseline'!E47*'Stroke Epi'!$H$38</f>
        <v>1.3333333333333335</v>
      </c>
      <c r="E47" s="139">
        <f>'Cohort Prop Baseline'!F47*'Stroke Epi'!$H$38</f>
        <v>6.6666666666666661</v>
      </c>
      <c r="F47" s="139">
        <f>'Cohort Prop Baseline'!G47*'Stroke Epi'!$H$38</f>
        <v>9.3333333333333339</v>
      </c>
      <c r="G47" s="139">
        <f t="shared" si="0"/>
        <v>20</v>
      </c>
      <c r="H47" s="2">
        <f>H46+((SUM(B47:F47))/(SUM('Cohort Prop Baseline'!C47:G47)))</f>
        <v>8.0000000000000002E-3</v>
      </c>
      <c r="I47" s="139">
        <f>'Cohort Prop Baseline'!H47*'Stroke Epi'!$U$38</f>
        <v>2.25</v>
      </c>
      <c r="J47" s="139">
        <f>'Cohort Prop Baseline'!I47*'Stroke Epi'!$U$38</f>
        <v>1.75</v>
      </c>
      <c r="K47" s="139">
        <f>'Cohort Prop Baseline'!J47*'Stroke Epi'!$U$38</f>
        <v>4.5</v>
      </c>
      <c r="L47" s="139">
        <f>'Cohort Prop Baseline'!K47*'Stroke Epi'!$U$38</f>
        <v>6</v>
      </c>
      <c r="M47" s="139">
        <f>'Cohort Prop Baseline'!L47*'Stroke Epi'!$U$38</f>
        <v>5.5000000000000009</v>
      </c>
      <c r="N47" s="139">
        <f t="shared" si="1"/>
        <v>20</v>
      </c>
      <c r="O47" s="2">
        <f>O46+((SUM(I47:M47))/(SUM('Cohort Prop Baseline'!H47:L47)))</f>
        <v>5.000000000000001E-3</v>
      </c>
    </row>
    <row r="48" spans="1:15">
      <c r="A48" s="58">
        <v>50</v>
      </c>
      <c r="B48" s="139">
        <f>'Cohort Prop Baseline'!C48*'Stroke Epi'!$H$39</f>
        <v>1.3793103448275863</v>
      </c>
      <c r="C48" s="139">
        <f>'Cohort Prop Baseline'!D48*'Stroke Epi'!$H$39</f>
        <v>2.0689655172413794</v>
      </c>
      <c r="D48" s="139">
        <f>'Cohort Prop Baseline'!E48*'Stroke Epi'!$H$39</f>
        <v>5.5172413793103452</v>
      </c>
      <c r="E48" s="139">
        <f>'Cohort Prop Baseline'!F48*'Stroke Epi'!$H$39</f>
        <v>16.551724137931036</v>
      </c>
      <c r="F48" s="139">
        <f>'Cohort Prop Baseline'!G48*'Stroke Epi'!$H$39</f>
        <v>14.482758620689657</v>
      </c>
      <c r="G48" s="139">
        <f t="shared" si="0"/>
        <v>40.000000000000007</v>
      </c>
      <c r="H48" s="2">
        <f>H47+((SUM(B48:F48))/(SUM('Cohort Prop Baseline'!C48:G48)))</f>
        <v>8.8000000000000005E-3</v>
      </c>
      <c r="I48" s="139">
        <f>'Cohort Prop Baseline'!H48*'Stroke Epi'!$U$39</f>
        <v>1.6091954022988506</v>
      </c>
      <c r="J48" s="139">
        <f>'Cohort Prop Baseline'!I48*'Stroke Epi'!$U$39</f>
        <v>2.8160919540229887</v>
      </c>
      <c r="K48" s="139">
        <f>'Cohort Prop Baseline'!J48*'Stroke Epi'!$U$39</f>
        <v>5.6321839080459775</v>
      </c>
      <c r="L48" s="139">
        <f>'Cohort Prop Baseline'!K48*'Stroke Epi'!$U$39</f>
        <v>10.862068965517242</v>
      </c>
      <c r="M48" s="139">
        <f>'Cohort Prop Baseline'!L48*'Stroke Epi'!$U$39</f>
        <v>14.080459770114942</v>
      </c>
      <c r="N48" s="139">
        <f t="shared" si="1"/>
        <v>35</v>
      </c>
      <c r="O48" s="2">
        <f>O47+((SUM(I48:M48))/(SUM('Cohort Prop Baseline'!H48:L48)))</f>
        <v>5.7000000000000011E-3</v>
      </c>
    </row>
    <row r="49" spans="1:15">
      <c r="A49" s="58">
        <v>51</v>
      </c>
      <c r="B49" s="139">
        <f>'Cohort Prop Baseline'!C49*'Stroke Epi'!$H$39</f>
        <v>2.9629629629629628</v>
      </c>
      <c r="C49" s="139">
        <f>'Cohort Prop Baseline'!D49*'Stroke Epi'!$H$39</f>
        <v>2.2222222222222223</v>
      </c>
      <c r="D49" s="139">
        <f>'Cohort Prop Baseline'!E49*'Stroke Epi'!$H$39</f>
        <v>5.1851851851851851</v>
      </c>
      <c r="E49" s="139">
        <f>'Cohort Prop Baseline'!F49*'Stroke Epi'!$H$39</f>
        <v>14.074074074074074</v>
      </c>
      <c r="F49" s="139">
        <f>'Cohort Prop Baseline'!G49*'Stroke Epi'!$H$39</f>
        <v>15.555555555555557</v>
      </c>
      <c r="G49" s="139">
        <f t="shared" si="0"/>
        <v>40</v>
      </c>
      <c r="H49" s="2">
        <f>H48+((SUM(B49:F49))/(SUM('Cohort Prop Baseline'!C49:G49)))</f>
        <v>9.6000000000000009E-3</v>
      </c>
      <c r="I49" s="139">
        <f>'Cohort Prop Baseline'!H49*'Stroke Epi'!$U$39</f>
        <v>3.4567901234567899</v>
      </c>
      <c r="J49" s="139">
        <f>'Cohort Prop Baseline'!I49*'Stroke Epi'!$U$39</f>
        <v>3.8888888888888888</v>
      </c>
      <c r="K49" s="139">
        <f>'Cohort Prop Baseline'!J49*'Stroke Epi'!$U$39</f>
        <v>8.2098765432098748</v>
      </c>
      <c r="L49" s="139">
        <f>'Cohort Prop Baseline'!K49*'Stroke Epi'!$U$39</f>
        <v>9.5061728395061724</v>
      </c>
      <c r="M49" s="139">
        <f>'Cohort Prop Baseline'!L49*'Stroke Epi'!$U$39</f>
        <v>9.9382716049382704</v>
      </c>
      <c r="N49" s="139">
        <f t="shared" si="1"/>
        <v>35</v>
      </c>
      <c r="O49" s="2">
        <f>O48+((SUM(I49:M49))/(SUM('Cohort Prop Baseline'!H49:L49)))</f>
        <v>6.4000000000000012E-3</v>
      </c>
    </row>
    <row r="50" spans="1:15">
      <c r="A50" s="58">
        <v>52</v>
      </c>
      <c r="B50" s="139">
        <f>'Cohort Prop Baseline'!C50*'Stroke Epi'!$H$39</f>
        <v>5.625</v>
      </c>
      <c r="C50" s="139">
        <f>'Cohort Prop Baseline'!D50*'Stroke Epi'!$H$39</f>
        <v>5.625</v>
      </c>
      <c r="D50" s="139">
        <f>'Cohort Prop Baseline'!E50*'Stroke Epi'!$H$39</f>
        <v>3.125</v>
      </c>
      <c r="E50" s="139">
        <f>'Cohort Prop Baseline'!F50*'Stroke Epi'!$H$39</f>
        <v>9.375</v>
      </c>
      <c r="F50" s="139">
        <f>'Cohort Prop Baseline'!G50*'Stroke Epi'!$H$39</f>
        <v>16.25</v>
      </c>
      <c r="G50" s="139">
        <f t="shared" si="0"/>
        <v>40</v>
      </c>
      <c r="H50" s="2">
        <f>H49+((SUM(B50:F50))/(SUM('Cohort Prop Baseline'!C50:G50)))</f>
        <v>1.0400000000000001E-2</v>
      </c>
      <c r="I50" s="139">
        <f>'Cohort Prop Baseline'!H50*'Stroke Epi'!$U$39</f>
        <v>5.1219512195121952</v>
      </c>
      <c r="J50" s="139">
        <f>'Cohort Prop Baseline'!I50*'Stroke Epi'!$U$39</f>
        <v>3.4146341463414633</v>
      </c>
      <c r="K50" s="139">
        <f>'Cohort Prop Baseline'!J50*'Stroke Epi'!$U$39</f>
        <v>4.6951219512195124</v>
      </c>
      <c r="L50" s="139">
        <f>'Cohort Prop Baseline'!K50*'Stroke Epi'!$U$39</f>
        <v>8.9634146341463428</v>
      </c>
      <c r="M50" s="139">
        <f>'Cohort Prop Baseline'!L50*'Stroke Epi'!$U$39</f>
        <v>12.804878048780488</v>
      </c>
      <c r="N50" s="139">
        <f t="shared" si="1"/>
        <v>35</v>
      </c>
      <c r="O50" s="2">
        <f>O49+((SUM(I50:M50))/(SUM('Cohort Prop Baseline'!H50:L50)))</f>
        <v>7.1000000000000013E-3</v>
      </c>
    </row>
    <row r="51" spans="1:15">
      <c r="A51" s="58">
        <v>53</v>
      </c>
      <c r="B51" s="139">
        <f>'Cohort Prop Baseline'!C51*'Stroke Epi'!$H$39</f>
        <v>4.3243243243243246</v>
      </c>
      <c r="C51" s="139">
        <f>'Cohort Prop Baseline'!D51*'Stroke Epi'!$H$39</f>
        <v>4.8648648648648658</v>
      </c>
      <c r="D51" s="139">
        <f>'Cohort Prop Baseline'!E51*'Stroke Epi'!$H$39</f>
        <v>4.8648648648648658</v>
      </c>
      <c r="E51" s="139">
        <f>'Cohort Prop Baseline'!F51*'Stroke Epi'!$H$39</f>
        <v>8.6486486486486491</v>
      </c>
      <c r="F51" s="139">
        <f>'Cohort Prop Baseline'!G51*'Stroke Epi'!$H$39</f>
        <v>17.297297297297298</v>
      </c>
      <c r="G51" s="139">
        <f t="shared" si="0"/>
        <v>40</v>
      </c>
      <c r="H51" s="2">
        <f>H50+((SUM(B51:F51))/(SUM('Cohort Prop Baseline'!C51:G51)))</f>
        <v>1.1200000000000002E-2</v>
      </c>
      <c r="I51" s="139">
        <f>'Cohort Prop Baseline'!H51*'Stroke Epi'!$U$39</f>
        <v>3.1818181818181821</v>
      </c>
      <c r="J51" s="139">
        <f>'Cohort Prop Baseline'!I51*'Stroke Epi'!$U$39</f>
        <v>4.0909090909090908</v>
      </c>
      <c r="K51" s="139">
        <f>'Cohort Prop Baseline'!J51*'Stroke Epi'!$U$39</f>
        <v>8.6363636363636367</v>
      </c>
      <c r="L51" s="139">
        <f>'Cohort Prop Baseline'!K51*'Stroke Epi'!$U$39</f>
        <v>9.0909090909090899</v>
      </c>
      <c r="M51" s="139">
        <f>'Cohort Prop Baseline'!L51*'Stroke Epi'!$U$39</f>
        <v>9.9999999999999982</v>
      </c>
      <c r="N51" s="139">
        <f t="shared" si="1"/>
        <v>35</v>
      </c>
      <c r="O51" s="2">
        <f>O50+((SUM(I51:M51))/(SUM('Cohort Prop Baseline'!H51:L51)))</f>
        <v>7.8000000000000014E-3</v>
      </c>
    </row>
    <row r="52" spans="1:15">
      <c r="A52" s="58">
        <v>54</v>
      </c>
      <c r="B52" s="139">
        <f>'Cohort Prop Baseline'!C52*'Stroke Epi'!$H$39</f>
        <v>3.2786885245901636</v>
      </c>
      <c r="C52" s="139">
        <f>'Cohort Prop Baseline'!D52*'Stroke Epi'!$H$39</f>
        <v>4.5901639344262293</v>
      </c>
      <c r="D52" s="139">
        <f>'Cohort Prop Baseline'!E52*'Stroke Epi'!$H$39</f>
        <v>4.5901639344262293</v>
      </c>
      <c r="E52" s="139">
        <f>'Cohort Prop Baseline'!F52*'Stroke Epi'!$H$39</f>
        <v>11.147540983606557</v>
      </c>
      <c r="F52" s="139">
        <f>'Cohort Prop Baseline'!G52*'Stroke Epi'!$H$39</f>
        <v>16.393442622950822</v>
      </c>
      <c r="G52" s="139">
        <f t="shared" si="0"/>
        <v>40</v>
      </c>
      <c r="H52" s="2">
        <f>H51+((SUM(B52:F52))/(SUM('Cohort Prop Baseline'!C52:G52)))</f>
        <v>1.2000000000000002E-2</v>
      </c>
      <c r="I52" s="139">
        <f>'Cohort Prop Baseline'!H52*'Stroke Epi'!$U$39</f>
        <v>4.632352941176471</v>
      </c>
      <c r="J52" s="139">
        <f>'Cohort Prop Baseline'!I52*'Stroke Epi'!$U$39</f>
        <v>4.632352941176471</v>
      </c>
      <c r="K52" s="139">
        <f>'Cohort Prop Baseline'!J52*'Stroke Epi'!$U$39</f>
        <v>5.6617647058823533</v>
      </c>
      <c r="L52" s="139">
        <f>'Cohort Prop Baseline'!K52*'Stroke Epi'!$U$39</f>
        <v>10.808823529411764</v>
      </c>
      <c r="M52" s="139">
        <f>'Cohort Prop Baseline'!L52*'Stroke Epi'!$U$39</f>
        <v>9.264705882352942</v>
      </c>
      <c r="N52" s="139">
        <f t="shared" si="1"/>
        <v>35</v>
      </c>
      <c r="O52" s="2">
        <f>O51+((SUM(I52:M52))/(SUM('Cohort Prop Baseline'!H52:L52)))</f>
        <v>8.5000000000000006E-3</v>
      </c>
    </row>
    <row r="53" spans="1:15">
      <c r="A53" s="58">
        <v>55</v>
      </c>
      <c r="B53" s="139">
        <f>'Cohort Prop Baseline'!C53*'Stroke Epi'!$H$40</f>
        <v>7.9999999999999991</v>
      </c>
      <c r="C53" s="139">
        <f>'Cohort Prop Baseline'!D53*'Stroke Epi'!$H$40</f>
        <v>7</v>
      </c>
      <c r="D53" s="139">
        <f>'Cohort Prop Baseline'!E53*'Stroke Epi'!$H$40</f>
        <v>14</v>
      </c>
      <c r="E53" s="139">
        <f>'Cohort Prop Baseline'!F53*'Stroke Epi'!$H$40</f>
        <v>19.999999999999996</v>
      </c>
      <c r="F53" s="139">
        <f>'Cohort Prop Baseline'!G53*'Stroke Epi'!$H$40</f>
        <v>21</v>
      </c>
      <c r="G53" s="139">
        <f t="shared" si="0"/>
        <v>70</v>
      </c>
      <c r="H53" s="2">
        <f>H52+((SUM(B53:F53))/(SUM('Cohort Prop Baseline'!C53:G53)))</f>
        <v>1.3400000000000002E-2</v>
      </c>
      <c r="I53" s="139">
        <f>'Cohort Prop Baseline'!H53*'Stroke Epi'!$U$40</f>
        <v>1.4285714285714284</v>
      </c>
      <c r="J53" s="139">
        <f>'Cohort Prop Baseline'!I53*'Stroke Epi'!$U$40</f>
        <v>7.8571428571428568</v>
      </c>
      <c r="K53" s="139">
        <f>'Cohort Prop Baseline'!J53*'Stroke Epi'!$U$40</f>
        <v>13.571428571428571</v>
      </c>
      <c r="L53" s="139">
        <f>'Cohort Prop Baseline'!K53*'Stroke Epi'!$U$40</f>
        <v>10</v>
      </c>
      <c r="M53" s="139">
        <f>'Cohort Prop Baseline'!L53*'Stroke Epi'!$U$40</f>
        <v>17.142857142857142</v>
      </c>
      <c r="N53" s="139">
        <f t="shared" si="1"/>
        <v>50</v>
      </c>
      <c r="O53" s="2">
        <f>O52+((SUM(I53:M53))/(SUM('Cohort Prop Baseline'!H53:L53)))</f>
        <v>9.5000000000000015E-3</v>
      </c>
    </row>
    <row r="54" spans="1:15">
      <c r="A54" s="58">
        <v>56</v>
      </c>
      <c r="B54" s="139">
        <f>'Cohort Prop Baseline'!C54*'Stroke Epi'!$H$40</f>
        <v>3.3870967741935485</v>
      </c>
      <c r="C54" s="139">
        <f>'Cohort Prop Baseline'!D54*'Stroke Epi'!$H$40</f>
        <v>13.548387096774194</v>
      </c>
      <c r="D54" s="139">
        <f>'Cohort Prop Baseline'!E54*'Stroke Epi'!$H$40</f>
        <v>7.903225806451613</v>
      </c>
      <c r="E54" s="139">
        <f>'Cohort Prop Baseline'!F54*'Stroke Epi'!$H$40</f>
        <v>27.096774193548388</v>
      </c>
      <c r="F54" s="139">
        <f>'Cohort Prop Baseline'!G54*'Stroke Epi'!$H$40</f>
        <v>18.064516129032256</v>
      </c>
      <c r="G54" s="139">
        <f t="shared" si="0"/>
        <v>70</v>
      </c>
      <c r="H54" s="2">
        <f>H53+((SUM(B54:F54))/(SUM('Cohort Prop Baseline'!C54:G54)))</f>
        <v>1.4800000000000002E-2</v>
      </c>
      <c r="I54" s="139">
        <f>'Cohort Prop Baseline'!H54*'Stroke Epi'!$U$40</f>
        <v>5.9701492537313436</v>
      </c>
      <c r="J54" s="139">
        <f>'Cohort Prop Baseline'!I54*'Stroke Epi'!$U$40</f>
        <v>5.2238805970149249</v>
      </c>
      <c r="K54" s="139">
        <f>'Cohort Prop Baseline'!J54*'Stroke Epi'!$U$40</f>
        <v>12.686567164179106</v>
      </c>
      <c r="L54" s="139">
        <f>'Cohort Prop Baseline'!K54*'Stroke Epi'!$U$40</f>
        <v>15.671641791044777</v>
      </c>
      <c r="M54" s="139">
        <f>'Cohort Prop Baseline'!L54*'Stroke Epi'!$U$40</f>
        <v>10.44776119402985</v>
      </c>
      <c r="N54" s="139">
        <f t="shared" si="1"/>
        <v>50</v>
      </c>
      <c r="O54" s="2">
        <f>O53+((SUM(I54:M54))/(SUM('Cohort Prop Baseline'!H54:L54)))</f>
        <v>1.0500000000000002E-2</v>
      </c>
    </row>
    <row r="55" spans="1:15">
      <c r="A55" s="58">
        <v>57</v>
      </c>
      <c r="B55" s="139">
        <f>'Cohort Prop Baseline'!C55*'Stroke Epi'!$H$40</f>
        <v>10.76923076923077</v>
      </c>
      <c r="C55" s="139">
        <f>'Cohort Prop Baseline'!D55*'Stroke Epi'!$H$40</f>
        <v>5.384615384615385</v>
      </c>
      <c r="D55" s="139">
        <f>'Cohort Prop Baseline'!E55*'Stroke Epi'!$H$40</f>
        <v>14</v>
      </c>
      <c r="E55" s="139">
        <f>'Cohort Prop Baseline'!F55*'Stroke Epi'!$H$40</f>
        <v>15.076923076923077</v>
      </c>
      <c r="F55" s="139">
        <f>'Cohort Prop Baseline'!G55*'Stroke Epi'!$H$40</f>
        <v>24.769230769230774</v>
      </c>
      <c r="G55" s="139">
        <f t="shared" si="0"/>
        <v>70</v>
      </c>
      <c r="H55" s="2">
        <f>H54+((SUM(B55:F55))/(SUM('Cohort Prop Baseline'!C55:G55)))</f>
        <v>1.6200000000000003E-2</v>
      </c>
      <c r="I55" s="139">
        <f>'Cohort Prop Baseline'!H55*'Stroke Epi'!$U$40</f>
        <v>8.3333333333333321</v>
      </c>
      <c r="J55" s="139">
        <f>'Cohort Prop Baseline'!I55*'Stroke Epi'!$U$40</f>
        <v>6.0606060606060614</v>
      </c>
      <c r="K55" s="139">
        <f>'Cohort Prop Baseline'!J55*'Stroke Epi'!$U$40</f>
        <v>7.5757575757575761</v>
      </c>
      <c r="L55" s="139">
        <f>'Cohort Prop Baseline'!K55*'Stroke Epi'!$U$40</f>
        <v>14.393939393939396</v>
      </c>
      <c r="M55" s="139">
        <f>'Cohort Prop Baseline'!L55*'Stroke Epi'!$U$40</f>
        <v>13.636363636363637</v>
      </c>
      <c r="N55" s="139">
        <f t="shared" si="1"/>
        <v>50</v>
      </c>
      <c r="O55" s="2">
        <f>O54+((SUM(I55:M55))/(SUM('Cohort Prop Baseline'!H55:L55)))</f>
        <v>1.1500000000000003E-2</v>
      </c>
    </row>
    <row r="56" spans="1:15">
      <c r="A56" s="58">
        <v>58</v>
      </c>
      <c r="B56" s="139">
        <f>'Cohort Prop Baseline'!C56*'Stroke Epi'!$H$40</f>
        <v>13.125</v>
      </c>
      <c r="C56" s="139">
        <f>'Cohort Prop Baseline'!D56*'Stroke Epi'!$H$40</f>
        <v>4.375</v>
      </c>
      <c r="D56" s="139">
        <f>'Cohort Prop Baseline'!E56*'Stroke Epi'!$H$40</f>
        <v>6.5625</v>
      </c>
      <c r="E56" s="139">
        <f>'Cohort Prop Baseline'!F56*'Stroke Epi'!$H$40</f>
        <v>15.3125</v>
      </c>
      <c r="F56" s="139">
        <f>'Cohort Prop Baseline'!G56*'Stroke Epi'!$H$40</f>
        <v>30.625</v>
      </c>
      <c r="G56" s="139">
        <f t="shared" si="0"/>
        <v>70</v>
      </c>
      <c r="H56" s="2">
        <f>H55+((SUM(B56:F56))/(SUM('Cohort Prop Baseline'!C56:G56)))</f>
        <v>1.7600000000000001E-2</v>
      </c>
      <c r="I56" s="139">
        <f>'Cohort Prop Baseline'!H56*'Stroke Epi'!$U$40</f>
        <v>10.144927536231885</v>
      </c>
      <c r="J56" s="139">
        <f>'Cohort Prop Baseline'!I56*'Stroke Epi'!$U$40</f>
        <v>7.9710144927536222</v>
      </c>
      <c r="K56" s="139">
        <f>'Cohort Prop Baseline'!J56*'Stroke Epi'!$U$40</f>
        <v>11.594202898550725</v>
      </c>
      <c r="L56" s="139">
        <f>'Cohort Prop Baseline'!K56*'Stroke Epi'!$U$40</f>
        <v>12.318840579710146</v>
      </c>
      <c r="M56" s="139">
        <f>'Cohort Prop Baseline'!L56*'Stroke Epi'!$U$40</f>
        <v>7.9710144927536222</v>
      </c>
      <c r="N56" s="139">
        <f t="shared" si="1"/>
        <v>50.000000000000007</v>
      </c>
      <c r="O56" s="2">
        <f>O55+((SUM(I56:M56))/(SUM('Cohort Prop Baseline'!H56:L56)))</f>
        <v>1.2500000000000004E-2</v>
      </c>
    </row>
    <row r="57" spans="1:15">
      <c r="A57" s="58">
        <v>59</v>
      </c>
      <c r="B57" s="139">
        <f>'Cohort Prop Baseline'!C57*'Stroke Epi'!$H$40</f>
        <v>5.8333333333333321</v>
      </c>
      <c r="C57" s="139">
        <f>'Cohort Prop Baseline'!D57*'Stroke Epi'!$H$40</f>
        <v>7</v>
      </c>
      <c r="D57" s="139">
        <f>'Cohort Prop Baseline'!E57*'Stroke Epi'!$H$40</f>
        <v>7</v>
      </c>
      <c r="E57" s="139">
        <f>'Cohort Prop Baseline'!F57*'Stroke Epi'!$H$40</f>
        <v>23.333333333333329</v>
      </c>
      <c r="F57" s="139">
        <f>'Cohort Prop Baseline'!G57*'Stroke Epi'!$H$40</f>
        <v>26.833333333333336</v>
      </c>
      <c r="G57" s="139">
        <f t="shared" si="0"/>
        <v>70</v>
      </c>
      <c r="H57" s="2">
        <f>H56+((SUM(B57:F57))/(SUM('Cohort Prop Baseline'!C57:G57)))</f>
        <v>1.9E-2</v>
      </c>
      <c r="I57" s="139">
        <f>'Cohort Prop Baseline'!H57*'Stroke Epi'!$U$40</f>
        <v>6.9230769230769242</v>
      </c>
      <c r="J57" s="139">
        <f>'Cohort Prop Baseline'!I57*'Stroke Epi'!$U$40</f>
        <v>13.076923076923078</v>
      </c>
      <c r="K57" s="139">
        <f>'Cohort Prop Baseline'!J57*'Stroke Epi'!$U$40</f>
        <v>12.307692307692308</v>
      </c>
      <c r="L57" s="139">
        <f>'Cohort Prop Baseline'!K57*'Stroke Epi'!$U$40</f>
        <v>12.307692307692308</v>
      </c>
      <c r="M57" s="139">
        <f>'Cohort Prop Baseline'!L57*'Stroke Epi'!$U$40</f>
        <v>5.384615384615385</v>
      </c>
      <c r="N57" s="139">
        <f t="shared" si="1"/>
        <v>50.000000000000007</v>
      </c>
      <c r="O57" s="2">
        <f>O56+((SUM(I57:M57))/(SUM('Cohort Prop Baseline'!H57:L57)))</f>
        <v>1.3500000000000005E-2</v>
      </c>
    </row>
    <row r="58" spans="1:15">
      <c r="A58" s="58">
        <v>60</v>
      </c>
      <c r="B58" s="139">
        <f>'Cohort Prop Baseline'!C58*'Stroke Epi'!$H$41</f>
        <v>19.047619047619044</v>
      </c>
      <c r="C58" s="139">
        <f>'Cohort Prop Baseline'!D58*'Stroke Epi'!$H$41</f>
        <v>28.571428571428569</v>
      </c>
      <c r="D58" s="139">
        <f>'Cohort Prop Baseline'!E58*'Stroke Epi'!$H$41</f>
        <v>19.047619047619044</v>
      </c>
      <c r="E58" s="139">
        <f>'Cohort Prop Baseline'!F58*'Stroke Epi'!$H$41</f>
        <v>26.666666666666664</v>
      </c>
      <c r="F58" s="139">
        <f>'Cohort Prop Baseline'!G58*'Stroke Epi'!$H$41</f>
        <v>26.666666666666664</v>
      </c>
      <c r="G58" s="139">
        <f t="shared" si="0"/>
        <v>119.99999999999997</v>
      </c>
      <c r="H58" s="2">
        <f>H57+((SUM(B58:F58))/(SUM('Cohort Prop Baseline'!C58:G58)))</f>
        <v>2.1399999999999999E-2</v>
      </c>
      <c r="I58" s="139">
        <f>'Cohort Prop Baseline'!H58*'Stroke Epi'!$U$41</f>
        <v>16</v>
      </c>
      <c r="J58" s="139">
        <f>'Cohort Prop Baseline'!I58*'Stroke Epi'!$U$41</f>
        <v>16</v>
      </c>
      <c r="K58" s="139">
        <f>'Cohort Prop Baseline'!J58*'Stroke Epi'!$U$41</f>
        <v>16</v>
      </c>
      <c r="L58" s="139">
        <f>'Cohort Prop Baseline'!K58*'Stroke Epi'!$U$41</f>
        <v>25.846153846153847</v>
      </c>
      <c r="M58" s="139">
        <f>'Cohort Prop Baseline'!L58*'Stroke Epi'!$U$41</f>
        <v>6.1538461538461542</v>
      </c>
      <c r="N58" s="139">
        <f t="shared" si="1"/>
        <v>80</v>
      </c>
      <c r="O58" s="2">
        <f>O57+((SUM(I58:M58))/(SUM('Cohort Prop Baseline'!H58:L58)))</f>
        <v>1.5100000000000006E-2</v>
      </c>
    </row>
    <row r="59" spans="1:15">
      <c r="A59" s="58">
        <v>61</v>
      </c>
      <c r="B59" s="139">
        <f>'Cohort Prop Baseline'!C59*'Stroke Epi'!$H$41</f>
        <v>8</v>
      </c>
      <c r="C59" s="139">
        <f>'Cohort Prop Baseline'!D59*'Stroke Epi'!$H$41</f>
        <v>32</v>
      </c>
      <c r="D59" s="139">
        <f>'Cohort Prop Baseline'!E59*'Stroke Epi'!$H$41</f>
        <v>21.333333333333332</v>
      </c>
      <c r="E59" s="139">
        <f>'Cohort Prop Baseline'!F59*'Stroke Epi'!$H$41</f>
        <v>26.666666666666664</v>
      </c>
      <c r="F59" s="139">
        <f>'Cohort Prop Baseline'!G59*'Stroke Epi'!$H$41</f>
        <v>32</v>
      </c>
      <c r="G59" s="139">
        <f t="shared" si="0"/>
        <v>120</v>
      </c>
      <c r="H59" s="2">
        <f>H58+((SUM(B59:F59))/(SUM('Cohort Prop Baseline'!C59:G59)))</f>
        <v>2.3799999999999998E-2</v>
      </c>
      <c r="I59" s="139">
        <f>'Cohort Prop Baseline'!H59*'Stroke Epi'!$U$41</f>
        <v>7.5675675675675684</v>
      </c>
      <c r="J59" s="139">
        <f>'Cohort Prop Baseline'!I59*'Stroke Epi'!$U$41</f>
        <v>19.459459459459463</v>
      </c>
      <c r="K59" s="139">
        <f>'Cohort Prop Baseline'!J59*'Stroke Epi'!$U$41</f>
        <v>29.189189189189189</v>
      </c>
      <c r="L59" s="139">
        <f>'Cohort Prop Baseline'!K59*'Stroke Epi'!$U$41</f>
        <v>12.972972972972974</v>
      </c>
      <c r="M59" s="139">
        <f>'Cohort Prop Baseline'!L59*'Stroke Epi'!$U$41</f>
        <v>10.810810810810812</v>
      </c>
      <c r="N59" s="139">
        <f t="shared" si="1"/>
        <v>80</v>
      </c>
      <c r="O59" s="2">
        <f>O58+((SUM(I59:M59))/(SUM('Cohort Prop Baseline'!H59:L59)))</f>
        <v>1.6700000000000007E-2</v>
      </c>
    </row>
    <row r="60" spans="1:15">
      <c r="A60" s="58">
        <v>62</v>
      </c>
      <c r="B60" s="139">
        <f>'Cohort Prop Baseline'!C60*'Stroke Epi'!$H$41</f>
        <v>16.875</v>
      </c>
      <c r="C60" s="139">
        <f>'Cohort Prop Baseline'!D60*'Stroke Epi'!$H$41</f>
        <v>20.624999999999996</v>
      </c>
      <c r="D60" s="139">
        <f>'Cohort Prop Baseline'!E60*'Stroke Epi'!$H$41</f>
        <v>28.124999999999996</v>
      </c>
      <c r="E60" s="139">
        <f>'Cohort Prop Baseline'!F60*'Stroke Epi'!$H$41</f>
        <v>28.124999999999996</v>
      </c>
      <c r="F60" s="139">
        <f>'Cohort Prop Baseline'!G60*'Stroke Epi'!$H$41</f>
        <v>26.249999999999996</v>
      </c>
      <c r="G60" s="139">
        <f t="shared" si="0"/>
        <v>120</v>
      </c>
      <c r="H60" s="2">
        <f>H59+((SUM(B60:F60))/(SUM('Cohort Prop Baseline'!C60:G60)))</f>
        <v>2.6199999999999998E-2</v>
      </c>
      <c r="I60" s="139">
        <f>'Cohort Prop Baseline'!H60*'Stroke Epi'!$U$41</f>
        <v>12.941176470588237</v>
      </c>
      <c r="J60" s="139">
        <f>'Cohort Prop Baseline'!I60*'Stroke Epi'!$U$41</f>
        <v>21.176470588235297</v>
      </c>
      <c r="K60" s="139">
        <f>'Cohort Prop Baseline'!J60*'Stroke Epi'!$U$41</f>
        <v>20</v>
      </c>
      <c r="L60" s="139">
        <f>'Cohort Prop Baseline'!K60*'Stroke Epi'!$U$41</f>
        <v>15.294117647058822</v>
      </c>
      <c r="M60" s="139">
        <f>'Cohort Prop Baseline'!L60*'Stroke Epi'!$U$41</f>
        <v>10.588235294117649</v>
      </c>
      <c r="N60" s="139">
        <f t="shared" si="1"/>
        <v>80.000000000000014</v>
      </c>
      <c r="O60" s="2">
        <f>O59+((SUM(I60:M60))/(SUM('Cohort Prop Baseline'!H60:L60)))</f>
        <v>1.8300000000000007E-2</v>
      </c>
    </row>
    <row r="61" spans="1:15">
      <c r="A61" s="58">
        <v>63</v>
      </c>
      <c r="B61" s="139">
        <f>'Cohort Prop Baseline'!C61*'Stroke Epi'!$H$41</f>
        <v>27.69230769230769</v>
      </c>
      <c r="C61" s="139">
        <f>'Cohort Prop Baseline'!D61*'Stroke Epi'!$H$41</f>
        <v>35.07692307692308</v>
      </c>
      <c r="D61" s="139">
        <f>'Cohort Prop Baseline'!E61*'Stroke Epi'!$H$41</f>
        <v>18.46153846153846</v>
      </c>
      <c r="E61" s="139">
        <f>'Cohort Prop Baseline'!F61*'Stroke Epi'!$H$41</f>
        <v>20.30769230769231</v>
      </c>
      <c r="F61" s="139">
        <f>'Cohort Prop Baseline'!G61*'Stroke Epi'!$H$41</f>
        <v>18.46153846153846</v>
      </c>
      <c r="G61" s="139">
        <f t="shared" si="0"/>
        <v>120</v>
      </c>
      <c r="H61" s="2">
        <f>H60+((SUM(B61:F61))/(SUM('Cohort Prop Baseline'!C61:G61)))</f>
        <v>2.8599999999999997E-2</v>
      </c>
      <c r="I61" s="139">
        <f>'Cohort Prop Baseline'!H61*'Stroke Epi'!$U$41</f>
        <v>15</v>
      </c>
      <c r="J61" s="139">
        <f>'Cohort Prop Baseline'!I61*'Stroke Epi'!$U$41</f>
        <v>28</v>
      </c>
      <c r="K61" s="139">
        <f>'Cohort Prop Baseline'!J61*'Stroke Epi'!$U$41</f>
        <v>22.000000000000004</v>
      </c>
      <c r="L61" s="139">
        <f>'Cohort Prop Baseline'!K61*'Stroke Epi'!$U$41</f>
        <v>12</v>
      </c>
      <c r="M61" s="139">
        <f>'Cohort Prop Baseline'!L61*'Stroke Epi'!$U$41</f>
        <v>3</v>
      </c>
      <c r="N61" s="139">
        <f t="shared" si="1"/>
        <v>80</v>
      </c>
      <c r="O61" s="2">
        <f>O60+((SUM(I61:M61))/(SUM('Cohort Prop Baseline'!H61:L61)))</f>
        <v>1.9900000000000008E-2</v>
      </c>
    </row>
    <row r="62" spans="1:15">
      <c r="A62" s="58">
        <v>64</v>
      </c>
      <c r="B62" s="139">
        <f>'Cohort Prop Baseline'!C62*'Stroke Epi'!$H$41</f>
        <v>25.454545454545453</v>
      </c>
      <c r="C62" s="139">
        <f>'Cohort Prop Baseline'!D62*'Stroke Epi'!$H$41</f>
        <v>29.09090909090909</v>
      </c>
      <c r="D62" s="139">
        <f>'Cohort Prop Baseline'!E62*'Stroke Epi'!$H$41</f>
        <v>18.18181818181818</v>
      </c>
      <c r="E62" s="139">
        <f>'Cohort Prop Baseline'!F62*'Stroke Epi'!$H$41</f>
        <v>19.999999999999996</v>
      </c>
      <c r="F62" s="139">
        <f>'Cohort Prop Baseline'!G62*'Stroke Epi'!$H$41</f>
        <v>27.27272727272727</v>
      </c>
      <c r="G62" s="139">
        <f t="shared" si="0"/>
        <v>119.99999999999999</v>
      </c>
      <c r="H62" s="2">
        <f>H61+((SUM(B62:F62))/(SUM('Cohort Prop Baseline'!C62:G62)))</f>
        <v>3.0999999999999996E-2</v>
      </c>
      <c r="I62" s="139">
        <f>'Cohort Prop Baseline'!H62*'Stroke Epi'!$U$41</f>
        <v>15</v>
      </c>
      <c r="J62" s="139">
        <f>'Cohort Prop Baseline'!I62*'Stroke Epi'!$U$41</f>
        <v>28.75</v>
      </c>
      <c r="K62" s="139">
        <f>'Cohort Prop Baseline'!J62*'Stroke Epi'!$U$41</f>
        <v>21.25</v>
      </c>
      <c r="L62" s="139">
        <f>'Cohort Prop Baseline'!K62*'Stroke Epi'!$U$41</f>
        <v>11.25</v>
      </c>
      <c r="M62" s="139">
        <f>'Cohort Prop Baseline'!L62*'Stroke Epi'!$U$41</f>
        <v>3.75</v>
      </c>
      <c r="N62" s="139">
        <f t="shared" si="1"/>
        <v>80</v>
      </c>
      <c r="O62" s="2">
        <f>O61+((SUM(I62:M62))/(SUM('Cohort Prop Baseline'!H62:L62)))</f>
        <v>2.1500000000000009E-2</v>
      </c>
    </row>
    <row r="63" spans="1:15">
      <c r="A63" s="58">
        <v>65</v>
      </c>
      <c r="B63" s="139">
        <f>'Cohort Prop Baseline'!C63*'Stroke Epi'!$H$42</f>
        <v>36.129032258064512</v>
      </c>
      <c r="C63" s="139">
        <f>'Cohort Prop Baseline'!D63*'Stroke Epi'!$H$42</f>
        <v>59.354838709677416</v>
      </c>
      <c r="D63" s="139">
        <f>'Cohort Prop Baseline'!E63*'Stroke Epi'!$H$42</f>
        <v>51.612903225806441</v>
      </c>
      <c r="E63" s="139">
        <f>'Cohort Prop Baseline'!F63*'Stroke Epi'!$H$42</f>
        <v>46.451612903225808</v>
      </c>
      <c r="F63" s="139">
        <f>'Cohort Prop Baseline'!G63*'Stroke Epi'!$H$42</f>
        <v>46.451612903225808</v>
      </c>
      <c r="G63" s="139">
        <f t="shared" si="0"/>
        <v>239.99999999999994</v>
      </c>
      <c r="H63" s="2">
        <f>H62+((SUM(B63:F63))/(SUM('Cohort Prop Baseline'!C63:G63)))</f>
        <v>3.5799999999999998E-2</v>
      </c>
      <c r="I63" s="139">
        <f>'Cohort Prop Baseline'!H63*'Stroke Epi'!$U$42</f>
        <v>32.616279069767437</v>
      </c>
      <c r="J63" s="139">
        <f>'Cohort Prop Baseline'!I63*'Stroke Epi'!$U$42</f>
        <v>51.802325581395344</v>
      </c>
      <c r="K63" s="139">
        <f>'Cohort Prop Baseline'!J63*'Stroke Epi'!$U$42</f>
        <v>38.372093023255808</v>
      </c>
      <c r="L63" s="139">
        <f>'Cohort Prop Baseline'!K63*'Stroke Epi'!$U$42</f>
        <v>24.941860465116278</v>
      </c>
      <c r="M63" s="139">
        <f>'Cohort Prop Baseline'!L63*'Stroke Epi'!$U$42</f>
        <v>17.267441860465116</v>
      </c>
      <c r="N63" s="139">
        <f t="shared" si="1"/>
        <v>165</v>
      </c>
      <c r="O63" s="2">
        <f>O62+((SUM(I63:M63))/(SUM('Cohort Prop Baseline'!H63:L63)))</f>
        <v>2.480000000000001E-2</v>
      </c>
    </row>
    <row r="64" spans="1:15">
      <c r="A64" s="58">
        <v>66</v>
      </c>
      <c r="B64" s="139">
        <f>'Cohort Prop Baseline'!C64*'Stroke Epi'!$H$42</f>
        <v>50.149253731343279</v>
      </c>
      <c r="C64" s="139">
        <f>'Cohort Prop Baseline'!D64*'Stroke Epi'!$H$42</f>
        <v>64.477611940298502</v>
      </c>
      <c r="D64" s="139">
        <f>'Cohort Prop Baseline'!E64*'Stroke Epi'!$H$42</f>
        <v>60.895522388059696</v>
      </c>
      <c r="E64" s="139">
        <f>'Cohort Prop Baseline'!F64*'Stroke Epi'!$H$42</f>
        <v>32.238805970149251</v>
      </c>
      <c r="F64" s="139">
        <f>'Cohort Prop Baseline'!G64*'Stroke Epi'!$H$42</f>
        <v>32.238805970149251</v>
      </c>
      <c r="G64" s="139">
        <f t="shared" si="0"/>
        <v>240</v>
      </c>
      <c r="H64" s="2">
        <f>H63+((SUM(B64:F64))/(SUM('Cohort Prop Baseline'!C64:G64)))</f>
        <v>4.0599999999999997E-2</v>
      </c>
      <c r="I64" s="139">
        <f>'Cohort Prop Baseline'!H64*'Stroke Epi'!$U$42</f>
        <v>44.523809523809518</v>
      </c>
      <c r="J64" s="139">
        <f>'Cohort Prop Baseline'!I64*'Stroke Epi'!$U$42</f>
        <v>54.999999999999993</v>
      </c>
      <c r="K64" s="139">
        <f>'Cohort Prop Baseline'!J64*'Stroke Epi'!$U$42</f>
        <v>34.047619047619044</v>
      </c>
      <c r="L64" s="139">
        <f>'Cohort Prop Baseline'!K64*'Stroke Epi'!$U$42</f>
        <v>20.952380952380953</v>
      </c>
      <c r="M64" s="139">
        <f>'Cohort Prop Baseline'!L64*'Stroke Epi'!$U$42</f>
        <v>10.476190476190476</v>
      </c>
      <c r="N64" s="139">
        <f t="shared" si="1"/>
        <v>165</v>
      </c>
      <c r="O64" s="2">
        <f>O63+((SUM(I64:M64))/(SUM('Cohort Prop Baseline'!H64:L64)))</f>
        <v>2.810000000000001E-2</v>
      </c>
    </row>
    <row r="65" spans="1:15">
      <c r="A65" s="58">
        <v>67</v>
      </c>
      <c r="B65" s="139">
        <f>'Cohort Prop Baseline'!C65*'Stroke Epi'!$H$42</f>
        <v>56.470588235294109</v>
      </c>
      <c r="C65" s="139">
        <f>'Cohort Prop Baseline'!D65*'Stroke Epi'!$H$42</f>
        <v>77.647058823529406</v>
      </c>
      <c r="D65" s="139">
        <f>'Cohort Prop Baseline'!E65*'Stroke Epi'!$H$42</f>
        <v>56.470588235294109</v>
      </c>
      <c r="E65" s="139">
        <f>'Cohort Prop Baseline'!F65*'Stroke Epi'!$H$42</f>
        <v>35.294117647058819</v>
      </c>
      <c r="F65" s="139">
        <f>'Cohort Prop Baseline'!G65*'Stroke Epi'!$H$42</f>
        <v>14.117647058823527</v>
      </c>
      <c r="G65" s="139">
        <f t="shared" si="0"/>
        <v>239.99999999999997</v>
      </c>
      <c r="H65" s="2">
        <f>H64+((SUM(B65:F65))/(SUM('Cohort Prop Baseline'!C65:G65)))</f>
        <v>4.5399999999999996E-2</v>
      </c>
      <c r="I65" s="139">
        <f>'Cohort Prop Baseline'!H65*'Stroke Epi'!$U$42</f>
        <v>31.935483870967744</v>
      </c>
      <c r="J65" s="139">
        <f>'Cohort Prop Baseline'!I65*'Stroke Epi'!$U$42</f>
        <v>55.887096774193552</v>
      </c>
      <c r="K65" s="139">
        <f>'Cohort Prop Baseline'!J65*'Stroke Epi'!$U$42</f>
        <v>45.241935483870961</v>
      </c>
      <c r="L65" s="139">
        <f>'Cohort Prop Baseline'!K65*'Stroke Epi'!$U$42</f>
        <v>13.306451612903224</v>
      </c>
      <c r="M65" s="139">
        <f>'Cohort Prop Baseline'!L65*'Stroke Epi'!$U$42</f>
        <v>18.629032258064516</v>
      </c>
      <c r="N65" s="139">
        <f t="shared" si="1"/>
        <v>165</v>
      </c>
      <c r="O65" s="2">
        <f>O64+((SUM(I65:M65))/(SUM('Cohort Prop Baseline'!H65:L65)))</f>
        <v>3.1400000000000011E-2</v>
      </c>
    </row>
    <row r="66" spans="1:15">
      <c r="A66" s="58">
        <v>68</v>
      </c>
      <c r="B66" s="139">
        <f>'Cohort Prop Baseline'!C66*'Stroke Epi'!$H$42</f>
        <v>55.38461538461538</v>
      </c>
      <c r="C66" s="139">
        <f>'Cohort Prop Baseline'!D66*'Stroke Epi'!$H$42</f>
        <v>83.07692307692308</v>
      </c>
      <c r="D66" s="139">
        <f>'Cohort Prop Baseline'!E66*'Stroke Epi'!$H$42</f>
        <v>50.769230769230759</v>
      </c>
      <c r="E66" s="139">
        <f>'Cohort Prop Baseline'!F66*'Stroke Epi'!$H$42</f>
        <v>27.69230769230769</v>
      </c>
      <c r="F66" s="139">
        <f>'Cohort Prop Baseline'!G66*'Stroke Epi'!$H$42</f>
        <v>23.076923076923073</v>
      </c>
      <c r="G66" s="139">
        <f t="shared" si="0"/>
        <v>239.99999999999997</v>
      </c>
      <c r="H66" s="2">
        <f>H65+((SUM(B66:F66))/(SUM('Cohort Prop Baseline'!C66:G66)))</f>
        <v>5.0199999999999995E-2</v>
      </c>
      <c r="I66" s="139">
        <f>'Cohort Prop Baseline'!H66*'Stroke Epi'!$U$42</f>
        <v>44.523809523809518</v>
      </c>
      <c r="J66" s="139">
        <f>'Cohort Prop Baseline'!I66*'Stroke Epi'!$U$42</f>
        <v>49.761904761904759</v>
      </c>
      <c r="K66" s="139">
        <f>'Cohort Prop Baseline'!J66*'Stroke Epi'!$U$42</f>
        <v>44.523809523809518</v>
      </c>
      <c r="L66" s="139">
        <f>'Cohort Prop Baseline'!K66*'Stroke Epi'!$U$42</f>
        <v>7.8571428571428568</v>
      </c>
      <c r="M66" s="139">
        <f>'Cohort Prop Baseline'!L66*'Stroke Epi'!$U$42</f>
        <v>18.333333333333332</v>
      </c>
      <c r="N66" s="139">
        <f t="shared" si="1"/>
        <v>165</v>
      </c>
      <c r="O66" s="2">
        <f>O65+((SUM(I66:M66))/(SUM('Cohort Prop Baseline'!H66:L66)))</f>
        <v>3.4700000000000009E-2</v>
      </c>
    </row>
    <row r="67" spans="1:15">
      <c r="A67" s="58">
        <v>69</v>
      </c>
      <c r="B67" s="139">
        <f>'Cohort Prop Baseline'!C67*'Stroke Epi'!$H$42</f>
        <v>51.147540983606554</v>
      </c>
      <c r="C67" s="139">
        <f>'Cohort Prop Baseline'!D67*'Stroke Epi'!$H$42</f>
        <v>82.622950819672127</v>
      </c>
      <c r="D67" s="139">
        <f>'Cohort Prop Baseline'!E67*'Stroke Epi'!$H$42</f>
        <v>39.344262295081961</v>
      </c>
      <c r="E67" s="139">
        <f>'Cohort Prop Baseline'!F67*'Stroke Epi'!$H$42</f>
        <v>35.409836065573764</v>
      </c>
      <c r="F67" s="139">
        <f>'Cohort Prop Baseline'!G67*'Stroke Epi'!$H$42</f>
        <v>31.475409836065573</v>
      </c>
      <c r="G67" s="139">
        <f t="shared" si="0"/>
        <v>239.99999999999997</v>
      </c>
      <c r="H67" s="2">
        <f>H66+((SUM(B67:F67))/(SUM('Cohort Prop Baseline'!C67:G67)))</f>
        <v>5.4999999999999993E-2</v>
      </c>
      <c r="I67" s="139">
        <f>'Cohort Prop Baseline'!H67*'Stroke Epi'!$U$42</f>
        <v>27.966101694915256</v>
      </c>
      <c r="J67" s="139">
        <f>'Cohort Prop Baseline'!I67*'Stroke Epi'!$U$42</f>
        <v>67.118644067796609</v>
      </c>
      <c r="K67" s="139">
        <f>'Cohort Prop Baseline'!J67*'Stroke Epi'!$U$42</f>
        <v>36.355932203389827</v>
      </c>
      <c r="L67" s="139">
        <f>'Cohort Prop Baseline'!K67*'Stroke Epi'!$U$42</f>
        <v>27.966101694915256</v>
      </c>
      <c r="M67" s="139">
        <f>'Cohort Prop Baseline'!L67*'Stroke Epi'!$U$42</f>
        <v>5.593220338983051</v>
      </c>
      <c r="N67" s="139">
        <f t="shared" si="1"/>
        <v>165.00000000000003</v>
      </c>
      <c r="O67" s="2">
        <f>O66+((SUM(I67:M67))/(SUM('Cohort Prop Baseline'!H67:L67)))</f>
        <v>3.8000000000000006E-2</v>
      </c>
    </row>
    <row r="68" spans="1:15">
      <c r="A68" s="58">
        <v>70</v>
      </c>
      <c r="B68" s="139">
        <f>'Cohort Prop Baseline'!C68*'Stroke Epi'!$H$43</f>
        <v>110.20408163265306</v>
      </c>
      <c r="C68" s="139">
        <f>'Cohort Prop Baseline'!D68*'Stroke Epi'!$H$43</f>
        <v>110.20408163265306</v>
      </c>
      <c r="D68" s="139">
        <f>'Cohort Prop Baseline'!E68*'Stroke Epi'!$H$43</f>
        <v>44.08163265306122</v>
      </c>
      <c r="E68" s="139">
        <f>'Cohort Prop Baseline'!F68*'Stroke Epi'!$H$43</f>
        <v>51.428571428571423</v>
      </c>
      <c r="F68" s="139">
        <f>'Cohort Prop Baseline'!G68*'Stroke Epi'!$H$43</f>
        <v>44.08163265306122</v>
      </c>
      <c r="G68" s="139">
        <f t="shared" ref="G68:G98" si="2">SUM(B68:F68)</f>
        <v>360</v>
      </c>
      <c r="H68" s="2">
        <f>H67+((SUM(B68:F68))/(SUM('Cohort Prop Baseline'!C68:G68)))</f>
        <v>6.2199999999999991E-2</v>
      </c>
      <c r="I68" s="139">
        <f>'Cohort Prop Baseline'!H68*'Stroke Epi'!$U$43</f>
        <v>73.356164383561648</v>
      </c>
      <c r="J68" s="139">
        <f>'Cohort Prop Baseline'!I68*'Stroke Epi'!$U$43</f>
        <v>136.23287671232879</v>
      </c>
      <c r="K68" s="139">
        <f>'Cohort Prop Baseline'!J68*'Stroke Epi'!$U$43</f>
        <v>38.42465753424657</v>
      </c>
      <c r="L68" s="139">
        <f>'Cohort Prop Baseline'!K68*'Stroke Epi'!$U$43</f>
        <v>3.493150684931507</v>
      </c>
      <c r="M68" s="139">
        <f>'Cohort Prop Baseline'!L68*'Stroke Epi'!$U$43</f>
        <v>3.493150684931507</v>
      </c>
      <c r="N68" s="139">
        <f t="shared" ref="N68:N98" si="3">SUM(I68:M68)</f>
        <v>255</v>
      </c>
      <c r="O68" s="2">
        <f>O67+((SUM(I68:M68))/(SUM('Cohort Prop Baseline'!H68:L68)))</f>
        <v>4.3100000000000006E-2</v>
      </c>
    </row>
    <row r="69" spans="1:15">
      <c r="A69" s="58">
        <v>71</v>
      </c>
      <c r="B69" s="139">
        <f>'Cohort Prop Baseline'!C69*'Stroke Epi'!$H$43</f>
        <v>132.63157894736841</v>
      </c>
      <c r="C69" s="139">
        <f>'Cohort Prop Baseline'!D69*'Stroke Epi'!$H$43</f>
        <v>101.05263157894736</v>
      </c>
      <c r="D69" s="139">
        <f>'Cohort Prop Baseline'!E69*'Stroke Epi'!$H$43</f>
        <v>56.84210526315789</v>
      </c>
      <c r="E69" s="139">
        <f>'Cohort Prop Baseline'!F69*'Stroke Epi'!$H$43</f>
        <v>37.89473684210526</v>
      </c>
      <c r="F69" s="139">
        <f>'Cohort Prop Baseline'!G69*'Stroke Epi'!$H$43</f>
        <v>31.578947368421048</v>
      </c>
      <c r="G69" s="139">
        <f t="shared" si="2"/>
        <v>359.99999999999994</v>
      </c>
      <c r="H69" s="2">
        <f>H68+((SUM(B69:F69))/(SUM('Cohort Prop Baseline'!C69:G69)))</f>
        <v>6.9399999999999989E-2</v>
      </c>
      <c r="I69" s="139">
        <f>'Cohort Prop Baseline'!H69*'Stroke Epi'!$U$43</f>
        <v>76.981132075471692</v>
      </c>
      <c r="J69" s="139">
        <f>'Cohort Prop Baseline'!I69*'Stroke Epi'!$U$43</f>
        <v>110.66037735849059</v>
      </c>
      <c r="K69" s="139">
        <f>'Cohort Prop Baseline'!J69*'Stroke Epi'!$U$43</f>
        <v>43.301886792452834</v>
      </c>
      <c r="L69" s="139">
        <f>'Cohort Prop Baseline'!K69*'Stroke Epi'!$U$43</f>
        <v>14.433962264150946</v>
      </c>
      <c r="M69" s="139">
        <f>'Cohort Prop Baseline'!L69*'Stroke Epi'!$U$43</f>
        <v>9.6226415094339615</v>
      </c>
      <c r="N69" s="139">
        <f t="shared" si="3"/>
        <v>255.00000000000006</v>
      </c>
      <c r="O69" s="2">
        <f>O68+((SUM(I69:M69))/(SUM('Cohort Prop Baseline'!H69:L69)))</f>
        <v>4.8200000000000007E-2</v>
      </c>
    </row>
    <row r="70" spans="1:15">
      <c r="A70" s="58">
        <v>72</v>
      </c>
      <c r="B70" s="139">
        <f>'Cohort Prop Baseline'!C70*'Stroke Epi'!$H$43</f>
        <v>122.26415094339622</v>
      </c>
      <c r="C70" s="139">
        <f>'Cohort Prop Baseline'!D70*'Stroke Epi'!$H$43</f>
        <v>129.0566037735849</v>
      </c>
      <c r="D70" s="139">
        <f>'Cohort Prop Baseline'!E70*'Stroke Epi'!$H$43</f>
        <v>54.339622641509429</v>
      </c>
      <c r="E70" s="139">
        <f>'Cohort Prop Baseline'!F70*'Stroke Epi'!$H$43</f>
        <v>27.169811320754715</v>
      </c>
      <c r="F70" s="139">
        <f>'Cohort Prop Baseline'!G70*'Stroke Epi'!$H$43</f>
        <v>27.169811320754715</v>
      </c>
      <c r="G70" s="139">
        <f t="shared" si="2"/>
        <v>360</v>
      </c>
      <c r="H70" s="2">
        <f>H69+((SUM(B70:F70))/(SUM('Cohort Prop Baseline'!C70:G70)))</f>
        <v>7.6599999999999988E-2</v>
      </c>
      <c r="I70" s="139">
        <f>'Cohort Prop Baseline'!H70*'Stroke Epi'!$U$43</f>
        <v>113.76923076923079</v>
      </c>
      <c r="J70" s="139">
        <f>'Cohort Prop Baseline'!I70*'Stroke Epi'!$U$43</f>
        <v>78.461538461538467</v>
      </c>
      <c r="K70" s="139">
        <f>'Cohort Prop Baseline'!J70*'Stroke Epi'!$U$43</f>
        <v>35.307692307692314</v>
      </c>
      <c r="L70" s="139">
        <f>'Cohort Prop Baseline'!K70*'Stroke Epi'!$U$43</f>
        <v>15.692307692307695</v>
      </c>
      <c r="M70" s="139">
        <f>'Cohort Prop Baseline'!L70*'Stroke Epi'!$U$43</f>
        <v>11.76923076923077</v>
      </c>
      <c r="N70" s="139">
        <f t="shared" si="3"/>
        <v>255.00000000000006</v>
      </c>
      <c r="O70" s="2">
        <f>O69+((SUM(I70:M70))/(SUM('Cohort Prop Baseline'!H70:L70)))</f>
        <v>5.3300000000000007E-2</v>
      </c>
    </row>
    <row r="71" spans="1:15">
      <c r="A71" s="58">
        <v>73</v>
      </c>
      <c r="B71" s="139">
        <f>'Cohort Prop Baseline'!C71*'Stroke Epi'!$H$43</f>
        <v>137.45454545454547</v>
      </c>
      <c r="C71" s="139">
        <f>'Cohort Prop Baseline'!D71*'Stroke Epi'!$H$43</f>
        <v>104.72727272727272</v>
      </c>
      <c r="D71" s="139">
        <f>'Cohort Prop Baseline'!E71*'Stroke Epi'!$H$43</f>
        <v>58.909090909090907</v>
      </c>
      <c r="E71" s="139">
        <f>'Cohort Prop Baseline'!F71*'Stroke Epi'!$H$43</f>
        <v>32.727272727272727</v>
      </c>
      <c r="F71" s="139">
        <f>'Cohort Prop Baseline'!G71*'Stroke Epi'!$H$43</f>
        <v>26.18181818181818</v>
      </c>
      <c r="G71" s="139">
        <f t="shared" si="2"/>
        <v>360.00000000000006</v>
      </c>
      <c r="H71" s="2">
        <f>H70+((SUM(B71:F71))/(SUM('Cohort Prop Baseline'!C71:G71)))</f>
        <v>8.3799999999999986E-2</v>
      </c>
      <c r="I71" s="139">
        <f>'Cohort Prop Baseline'!H71*'Stroke Epi'!$U$43</f>
        <v>106.25000000000001</v>
      </c>
      <c r="J71" s="139">
        <f>'Cohort Prop Baseline'!I71*'Stroke Epi'!$U$43</f>
        <v>85</v>
      </c>
      <c r="K71" s="139">
        <f>'Cohort Prop Baseline'!J71*'Stroke Epi'!$U$43</f>
        <v>51.000000000000007</v>
      </c>
      <c r="L71" s="139">
        <f>'Cohort Prop Baseline'!K71*'Stroke Epi'!$U$43</f>
        <v>8.5000000000000018</v>
      </c>
      <c r="M71" s="139">
        <f>'Cohort Prop Baseline'!L71*'Stroke Epi'!$U$43</f>
        <v>4.2500000000000009</v>
      </c>
      <c r="N71" s="139">
        <f t="shared" si="3"/>
        <v>255</v>
      </c>
      <c r="O71" s="2">
        <f>O70+((SUM(I71:M71))/(SUM('Cohort Prop Baseline'!H71:L71)))</f>
        <v>5.8400000000000007E-2</v>
      </c>
    </row>
    <row r="72" spans="1:15">
      <c r="A72" s="58">
        <v>74</v>
      </c>
      <c r="B72" s="139">
        <f>'Cohort Prop Baseline'!C72*'Stroke Epi'!$H$43</f>
        <v>96.585365853658544</v>
      </c>
      <c r="C72" s="139">
        <f>'Cohort Prop Baseline'!D72*'Stroke Epi'!$H$43</f>
        <v>158.04878048780489</v>
      </c>
      <c r="D72" s="139">
        <f>'Cohort Prop Baseline'!E72*'Stroke Epi'!$H$43</f>
        <v>61.463414634146346</v>
      </c>
      <c r="E72" s="139">
        <f>'Cohort Prop Baseline'!F72*'Stroke Epi'!$H$43</f>
        <v>17.560975609756095</v>
      </c>
      <c r="F72" s="139">
        <f>'Cohort Prop Baseline'!G72*'Stroke Epi'!$H$43</f>
        <v>26.341463414634145</v>
      </c>
      <c r="G72" s="139">
        <f t="shared" si="2"/>
        <v>360</v>
      </c>
      <c r="H72" s="2">
        <f>H71+((SUM(B72:F72))/(SUM('Cohort Prop Baseline'!C72:G72)))</f>
        <v>9.0999999999999984E-2</v>
      </c>
      <c r="I72" s="139">
        <f>'Cohort Prop Baseline'!H72*'Stroke Epi'!$U$43</f>
        <v>85</v>
      </c>
      <c r="J72" s="139">
        <f>'Cohort Prop Baseline'!I72*'Stroke Epi'!$U$43</f>
        <v>113.33333333333334</v>
      </c>
      <c r="K72" s="139">
        <f>'Cohort Prop Baseline'!J72*'Stroke Epi'!$U$43</f>
        <v>37.777777777777779</v>
      </c>
      <c r="L72" s="139">
        <f>'Cohort Prop Baseline'!K72*'Stroke Epi'!$U$43</f>
        <v>18.888888888888889</v>
      </c>
      <c r="M72" s="139">
        <f>'Cohort Prop Baseline'!L72*'Stroke Epi'!$U$43</f>
        <v>0</v>
      </c>
      <c r="N72" s="139">
        <f t="shared" si="3"/>
        <v>255</v>
      </c>
      <c r="O72" s="2">
        <f>O71+((SUM(I72:M72))/(SUM('Cohort Prop Baseline'!H72:L72)))</f>
        <v>6.3500000000000001E-2</v>
      </c>
    </row>
    <row r="73" spans="1:15">
      <c r="A73" s="58">
        <v>75</v>
      </c>
      <c r="B73" s="139">
        <f>'Cohort Prop Baseline'!C73*'Stroke Epi'!$H$44</f>
        <v>142.38095238095238</v>
      </c>
      <c r="C73" s="139">
        <f>'Cohort Prop Baseline'!D73*'Stroke Epi'!$H$44</f>
        <v>175.23809523809521</v>
      </c>
      <c r="D73" s="139">
        <f>'Cohort Prop Baseline'!E73*'Stroke Epi'!$H$44</f>
        <v>98.571428571428569</v>
      </c>
      <c r="E73" s="139">
        <f>'Cohort Prop Baseline'!F73*'Stroke Epi'!$H$44</f>
        <v>32.857142857142854</v>
      </c>
      <c r="F73" s="139">
        <f>'Cohort Prop Baseline'!G73*'Stroke Epi'!$H$44</f>
        <v>10.952380952380951</v>
      </c>
      <c r="G73" s="139">
        <f t="shared" si="2"/>
        <v>459.99999999999994</v>
      </c>
      <c r="H73" s="2">
        <f>H72+((SUM(B73:F73))/(SUM('Cohort Prop Baseline'!C73:G73)))</f>
        <v>0.10019999999999998</v>
      </c>
      <c r="I73" s="139">
        <f>'Cohort Prop Baseline'!H73*'Stroke Epi'!$U$44</f>
        <v>133.69565217391306</v>
      </c>
      <c r="J73" s="139">
        <f>'Cohort Prop Baseline'!I73*'Stroke Epi'!$U$44</f>
        <v>160.43478260869566</v>
      </c>
      <c r="K73" s="139">
        <f>'Cohort Prop Baseline'!J73*'Stroke Epi'!$U$44</f>
        <v>80.217391304347828</v>
      </c>
      <c r="L73" s="139">
        <f>'Cohort Prop Baseline'!K73*'Stroke Epi'!$U$44</f>
        <v>35.652173913043484</v>
      </c>
      <c r="M73" s="139">
        <f>'Cohort Prop Baseline'!L73*'Stroke Epi'!$U$44</f>
        <v>0</v>
      </c>
      <c r="N73" s="139">
        <f t="shared" si="3"/>
        <v>410.00000000000006</v>
      </c>
      <c r="O73" s="2">
        <f>O72+((SUM(I73:M73))/(SUM('Cohort Prop Baseline'!H73:L73)))</f>
        <v>7.17E-2</v>
      </c>
    </row>
    <row r="74" spans="1:15">
      <c r="A74" s="58">
        <v>76</v>
      </c>
      <c r="B74" s="139">
        <f>'Cohort Prop Baseline'!C74*'Stroke Epi'!$H$44</f>
        <v>172.5</v>
      </c>
      <c r="C74" s="139">
        <f>'Cohort Prop Baseline'!D74*'Stroke Epi'!$H$44</f>
        <v>153.33333333333331</v>
      </c>
      <c r="D74" s="139">
        <f>'Cohort Prop Baseline'!E74*'Stroke Epi'!$H$44</f>
        <v>67.083333333333329</v>
      </c>
      <c r="E74" s="139">
        <f>'Cohort Prop Baseline'!F74*'Stroke Epi'!$H$44</f>
        <v>57.5</v>
      </c>
      <c r="F74" s="139">
        <f>'Cohort Prop Baseline'!G74*'Stroke Epi'!$H$44</f>
        <v>9.5833333333333321</v>
      </c>
      <c r="G74" s="139">
        <f t="shared" si="2"/>
        <v>459.99999999999994</v>
      </c>
      <c r="H74" s="2">
        <f>H73+((SUM(B74:F74))/(SUM('Cohort Prop Baseline'!C74:G74)))</f>
        <v>0.10939999999999998</v>
      </c>
      <c r="I74" s="139">
        <f>'Cohort Prop Baseline'!H74*'Stroke Epi'!$U$44</f>
        <v>167.72727272727275</v>
      </c>
      <c r="J74" s="139">
        <f>'Cohort Prop Baseline'!I74*'Stroke Epi'!$U$44</f>
        <v>139.77272727272728</v>
      </c>
      <c r="K74" s="139">
        <f>'Cohort Prop Baseline'!J74*'Stroke Epi'!$U$44</f>
        <v>65.227272727272734</v>
      </c>
      <c r="L74" s="139">
        <f>'Cohort Prop Baseline'!K74*'Stroke Epi'!$U$44</f>
        <v>27.954545454545457</v>
      </c>
      <c r="M74" s="139">
        <f>'Cohort Prop Baseline'!L74*'Stroke Epi'!$U$44</f>
        <v>9.3181818181818201</v>
      </c>
      <c r="N74" s="139">
        <f t="shared" si="3"/>
        <v>410</v>
      </c>
      <c r="O74" s="2">
        <f>O73+((SUM(I74:M74))/(SUM('Cohort Prop Baseline'!H74:L74)))</f>
        <v>7.9899999999999999E-2</v>
      </c>
    </row>
    <row r="75" spans="1:15">
      <c r="A75" s="58">
        <v>77</v>
      </c>
      <c r="B75" s="139">
        <f>'Cohort Prop Baseline'!C75*'Stroke Epi'!$H$44</f>
        <v>146.80851063829786</v>
      </c>
      <c r="C75" s="139">
        <f>'Cohort Prop Baseline'!D75*'Stroke Epi'!$H$44</f>
        <v>195.7446808510638</v>
      </c>
      <c r="D75" s="139">
        <f>'Cohort Prop Baseline'!E75*'Stroke Epi'!$H$44</f>
        <v>78.297872340425528</v>
      </c>
      <c r="E75" s="139">
        <f>'Cohort Prop Baseline'!F75*'Stroke Epi'!$H$44</f>
        <v>29.361702127659573</v>
      </c>
      <c r="F75" s="139">
        <f>'Cohort Prop Baseline'!G75*'Stroke Epi'!$H$44</f>
        <v>9.787234042553191</v>
      </c>
      <c r="G75" s="139">
        <f t="shared" si="2"/>
        <v>459.99999999999994</v>
      </c>
      <c r="H75" s="2">
        <f>H74+((SUM(B75:F75))/(SUM('Cohort Prop Baseline'!C75:G75)))</f>
        <v>0.11859999999999998</v>
      </c>
      <c r="I75" s="139">
        <f>'Cohort Prop Baseline'!H75*'Stroke Epi'!$U$44</f>
        <v>255.11111111111114</v>
      </c>
      <c r="J75" s="139">
        <f>'Cohort Prop Baseline'!I75*'Stroke Epi'!$U$44</f>
        <v>91.111111111111114</v>
      </c>
      <c r="K75" s="139">
        <f>'Cohort Prop Baseline'!J75*'Stroke Epi'!$U$44</f>
        <v>36.44444444444445</v>
      </c>
      <c r="L75" s="139">
        <f>'Cohort Prop Baseline'!K75*'Stroke Epi'!$U$44</f>
        <v>18.222222222222225</v>
      </c>
      <c r="M75" s="139">
        <f>'Cohort Prop Baseline'!L75*'Stroke Epi'!$U$44</f>
        <v>9.1111111111111125</v>
      </c>
      <c r="N75" s="139">
        <f t="shared" si="3"/>
        <v>410.00000000000006</v>
      </c>
      <c r="O75" s="2">
        <f>O74+((SUM(I75:M75))/(SUM('Cohort Prop Baseline'!H75:L75)))</f>
        <v>8.8099999999999998E-2</v>
      </c>
    </row>
    <row r="76" spans="1:15">
      <c r="A76" s="58">
        <v>78</v>
      </c>
      <c r="B76" s="139">
        <f>'Cohort Prop Baseline'!C76*'Stroke Epi'!$H$44</f>
        <v>134.16666666666666</v>
      </c>
      <c r="C76" s="139">
        <f>'Cohort Prop Baseline'!D76*'Stroke Epi'!$H$44</f>
        <v>172.5</v>
      </c>
      <c r="D76" s="139">
        <f>'Cohort Prop Baseline'!E76*'Stroke Epi'!$H$44</f>
        <v>134.16666666666666</v>
      </c>
      <c r="E76" s="139">
        <f>'Cohort Prop Baseline'!F76*'Stroke Epi'!$H$44</f>
        <v>0</v>
      </c>
      <c r="F76" s="139">
        <f>'Cohort Prop Baseline'!G76*'Stroke Epi'!$H$44</f>
        <v>19.166666666666664</v>
      </c>
      <c r="G76" s="139">
        <f t="shared" si="2"/>
        <v>459.99999999999994</v>
      </c>
      <c r="H76" s="2">
        <f>H75+((SUM(B76:F76))/(SUM('Cohort Prop Baseline'!C76:G76)))</f>
        <v>0.12779999999999997</v>
      </c>
      <c r="I76" s="139">
        <f>'Cohort Prop Baseline'!H76*'Stroke Epi'!$U$44</f>
        <v>235.75</v>
      </c>
      <c r="J76" s="139">
        <f>'Cohort Prop Baseline'!I76*'Stroke Epi'!$U$44</f>
        <v>143.5</v>
      </c>
      <c r="K76" s="139">
        <f>'Cohort Prop Baseline'!J76*'Stroke Epi'!$U$44</f>
        <v>20.5</v>
      </c>
      <c r="L76" s="139">
        <f>'Cohort Prop Baseline'!K76*'Stroke Epi'!$U$44</f>
        <v>10.25</v>
      </c>
      <c r="M76" s="139">
        <f>'Cohort Prop Baseline'!L76*'Stroke Epi'!$U$44</f>
        <v>0</v>
      </c>
      <c r="N76" s="139">
        <f t="shared" si="3"/>
        <v>410</v>
      </c>
      <c r="O76" s="2">
        <f>O75+((SUM(I76:M76))/(SUM('Cohort Prop Baseline'!H76:L76)))</f>
        <v>9.6299999999999997E-2</v>
      </c>
    </row>
    <row r="77" spans="1:15">
      <c r="A77" s="58">
        <v>79</v>
      </c>
      <c r="B77" s="139">
        <f>'Cohort Prop Baseline'!C77*'Stroke Epi'!$H$44</f>
        <v>167.27272727272728</v>
      </c>
      <c r="C77" s="139">
        <f>'Cohort Prop Baseline'!D77*'Stroke Epi'!$H$44</f>
        <v>167.27272727272728</v>
      </c>
      <c r="D77" s="139">
        <f>'Cohort Prop Baseline'!E77*'Stroke Epi'!$H$44</f>
        <v>97.575757575757578</v>
      </c>
      <c r="E77" s="139">
        <f>'Cohort Prop Baseline'!F77*'Stroke Epi'!$H$44</f>
        <v>13.939393939393939</v>
      </c>
      <c r="F77" s="139">
        <f>'Cohort Prop Baseline'!G77*'Stroke Epi'!$H$44</f>
        <v>13.939393939393939</v>
      </c>
      <c r="G77" s="139">
        <f t="shared" si="2"/>
        <v>460</v>
      </c>
      <c r="H77" s="2">
        <f>H76+((SUM(B77:F77))/(SUM('Cohort Prop Baseline'!C77:G77)))</f>
        <v>0.13699999999999996</v>
      </c>
      <c r="I77" s="139">
        <f>'Cohort Prop Baseline'!H77*'Stroke Epi'!$U$44</f>
        <v>183.42105263157896</v>
      </c>
      <c r="J77" s="139">
        <f>'Cohort Prop Baseline'!I77*'Stroke Epi'!$U$44</f>
        <v>140.26315789473685</v>
      </c>
      <c r="K77" s="139">
        <f>'Cohort Prop Baseline'!J77*'Stroke Epi'!$U$44</f>
        <v>86.315789473684205</v>
      </c>
      <c r="L77" s="139">
        <f>'Cohort Prop Baseline'!K77*'Stroke Epi'!$U$44</f>
        <v>0</v>
      </c>
      <c r="M77" s="139">
        <f>'Cohort Prop Baseline'!L77*'Stroke Epi'!$U$44</f>
        <v>0</v>
      </c>
      <c r="N77" s="139">
        <f t="shared" si="3"/>
        <v>410.00000000000006</v>
      </c>
      <c r="O77" s="2">
        <f>O76+((SUM(I77:M77))/(SUM('Cohort Prop Baseline'!H77:L77)))</f>
        <v>0.1045</v>
      </c>
    </row>
    <row r="78" spans="1:15">
      <c r="A78" s="58">
        <v>80</v>
      </c>
      <c r="B78" s="139">
        <f>'Cohort Prop Baseline'!C78*'Stroke Epi'!$H$45</f>
        <v>336.11111111111109</v>
      </c>
      <c r="C78" s="139">
        <f>'Cohort Prop Baseline'!D78*'Stroke Epi'!$H$45</f>
        <v>179.25925925925924</v>
      </c>
      <c r="D78" s="139">
        <f>'Cohort Prop Baseline'!E78*'Stroke Epi'!$H$45</f>
        <v>44.81481481481481</v>
      </c>
      <c r="E78" s="139">
        <f>'Cohort Prop Baseline'!F78*'Stroke Epi'!$H$45</f>
        <v>22.407407407407405</v>
      </c>
      <c r="F78" s="139">
        <f>'Cohort Prop Baseline'!G78*'Stroke Epi'!$H$45</f>
        <v>22.407407407407405</v>
      </c>
      <c r="G78" s="139">
        <f t="shared" si="2"/>
        <v>604.99999999999989</v>
      </c>
      <c r="H78" s="2">
        <f>H77+((SUM(B78:F78))/(SUM('Cohort Prop Baseline'!C78:G78)))</f>
        <v>0.14909999999999995</v>
      </c>
      <c r="I78" s="139">
        <f>'Cohort Prop Baseline'!H78*'Stroke Epi'!$U$45</f>
        <v>375</v>
      </c>
      <c r="J78" s="139">
        <f>'Cohort Prop Baseline'!I78*'Stroke Epi'!$U$45</f>
        <v>218.75</v>
      </c>
      <c r="K78" s="139">
        <f>'Cohort Prop Baseline'!J78*'Stroke Epi'!$U$45</f>
        <v>31.25</v>
      </c>
      <c r="L78" s="139">
        <f>'Cohort Prop Baseline'!K78*'Stroke Epi'!$U$45</f>
        <v>0</v>
      </c>
      <c r="M78" s="139">
        <f>'Cohort Prop Baseline'!L78*'Stroke Epi'!$U$45</f>
        <v>0</v>
      </c>
      <c r="N78" s="139">
        <f t="shared" si="3"/>
        <v>625</v>
      </c>
      <c r="O78" s="2">
        <f>O77+((SUM(I78:M78))/(SUM('Cohort Prop Baseline'!H78:L78)))</f>
        <v>0.11699999999999999</v>
      </c>
    </row>
    <row r="79" spans="1:15">
      <c r="A79" s="58">
        <v>81</v>
      </c>
      <c r="B79" s="139">
        <f>'Cohort Prop Baseline'!C79*'Stroke Epi'!$H$45</f>
        <v>207.96875</v>
      </c>
      <c r="C79" s="139">
        <f>'Cohort Prop Baseline'!D79*'Stroke Epi'!$H$45</f>
        <v>170.15625</v>
      </c>
      <c r="D79" s="139">
        <f>'Cohort Prop Baseline'!E79*'Stroke Epi'!$H$45</f>
        <v>189.0625</v>
      </c>
      <c r="E79" s="139">
        <f>'Cohort Prop Baseline'!F79*'Stroke Epi'!$H$45</f>
        <v>18.90625</v>
      </c>
      <c r="F79" s="139">
        <f>'Cohort Prop Baseline'!G79*'Stroke Epi'!$H$45</f>
        <v>18.90625</v>
      </c>
      <c r="G79" s="139">
        <f t="shared" si="2"/>
        <v>605</v>
      </c>
      <c r="H79" s="2">
        <f>H78+((SUM(B79:F79))/(SUM('Cohort Prop Baseline'!C79:G79)))</f>
        <v>0.16119999999999995</v>
      </c>
      <c r="I79" s="139">
        <f>'Cohort Prop Baseline'!H79*'Stroke Epi'!$U$45</f>
        <v>348.83720930232562</v>
      </c>
      <c r="J79" s="139">
        <f>'Cohort Prop Baseline'!I79*'Stroke Epi'!$U$45</f>
        <v>203.48837209302329</v>
      </c>
      <c r="K79" s="139">
        <f>'Cohort Prop Baseline'!J79*'Stroke Epi'!$U$45</f>
        <v>58.139534883720934</v>
      </c>
      <c r="L79" s="139">
        <f>'Cohort Prop Baseline'!K79*'Stroke Epi'!$U$45</f>
        <v>14.534883720930234</v>
      </c>
      <c r="M79" s="139">
        <f>'Cohort Prop Baseline'!L79*'Stroke Epi'!$U$45</f>
        <v>0</v>
      </c>
      <c r="N79" s="139">
        <f t="shared" si="3"/>
        <v>625</v>
      </c>
      <c r="O79" s="2">
        <f>O78+((SUM(I79:M79))/(SUM('Cohort Prop Baseline'!H79:L79)))</f>
        <v>0.1295</v>
      </c>
    </row>
    <row r="80" spans="1:15">
      <c r="A80" s="58">
        <v>82</v>
      </c>
      <c r="B80" s="139">
        <f>'Cohort Prop Baseline'!C80*'Stroke Epi'!$H$45</f>
        <v>254.73684210526312</v>
      </c>
      <c r="C80" s="139">
        <f>'Cohort Prop Baseline'!D80*'Stroke Epi'!$H$45</f>
        <v>254.73684210526312</v>
      </c>
      <c r="D80" s="139">
        <f>'Cohort Prop Baseline'!E80*'Stroke Epi'!$H$45</f>
        <v>31.84210526315789</v>
      </c>
      <c r="E80" s="139">
        <f>'Cohort Prop Baseline'!F80*'Stroke Epi'!$H$45</f>
        <v>31.84210526315789</v>
      </c>
      <c r="F80" s="139">
        <f>'Cohort Prop Baseline'!G80*'Stroke Epi'!$H$45</f>
        <v>31.84210526315789</v>
      </c>
      <c r="G80" s="139">
        <f t="shared" si="2"/>
        <v>605</v>
      </c>
      <c r="H80" s="2">
        <f>H79+((SUM(B80:F80))/(SUM('Cohort Prop Baseline'!C80:G80)))</f>
        <v>0.17329999999999995</v>
      </c>
      <c r="I80" s="139">
        <f>'Cohort Prop Baseline'!H80*'Stroke Epi'!$U$45</f>
        <v>375</v>
      </c>
      <c r="J80" s="139">
        <f>'Cohort Prop Baseline'!I80*'Stroke Epi'!$U$45</f>
        <v>218.75</v>
      </c>
      <c r="K80" s="139">
        <f>'Cohort Prop Baseline'!J80*'Stroke Epi'!$U$45</f>
        <v>15.625</v>
      </c>
      <c r="L80" s="139">
        <f>'Cohort Prop Baseline'!K80*'Stroke Epi'!$U$45</f>
        <v>15.625</v>
      </c>
      <c r="M80" s="139">
        <f>'Cohort Prop Baseline'!L80*'Stroke Epi'!$U$45</f>
        <v>0</v>
      </c>
      <c r="N80" s="139">
        <f t="shared" si="3"/>
        <v>625</v>
      </c>
      <c r="O80" s="2">
        <f>O79+((SUM(I80:M80))/(SUM('Cohort Prop Baseline'!H80:L80)))</f>
        <v>0.14200000000000002</v>
      </c>
    </row>
    <row r="81" spans="1:15">
      <c r="A81" s="58">
        <v>83</v>
      </c>
      <c r="B81" s="139">
        <f>'Cohort Prop Baseline'!C81*'Stroke Epi'!$H$45</f>
        <v>415.9375</v>
      </c>
      <c r="C81" s="139">
        <f>'Cohort Prop Baseline'!D81*'Stroke Epi'!$H$45</f>
        <v>113.4375</v>
      </c>
      <c r="D81" s="139">
        <f>'Cohort Prop Baseline'!E81*'Stroke Epi'!$H$45</f>
        <v>75.625</v>
      </c>
      <c r="E81" s="139">
        <f>'Cohort Prop Baseline'!F81*'Stroke Epi'!$H$45</f>
        <v>0</v>
      </c>
      <c r="F81" s="139">
        <f>'Cohort Prop Baseline'!G81*'Stroke Epi'!$H$45</f>
        <v>0</v>
      </c>
      <c r="G81" s="139">
        <f t="shared" si="2"/>
        <v>605</v>
      </c>
      <c r="H81" s="2">
        <f>H80+((SUM(B81:F81))/(SUM('Cohort Prop Baseline'!C81:G81)))</f>
        <v>0.18539999999999995</v>
      </c>
      <c r="I81" s="139">
        <f>'Cohort Prop Baseline'!H81*'Stroke Epi'!$U$45</f>
        <v>410.15625</v>
      </c>
      <c r="J81" s="139">
        <f>'Cohort Prop Baseline'!I81*'Stroke Epi'!$U$45</f>
        <v>195.3125</v>
      </c>
      <c r="K81" s="139">
        <f>'Cohort Prop Baseline'!J81*'Stroke Epi'!$U$45</f>
        <v>0</v>
      </c>
      <c r="L81" s="139">
        <f>'Cohort Prop Baseline'!K81*'Stroke Epi'!$U$45</f>
        <v>19.53125</v>
      </c>
      <c r="M81" s="139">
        <f>'Cohort Prop Baseline'!L81*'Stroke Epi'!$U$45</f>
        <v>0</v>
      </c>
      <c r="N81" s="139">
        <f t="shared" si="3"/>
        <v>625</v>
      </c>
      <c r="O81" s="2">
        <f>O80+((SUM(I81:M81))/(SUM('Cohort Prop Baseline'!H81:L81)))</f>
        <v>0.15450000000000003</v>
      </c>
    </row>
    <row r="82" spans="1:15">
      <c r="A82" s="58">
        <v>84</v>
      </c>
      <c r="B82" s="139">
        <f>'Cohort Prop Baseline'!C82*'Stroke Epi'!$H$45</f>
        <v>355.88235294117646</v>
      </c>
      <c r="C82" s="139">
        <f>'Cohort Prop Baseline'!D82*'Stroke Epi'!$H$45</f>
        <v>177.94117647058823</v>
      </c>
      <c r="D82" s="139">
        <f>'Cohort Prop Baseline'!E82*'Stroke Epi'!$H$45</f>
        <v>71.17647058823529</v>
      </c>
      <c r="E82" s="139">
        <f>'Cohort Prop Baseline'!F82*'Stroke Epi'!$H$45</f>
        <v>0</v>
      </c>
      <c r="F82" s="139">
        <f>'Cohort Prop Baseline'!G82*'Stroke Epi'!$H$45</f>
        <v>0</v>
      </c>
      <c r="G82" s="139">
        <f t="shared" si="2"/>
        <v>604.99999999999989</v>
      </c>
      <c r="H82" s="2">
        <f>H81+((SUM(B82:F82))/(SUM('Cohort Prop Baseline'!C82:G82)))</f>
        <v>0.19749999999999995</v>
      </c>
      <c r="I82" s="139">
        <f>'Cohort Prop Baseline'!H82*'Stroke Epi'!$U$45</f>
        <v>446.4285714285715</v>
      </c>
      <c r="J82" s="139">
        <f>'Cohort Prop Baseline'!I82*'Stroke Epi'!$U$45</f>
        <v>156.25</v>
      </c>
      <c r="K82" s="139">
        <f>'Cohort Prop Baseline'!J82*'Stroke Epi'!$U$45</f>
        <v>0</v>
      </c>
      <c r="L82" s="139">
        <f>'Cohort Prop Baseline'!K82*'Stroke Epi'!$U$45</f>
        <v>22.321428571428569</v>
      </c>
      <c r="M82" s="139">
        <f>'Cohort Prop Baseline'!L82*'Stroke Epi'!$U$45</f>
        <v>0</v>
      </c>
      <c r="N82" s="139">
        <f t="shared" si="3"/>
        <v>625.00000000000011</v>
      </c>
      <c r="O82" s="2">
        <f>O81+((SUM(I82:M82))/(SUM('Cohort Prop Baseline'!H82:L82)))</f>
        <v>0.16700000000000004</v>
      </c>
    </row>
    <row r="83" spans="1:15">
      <c r="A83" s="58">
        <v>85</v>
      </c>
      <c r="B83" s="139">
        <f>'Cohort Prop Baseline'!C83*'Stroke Epi'!$H$46</f>
        <v>434.00000000000006</v>
      </c>
      <c r="C83" s="139">
        <f>'Cohort Prop Baseline'!D83*'Stroke Epi'!$H$46</f>
        <v>155</v>
      </c>
      <c r="D83" s="139">
        <f>'Cohort Prop Baseline'!E83*'Stroke Epi'!$H$46</f>
        <v>155</v>
      </c>
      <c r="E83" s="139">
        <f>'Cohort Prop Baseline'!F83*'Stroke Epi'!$H$46</f>
        <v>31</v>
      </c>
      <c r="F83" s="139">
        <f>'Cohort Prop Baseline'!G83*'Stroke Epi'!$H$46</f>
        <v>0</v>
      </c>
      <c r="G83" s="139">
        <f t="shared" si="2"/>
        <v>775</v>
      </c>
      <c r="H83" s="2">
        <f>H82+((SUM(B83:F83))/(SUM('Cohort Prop Baseline'!C83:G83)))</f>
        <v>0.21299999999999997</v>
      </c>
      <c r="I83" s="139">
        <f>'Cohort Prop Baseline'!H83*'Stroke Epi'!$U$46</f>
        <v>559.25925925925924</v>
      </c>
      <c r="J83" s="139">
        <f>'Cohort Prop Baseline'!I83*'Stroke Epi'!$U$46</f>
        <v>167.7777777777778</v>
      </c>
      <c r="K83" s="139">
        <f>'Cohort Prop Baseline'!J83*'Stroke Epi'!$U$46</f>
        <v>27.962962962962962</v>
      </c>
      <c r="L83" s="139">
        <f>'Cohort Prop Baseline'!K83*'Stroke Epi'!$U$46</f>
        <v>0</v>
      </c>
      <c r="M83" s="139">
        <f>'Cohort Prop Baseline'!L83*'Stroke Epi'!$U$46</f>
        <v>0</v>
      </c>
      <c r="N83" s="139">
        <f t="shared" si="3"/>
        <v>755</v>
      </c>
      <c r="O83" s="2">
        <f>O82+((SUM(I83:M83))/(SUM('Cohort Prop Baseline'!H83:L83)))</f>
        <v>0.18210000000000004</v>
      </c>
    </row>
    <row r="84" spans="1:15">
      <c r="A84" s="58">
        <v>86</v>
      </c>
      <c r="B84" s="139">
        <f>'Cohort Prop Baseline'!C84*'Stroke Epi'!$H$46</f>
        <v>442.85714285714283</v>
      </c>
      <c r="C84" s="139">
        <f>'Cohort Prop Baseline'!D84*'Stroke Epi'!$H$46</f>
        <v>332.14285714285711</v>
      </c>
      <c r="D84" s="139">
        <f>'Cohort Prop Baseline'!E84*'Stroke Epi'!$H$46</f>
        <v>0</v>
      </c>
      <c r="E84" s="139">
        <f>'Cohort Prop Baseline'!F84*'Stroke Epi'!$H$46</f>
        <v>0</v>
      </c>
      <c r="F84" s="139">
        <f>'Cohort Prop Baseline'!G84*'Stroke Epi'!$H$46</f>
        <v>0</v>
      </c>
      <c r="G84" s="139">
        <f t="shared" si="2"/>
        <v>775</v>
      </c>
      <c r="H84" s="2">
        <f>H83+((SUM(B84:F84))/(SUM('Cohort Prop Baseline'!C84:G84)))</f>
        <v>0.22849999999999998</v>
      </c>
      <c r="I84" s="139">
        <f>'Cohort Prop Baseline'!H84*'Stroke Epi'!$U$46</f>
        <v>543.6</v>
      </c>
      <c r="J84" s="139">
        <f>'Cohort Prop Baseline'!I84*'Stroke Epi'!$U$46</f>
        <v>181.20000000000002</v>
      </c>
      <c r="K84" s="139">
        <f>'Cohort Prop Baseline'!J84*'Stroke Epi'!$U$46</f>
        <v>30.200000000000003</v>
      </c>
      <c r="L84" s="139">
        <f>'Cohort Prop Baseline'!K84*'Stroke Epi'!$U$46</f>
        <v>0</v>
      </c>
      <c r="M84" s="139">
        <f>'Cohort Prop Baseline'!L84*'Stroke Epi'!$U$46</f>
        <v>0</v>
      </c>
      <c r="N84" s="139">
        <f t="shared" si="3"/>
        <v>755.00000000000011</v>
      </c>
      <c r="O84" s="2">
        <f>O83+((SUM(I84:M84))/(SUM('Cohort Prop Baseline'!H84:L84)))</f>
        <v>0.19720000000000004</v>
      </c>
    </row>
    <row r="85" spans="1:15">
      <c r="A85" s="58">
        <v>87</v>
      </c>
      <c r="B85" s="139">
        <f>'Cohort Prop Baseline'!C85*'Stroke Epi'!$H$46</f>
        <v>620</v>
      </c>
      <c r="C85" s="139">
        <f>'Cohort Prop Baseline'!D85*'Stroke Epi'!$H$46</f>
        <v>155</v>
      </c>
      <c r="D85" s="139">
        <f>'Cohort Prop Baseline'!E85*'Stroke Epi'!$H$46</f>
        <v>0</v>
      </c>
      <c r="E85" s="139">
        <f>'Cohort Prop Baseline'!F85*'Stroke Epi'!$H$46</f>
        <v>0</v>
      </c>
      <c r="F85" s="139">
        <f>'Cohort Prop Baseline'!G85*'Stroke Epi'!$H$46</f>
        <v>0</v>
      </c>
      <c r="G85" s="139">
        <f t="shared" si="2"/>
        <v>775</v>
      </c>
      <c r="H85" s="2">
        <f>H84+((SUM(B85:F85))/(SUM('Cohort Prop Baseline'!C85:G85)))</f>
        <v>0.24399999999999999</v>
      </c>
      <c r="I85" s="139">
        <f>'Cohort Prop Baseline'!H85*'Stroke Epi'!$U$46</f>
        <v>638.84615384615381</v>
      </c>
      <c r="J85" s="139">
        <f>'Cohort Prop Baseline'!I85*'Stroke Epi'!$U$46</f>
        <v>116.15384615384616</v>
      </c>
      <c r="K85" s="139">
        <f>'Cohort Prop Baseline'!J85*'Stroke Epi'!$U$46</f>
        <v>0</v>
      </c>
      <c r="L85" s="139">
        <f>'Cohort Prop Baseline'!K85*'Stroke Epi'!$U$46</f>
        <v>0</v>
      </c>
      <c r="M85" s="139">
        <f>'Cohort Prop Baseline'!L85*'Stroke Epi'!$U$46</f>
        <v>0</v>
      </c>
      <c r="N85" s="139">
        <f t="shared" si="3"/>
        <v>755</v>
      </c>
      <c r="O85" s="2">
        <f>O84+((SUM(I85:M85))/(SUM('Cohort Prop Baseline'!H85:L85)))</f>
        <v>0.21230000000000004</v>
      </c>
    </row>
    <row r="86" spans="1:15">
      <c r="A86" s="58">
        <v>88</v>
      </c>
      <c r="B86" s="139">
        <f>'Cohort Prop Baseline'!C86*'Stroke Epi'!$H$46</f>
        <v>532.8125</v>
      </c>
      <c r="C86" s="139">
        <f>'Cohort Prop Baseline'!D86*'Stroke Epi'!$H$46</f>
        <v>242.1875</v>
      </c>
      <c r="D86" s="139">
        <f>'Cohort Prop Baseline'!E86*'Stroke Epi'!$H$46</f>
        <v>0</v>
      </c>
      <c r="E86" s="139">
        <f>'Cohort Prop Baseline'!F86*'Stroke Epi'!$H$46</f>
        <v>0</v>
      </c>
      <c r="F86" s="139">
        <f>'Cohort Prop Baseline'!G86*'Stroke Epi'!$H$46</f>
        <v>0</v>
      </c>
      <c r="G86" s="139">
        <f t="shared" si="2"/>
        <v>775</v>
      </c>
      <c r="H86" s="2">
        <f>H85+((SUM(B86:F86))/(SUM('Cohort Prop Baseline'!C86:G86)))</f>
        <v>0.25950000000000001</v>
      </c>
      <c r="I86" s="139">
        <f>'Cohort Prop Baseline'!H86*'Stroke Epi'!$U$46</f>
        <v>629.16666666666674</v>
      </c>
      <c r="J86" s="139">
        <f>'Cohort Prop Baseline'!I86*'Stroke Epi'!$U$46</f>
        <v>125.83333333333331</v>
      </c>
      <c r="K86" s="139">
        <f>'Cohort Prop Baseline'!J86*'Stroke Epi'!$U$46</f>
        <v>0</v>
      </c>
      <c r="L86" s="139">
        <f>'Cohort Prop Baseline'!K86*'Stroke Epi'!$U$46</f>
        <v>0</v>
      </c>
      <c r="M86" s="139">
        <f>'Cohort Prop Baseline'!L86*'Stroke Epi'!$U$46</f>
        <v>0</v>
      </c>
      <c r="N86" s="139">
        <f t="shared" si="3"/>
        <v>755</v>
      </c>
      <c r="O86" s="2">
        <f>O85+((SUM(I86:M86))/(SUM('Cohort Prop Baseline'!H86:L86)))</f>
        <v>0.22740000000000005</v>
      </c>
    </row>
    <row r="87" spans="1:15">
      <c r="A87" s="58">
        <v>89</v>
      </c>
      <c r="B87" s="139">
        <f>'Cohort Prop Baseline'!C87*'Stroke Epi'!$H$46</f>
        <v>581.25</v>
      </c>
      <c r="C87" s="139">
        <f>'Cohort Prop Baseline'!D87*'Stroke Epi'!$H$46</f>
        <v>193.75</v>
      </c>
      <c r="D87" s="139">
        <f>'Cohort Prop Baseline'!E87*'Stroke Epi'!$H$46</f>
        <v>0</v>
      </c>
      <c r="E87" s="139">
        <f>'Cohort Prop Baseline'!F87*'Stroke Epi'!$H$46</f>
        <v>0</v>
      </c>
      <c r="F87" s="139">
        <f>'Cohort Prop Baseline'!G87*'Stroke Epi'!$H$46</f>
        <v>0</v>
      </c>
      <c r="G87" s="139">
        <f t="shared" si="2"/>
        <v>775</v>
      </c>
      <c r="H87" s="2">
        <f>H86+((SUM(B87:F87))/(SUM('Cohort Prop Baseline'!C87:G87)))</f>
        <v>0.27500000000000002</v>
      </c>
      <c r="I87" s="139">
        <f>'Cohort Prop Baseline'!H87*'Stroke Epi'!$U$46</f>
        <v>654.33333333333337</v>
      </c>
      <c r="J87" s="139">
        <f>'Cohort Prop Baseline'!I87*'Stroke Epi'!$U$46</f>
        <v>50.333333333333336</v>
      </c>
      <c r="K87" s="139">
        <f>'Cohort Prop Baseline'!J87*'Stroke Epi'!$U$46</f>
        <v>50.333333333333336</v>
      </c>
      <c r="L87" s="139">
        <f>'Cohort Prop Baseline'!K87*'Stroke Epi'!$U$46</f>
        <v>0</v>
      </c>
      <c r="M87" s="139">
        <f>'Cohort Prop Baseline'!L87*'Stroke Epi'!$U$46</f>
        <v>0</v>
      </c>
      <c r="N87" s="139">
        <f t="shared" si="3"/>
        <v>755.00000000000011</v>
      </c>
      <c r="O87" s="2">
        <f>O86+((SUM(I87:M87))/(SUM('Cohort Prop Baseline'!H87:L87)))</f>
        <v>0.24250000000000005</v>
      </c>
    </row>
    <row r="88" spans="1:15">
      <c r="A88" s="58">
        <v>90</v>
      </c>
      <c r="B88" s="139">
        <f>'Cohort Prop Baseline'!C88*'Stroke Epi'!$H$47</f>
        <v>445</v>
      </c>
      <c r="C88" s="139">
        <f>'Cohort Prop Baseline'!D88*'Stroke Epi'!$H$47</f>
        <v>445</v>
      </c>
      <c r="D88" s="139">
        <f>'Cohort Prop Baseline'!E88*'Stroke Epi'!$H$47</f>
        <v>0</v>
      </c>
      <c r="E88" s="139">
        <f>'Cohort Prop Baseline'!F88*'Stroke Epi'!$H$47</f>
        <v>0</v>
      </c>
      <c r="F88" s="139">
        <f>'Cohort Prop Baseline'!G88*'Stroke Epi'!$H$47</f>
        <v>0</v>
      </c>
      <c r="G88" s="139">
        <f t="shared" si="2"/>
        <v>890</v>
      </c>
      <c r="H88" s="2">
        <f>H87+((SUM(B88:F88))/(SUM('Cohort Prop Baseline'!C88:G88)))</f>
        <v>0.2928</v>
      </c>
      <c r="I88" s="139">
        <f>'Cohort Prop Baseline'!H88*'Stroke Epi'!$U$47</f>
        <v>637.77777777777783</v>
      </c>
      <c r="J88" s="139">
        <f>'Cohort Prop Baseline'!I88*'Stroke Epi'!$U$47</f>
        <v>182.22222222222223</v>
      </c>
      <c r="K88" s="139">
        <f>'Cohort Prop Baseline'!J88*'Stroke Epi'!$U$47</f>
        <v>0</v>
      </c>
      <c r="L88" s="139">
        <f>'Cohort Prop Baseline'!K88*'Stroke Epi'!$U$47</f>
        <v>0</v>
      </c>
      <c r="M88" s="139">
        <f>'Cohort Prop Baseline'!L88*'Stroke Epi'!$U$47</f>
        <v>0</v>
      </c>
      <c r="N88" s="139">
        <f t="shared" si="3"/>
        <v>820</v>
      </c>
      <c r="O88" s="2">
        <f>O87+((SUM(I88:M88))/(SUM('Cohort Prop Baseline'!H88:L88)))</f>
        <v>0.25890000000000007</v>
      </c>
    </row>
    <row r="89" spans="1:15">
      <c r="A89" s="58">
        <v>91</v>
      </c>
      <c r="B89" s="139">
        <f>'Cohort Prop Baseline'!C89*'Stroke Epi'!$H$47</f>
        <v>741.66666666666674</v>
      </c>
      <c r="C89" s="139">
        <f>'Cohort Prop Baseline'!D89*'Stroke Epi'!$H$47</f>
        <v>148.33333333333331</v>
      </c>
      <c r="D89" s="139">
        <f>'Cohort Prop Baseline'!E89*'Stroke Epi'!$H$47</f>
        <v>0</v>
      </c>
      <c r="E89" s="139">
        <f>'Cohort Prop Baseline'!F89*'Stroke Epi'!$H$47</f>
        <v>0</v>
      </c>
      <c r="F89" s="139">
        <f>'Cohort Prop Baseline'!G89*'Stroke Epi'!$H$47</f>
        <v>0</v>
      </c>
      <c r="G89" s="139">
        <f t="shared" si="2"/>
        <v>890</v>
      </c>
      <c r="H89" s="2">
        <f>H88+((SUM(B89:F89))/(SUM('Cohort Prop Baseline'!C89:G89)))</f>
        <v>0.31059999999999999</v>
      </c>
      <c r="I89" s="139">
        <f>'Cohort Prop Baseline'!H89*'Stroke Epi'!$U$47</f>
        <v>761.42857142857144</v>
      </c>
      <c r="J89" s="139">
        <f>'Cohort Prop Baseline'!I89*'Stroke Epi'!$U$47</f>
        <v>58.571428571428569</v>
      </c>
      <c r="K89" s="139">
        <f>'Cohort Prop Baseline'!J89*'Stroke Epi'!$U$47</f>
        <v>0</v>
      </c>
      <c r="L89" s="139">
        <f>'Cohort Prop Baseline'!K89*'Stroke Epi'!$U$47</f>
        <v>0</v>
      </c>
      <c r="M89" s="139">
        <f>'Cohort Prop Baseline'!L89*'Stroke Epi'!$U$47</f>
        <v>0</v>
      </c>
      <c r="N89" s="139">
        <f t="shared" si="3"/>
        <v>820</v>
      </c>
      <c r="O89" s="2">
        <f>O88+((SUM(I89:M89))/(SUM('Cohort Prop Baseline'!H89:L89)))</f>
        <v>0.2753000000000001</v>
      </c>
    </row>
    <row r="90" spans="1:15">
      <c r="A90" s="58">
        <v>92</v>
      </c>
      <c r="B90" s="139">
        <f>'Cohort Prop Baseline'!C90*'Stroke Epi'!$H$47</f>
        <v>890</v>
      </c>
      <c r="C90" s="139">
        <f>'Cohort Prop Baseline'!D90*'Stroke Epi'!$H$47</f>
        <v>0</v>
      </c>
      <c r="D90" s="139">
        <f>'Cohort Prop Baseline'!E90*'Stroke Epi'!$H$47</f>
        <v>0</v>
      </c>
      <c r="E90" s="139">
        <f>'Cohort Prop Baseline'!F90*'Stroke Epi'!$H$47</f>
        <v>0</v>
      </c>
      <c r="F90" s="139">
        <f>'Cohort Prop Baseline'!G90*'Stroke Epi'!$H$47</f>
        <v>0</v>
      </c>
      <c r="G90" s="139">
        <f t="shared" si="2"/>
        <v>890</v>
      </c>
      <c r="H90" s="2">
        <f>H89+((SUM(B90:F90))/(SUM('Cohort Prop Baseline'!C90:G90)))</f>
        <v>0.32839999999999997</v>
      </c>
      <c r="I90" s="139">
        <f>'Cohort Prop Baseline'!H90*'Stroke Epi'!$U$47</f>
        <v>596.36363636363649</v>
      </c>
      <c r="J90" s="139">
        <f>'Cohort Prop Baseline'!I90*'Stroke Epi'!$U$47</f>
        <v>149.09090909090912</v>
      </c>
      <c r="K90" s="139">
        <f>'Cohort Prop Baseline'!J90*'Stroke Epi'!$U$47</f>
        <v>74.545454545454561</v>
      </c>
      <c r="L90" s="139">
        <f>'Cohort Prop Baseline'!K90*'Stroke Epi'!$U$47</f>
        <v>0</v>
      </c>
      <c r="M90" s="139">
        <f>'Cohort Prop Baseline'!L90*'Stroke Epi'!$U$47</f>
        <v>0</v>
      </c>
      <c r="N90" s="139">
        <f t="shared" si="3"/>
        <v>820.00000000000023</v>
      </c>
      <c r="O90" s="2">
        <f>O89+((SUM(I90:M90))/(SUM('Cohort Prop Baseline'!H90:L90)))</f>
        <v>0.29170000000000013</v>
      </c>
    </row>
    <row r="91" spans="1:15">
      <c r="A91" s="58">
        <v>93</v>
      </c>
      <c r="B91" s="139" t="e">
        <f>'Cohort Prop Baseline'!C91*'Stroke Epi'!$H$47</f>
        <v>#DIV/0!</v>
      </c>
      <c r="C91" s="139" t="e">
        <f>'Cohort Prop Baseline'!D91*'Stroke Epi'!$H$47</f>
        <v>#DIV/0!</v>
      </c>
      <c r="D91" s="139" t="e">
        <f>'Cohort Prop Baseline'!E91*'Stroke Epi'!$H$47</f>
        <v>#DIV/0!</v>
      </c>
      <c r="E91" s="139" t="e">
        <f>'Cohort Prop Baseline'!F91*'Stroke Epi'!$H$47</f>
        <v>#DIV/0!</v>
      </c>
      <c r="F91" s="139" t="e">
        <f>'Cohort Prop Baseline'!G91*'Stroke Epi'!$H$47</f>
        <v>#DIV/0!</v>
      </c>
      <c r="G91" s="139" t="e">
        <f t="shared" si="2"/>
        <v>#DIV/0!</v>
      </c>
      <c r="H91" s="2" t="e">
        <f>H90+((SUM(B91:F91))/(SUM('Cohort Prop Baseline'!C91:G91)))</f>
        <v>#DIV/0!</v>
      </c>
      <c r="I91" s="139">
        <f>'Cohort Prop Baseline'!H91*'Stroke Epi'!$U$47</f>
        <v>683.33333333333348</v>
      </c>
      <c r="J91" s="139">
        <f>'Cohort Prop Baseline'!I91*'Stroke Epi'!$U$47</f>
        <v>0</v>
      </c>
      <c r="K91" s="139">
        <f>'Cohort Prop Baseline'!J91*'Stroke Epi'!$U$47</f>
        <v>0</v>
      </c>
      <c r="L91" s="139">
        <f>'Cohort Prop Baseline'!K91*'Stroke Epi'!$U$47</f>
        <v>136.66666666666666</v>
      </c>
      <c r="M91" s="139">
        <f>'Cohort Prop Baseline'!L91*'Stroke Epi'!$U$47</f>
        <v>0</v>
      </c>
      <c r="N91" s="139">
        <f t="shared" si="3"/>
        <v>820.00000000000011</v>
      </c>
      <c r="O91" s="2">
        <f>O90+((SUM(I91:M91))/(SUM('Cohort Prop Baseline'!H91:L91)))</f>
        <v>0.30810000000000015</v>
      </c>
    </row>
    <row r="92" spans="1:15">
      <c r="A92" s="58">
        <v>94</v>
      </c>
      <c r="B92" s="139">
        <f>'Cohort Prop Baseline'!C92*'Stroke Epi'!$H$47</f>
        <v>445</v>
      </c>
      <c r="C92" s="139">
        <f>'Cohort Prop Baseline'!D92*'Stroke Epi'!$H$47</f>
        <v>445</v>
      </c>
      <c r="D92" s="139">
        <f>'Cohort Prop Baseline'!E92*'Stroke Epi'!$H$47</f>
        <v>0</v>
      </c>
      <c r="E92" s="139">
        <f>'Cohort Prop Baseline'!F92*'Stroke Epi'!$H$47</f>
        <v>0</v>
      </c>
      <c r="F92" s="139">
        <f>'Cohort Prop Baseline'!G92*'Stroke Epi'!$H$47</f>
        <v>0</v>
      </c>
      <c r="G92" s="139">
        <f t="shared" si="2"/>
        <v>890</v>
      </c>
      <c r="H92" s="2" t="e">
        <f>H91+((SUM(B92:F92))/(SUM('Cohort Prop Baseline'!C92:G92)))</f>
        <v>#DIV/0!</v>
      </c>
      <c r="I92" s="139">
        <f>'Cohort Prop Baseline'!H92*'Stroke Epi'!$U$47</f>
        <v>820.00000000000011</v>
      </c>
      <c r="J92" s="139">
        <f>'Cohort Prop Baseline'!I92*'Stroke Epi'!$U$47</f>
        <v>0</v>
      </c>
      <c r="K92" s="139">
        <f>'Cohort Prop Baseline'!J92*'Stroke Epi'!$U$47</f>
        <v>0</v>
      </c>
      <c r="L92" s="139">
        <f>'Cohort Prop Baseline'!K92*'Stroke Epi'!$U$47</f>
        <v>0</v>
      </c>
      <c r="M92" s="139">
        <f>'Cohort Prop Baseline'!L92*'Stroke Epi'!$U$47</f>
        <v>0</v>
      </c>
      <c r="N92" s="139">
        <f t="shared" si="3"/>
        <v>820.00000000000011</v>
      </c>
      <c r="O92" s="2">
        <f>O91+((SUM(I92:M92))/(SUM('Cohort Prop Baseline'!H92:L92)))</f>
        <v>0.32450000000000018</v>
      </c>
    </row>
    <row r="93" spans="1:15">
      <c r="A93" s="58">
        <v>95</v>
      </c>
      <c r="B93" s="139">
        <f>'Cohort Prop Baseline'!C93*'Stroke Epi'!$H$48</f>
        <v>910</v>
      </c>
      <c r="C93" s="139">
        <f>'Cohort Prop Baseline'!D93*'Stroke Epi'!$H$48</f>
        <v>0</v>
      </c>
      <c r="D93" s="139">
        <f>'Cohort Prop Baseline'!E93*'Stroke Epi'!$H$48</f>
        <v>0</v>
      </c>
      <c r="E93" s="139">
        <f>'Cohort Prop Baseline'!F93*'Stroke Epi'!$H$48</f>
        <v>0</v>
      </c>
      <c r="F93" s="139">
        <f>'Cohort Prop Baseline'!G93*'Stroke Epi'!$H$48</f>
        <v>0</v>
      </c>
      <c r="G93" s="139">
        <f t="shared" si="2"/>
        <v>910</v>
      </c>
      <c r="H93" s="2" t="e">
        <f>H92+((SUM(B93:F93))/(SUM('Cohort Prop Baseline'!C93:G93)))</f>
        <v>#DIV/0!</v>
      </c>
      <c r="I93" s="139" t="e">
        <f>'Cohort Prop Baseline'!H93*'Stroke Epi'!$U$48</f>
        <v>#DIV/0!</v>
      </c>
      <c r="J93" s="139" t="e">
        <f>'Cohort Prop Baseline'!I93*'Stroke Epi'!$U$48</f>
        <v>#DIV/0!</v>
      </c>
      <c r="K93" s="139" t="e">
        <f>'Cohort Prop Baseline'!J93*'Stroke Epi'!$U$48</f>
        <v>#DIV/0!</v>
      </c>
      <c r="L93" s="139" t="e">
        <f>'Cohort Prop Baseline'!K93*'Stroke Epi'!$U$48</f>
        <v>#DIV/0!</v>
      </c>
      <c r="M93" s="139" t="e">
        <f>'Cohort Prop Baseline'!L93*'Stroke Epi'!$U$48</f>
        <v>#DIV/0!</v>
      </c>
      <c r="N93" s="139" t="e">
        <f t="shared" si="3"/>
        <v>#DIV/0!</v>
      </c>
      <c r="O93" s="2" t="e">
        <f>O92+((SUM(I93:M93))/(SUM('Cohort Prop Baseline'!H93:L93)))</f>
        <v>#DIV/0!</v>
      </c>
    </row>
    <row r="94" spans="1:15">
      <c r="A94" s="58">
        <v>96</v>
      </c>
      <c r="B94" s="139">
        <f>'Cohort Prop Baseline'!C94*'Stroke Epi'!$H$48</f>
        <v>606.66666666666663</v>
      </c>
      <c r="C94" s="139">
        <f>'Cohort Prop Baseline'!D94*'Stroke Epi'!$H$48</f>
        <v>303.33333333333331</v>
      </c>
      <c r="D94" s="139">
        <f>'Cohort Prop Baseline'!E94*'Stroke Epi'!$H$48</f>
        <v>0</v>
      </c>
      <c r="E94" s="139">
        <f>'Cohort Prop Baseline'!F94*'Stroke Epi'!$H$48</f>
        <v>0</v>
      </c>
      <c r="F94" s="139">
        <f>'Cohort Prop Baseline'!G94*'Stroke Epi'!$H$48</f>
        <v>0</v>
      </c>
      <c r="G94" s="139">
        <f t="shared" si="2"/>
        <v>910</v>
      </c>
      <c r="H94" s="2" t="e">
        <f>H93+((SUM(B94:F94))/(SUM('Cohort Prop Baseline'!C94:G94)))</f>
        <v>#DIV/0!</v>
      </c>
      <c r="I94" s="139" t="e">
        <f>'Cohort Prop Baseline'!H94*'Stroke Epi'!$U$48</f>
        <v>#DIV/0!</v>
      </c>
      <c r="J94" s="139" t="e">
        <f>'Cohort Prop Baseline'!I94*'Stroke Epi'!$U$48</f>
        <v>#DIV/0!</v>
      </c>
      <c r="K94" s="139" t="e">
        <f>'Cohort Prop Baseline'!J94*'Stroke Epi'!$U$48</f>
        <v>#DIV/0!</v>
      </c>
      <c r="L94" s="139" t="e">
        <f>'Cohort Prop Baseline'!K94*'Stroke Epi'!$U$48</f>
        <v>#DIV/0!</v>
      </c>
      <c r="M94" s="139" t="e">
        <f>'Cohort Prop Baseline'!L94*'Stroke Epi'!$U$48</f>
        <v>#DIV/0!</v>
      </c>
      <c r="N94" s="139" t="e">
        <f t="shared" si="3"/>
        <v>#DIV/0!</v>
      </c>
      <c r="O94" s="2" t="e">
        <f>O93+((SUM(I94:M94))/(SUM('Cohort Prop Baseline'!H94:L94)))</f>
        <v>#DIV/0!</v>
      </c>
    </row>
    <row r="95" spans="1:15">
      <c r="A95" s="58">
        <v>97</v>
      </c>
      <c r="B95" s="139" t="e">
        <f>'Cohort Prop Baseline'!C95*'Stroke Epi'!$H$48</f>
        <v>#DIV/0!</v>
      </c>
      <c r="C95" s="139" t="e">
        <f>'Cohort Prop Baseline'!D95*'Stroke Epi'!$H$48</f>
        <v>#DIV/0!</v>
      </c>
      <c r="D95" s="139" t="e">
        <f>'Cohort Prop Baseline'!E95*'Stroke Epi'!$H$48</f>
        <v>#DIV/0!</v>
      </c>
      <c r="E95" s="139" t="e">
        <f>'Cohort Prop Baseline'!F95*'Stroke Epi'!$H$48</f>
        <v>#DIV/0!</v>
      </c>
      <c r="F95" s="139" t="e">
        <f>'Cohort Prop Baseline'!G95*'Stroke Epi'!$H$48</f>
        <v>#DIV/0!</v>
      </c>
      <c r="G95" s="139" t="e">
        <f t="shared" si="2"/>
        <v>#DIV/0!</v>
      </c>
      <c r="H95" s="2" t="e">
        <f>H94+((SUM(B95:F95))/(SUM('Cohort Prop Baseline'!C95:G95)))</f>
        <v>#DIV/0!</v>
      </c>
      <c r="I95" s="139">
        <f>'Cohort Prop Baseline'!H95*'Stroke Epi'!$U$48</f>
        <v>415</v>
      </c>
      <c r="J95" s="139">
        <f>'Cohort Prop Baseline'!I95*'Stroke Epi'!$U$48</f>
        <v>0</v>
      </c>
      <c r="K95" s="139">
        <f>'Cohort Prop Baseline'!J95*'Stroke Epi'!$U$48</f>
        <v>415</v>
      </c>
      <c r="L95" s="139">
        <f>'Cohort Prop Baseline'!K95*'Stroke Epi'!$U$48</f>
        <v>0</v>
      </c>
      <c r="M95" s="139">
        <f>'Cohort Prop Baseline'!L95*'Stroke Epi'!$U$48</f>
        <v>0</v>
      </c>
      <c r="N95" s="139">
        <f t="shared" si="3"/>
        <v>830</v>
      </c>
      <c r="O95" s="2" t="e">
        <f>O94+((SUM(I95:M95))/(SUM('Cohort Prop Baseline'!H95:L95)))</f>
        <v>#DIV/0!</v>
      </c>
    </row>
    <row r="96" spans="1:15">
      <c r="A96" s="58">
        <v>98</v>
      </c>
      <c r="B96" s="139" t="e">
        <f>'Cohort Prop Baseline'!C96*'Stroke Epi'!$H$48</f>
        <v>#DIV/0!</v>
      </c>
      <c r="C96" s="139" t="e">
        <f>'Cohort Prop Baseline'!D96*'Stroke Epi'!$H$48</f>
        <v>#DIV/0!</v>
      </c>
      <c r="D96" s="139" t="e">
        <f>'Cohort Prop Baseline'!E96*'Stroke Epi'!$H$48</f>
        <v>#DIV/0!</v>
      </c>
      <c r="E96" s="139" t="e">
        <f>'Cohort Prop Baseline'!F96*'Stroke Epi'!$H$48</f>
        <v>#DIV/0!</v>
      </c>
      <c r="F96" s="139" t="e">
        <f>'Cohort Prop Baseline'!G96*'Stroke Epi'!$H$48</f>
        <v>#DIV/0!</v>
      </c>
      <c r="G96" s="139" t="e">
        <f t="shared" si="2"/>
        <v>#DIV/0!</v>
      </c>
      <c r="H96" s="2" t="e">
        <f>H95+((SUM(B96:F96))/(SUM('Cohort Prop Baseline'!C96:G96)))</f>
        <v>#DIV/0!</v>
      </c>
      <c r="I96" s="139">
        <f>'Cohort Prop Baseline'!H96*'Stroke Epi'!$U$48</f>
        <v>830</v>
      </c>
      <c r="J96" s="139">
        <f>'Cohort Prop Baseline'!I96*'Stroke Epi'!$U$48</f>
        <v>0</v>
      </c>
      <c r="K96" s="139">
        <f>'Cohort Prop Baseline'!J96*'Stroke Epi'!$U$48</f>
        <v>0</v>
      </c>
      <c r="L96" s="139">
        <f>'Cohort Prop Baseline'!K96*'Stroke Epi'!$U$48</f>
        <v>0</v>
      </c>
      <c r="M96" s="139">
        <f>'Cohort Prop Baseline'!L96*'Stroke Epi'!$U$48</f>
        <v>0</v>
      </c>
      <c r="N96" s="139">
        <f t="shared" si="3"/>
        <v>830</v>
      </c>
      <c r="O96" s="2" t="e">
        <f>O95+((SUM(I96:M96))/(SUM('Cohort Prop Baseline'!H96:L96)))</f>
        <v>#DIV/0!</v>
      </c>
    </row>
    <row r="97" spans="1:15">
      <c r="A97" s="58">
        <v>99</v>
      </c>
      <c r="B97" s="139" t="e">
        <f>'Cohort Prop Baseline'!C97*'Stroke Epi'!$H$48</f>
        <v>#DIV/0!</v>
      </c>
      <c r="C97" s="139" t="e">
        <f>'Cohort Prop Baseline'!D97*'Stroke Epi'!$H$48</f>
        <v>#DIV/0!</v>
      </c>
      <c r="D97" s="139" t="e">
        <f>'Cohort Prop Baseline'!E97*'Stroke Epi'!$H$48</f>
        <v>#DIV/0!</v>
      </c>
      <c r="E97" s="139" t="e">
        <f>'Cohort Prop Baseline'!F97*'Stroke Epi'!$H$48</f>
        <v>#DIV/0!</v>
      </c>
      <c r="F97" s="139" t="e">
        <f>'Cohort Prop Baseline'!G97*'Stroke Epi'!$H$48</f>
        <v>#DIV/0!</v>
      </c>
      <c r="G97" s="139" t="e">
        <f t="shared" si="2"/>
        <v>#DIV/0!</v>
      </c>
      <c r="H97" s="2" t="e">
        <f>H96+((SUM(B97:F97))/(SUM('Cohort Prop Baseline'!C97:G97)))</f>
        <v>#DIV/0!</v>
      </c>
      <c r="I97" s="139" t="e">
        <f>'Cohort Prop Baseline'!H97*'Stroke Epi'!$U$48</f>
        <v>#DIV/0!</v>
      </c>
      <c r="J97" s="139" t="e">
        <f>'Cohort Prop Baseline'!I97*'Stroke Epi'!$U$48</f>
        <v>#DIV/0!</v>
      </c>
      <c r="K97" s="139" t="e">
        <f>'Cohort Prop Baseline'!J97*'Stroke Epi'!$U$48</f>
        <v>#DIV/0!</v>
      </c>
      <c r="L97" s="139" t="e">
        <f>'Cohort Prop Baseline'!K97*'Stroke Epi'!$U$48</f>
        <v>#DIV/0!</v>
      </c>
      <c r="M97" s="139" t="e">
        <f>'Cohort Prop Baseline'!L97*'Stroke Epi'!$U$48</f>
        <v>#DIV/0!</v>
      </c>
      <c r="N97" s="139" t="e">
        <f t="shared" si="3"/>
        <v>#DIV/0!</v>
      </c>
      <c r="O97" s="2" t="e">
        <f>O96+((SUM(I97:M97))/(SUM('Cohort Prop Baseline'!H97:L97)))</f>
        <v>#DIV/0!</v>
      </c>
    </row>
    <row r="98" spans="1:15">
      <c r="A98" s="58">
        <v>100</v>
      </c>
      <c r="B98" s="139" t="e">
        <f>'Cohort Prop Baseline'!C98*'Stroke Epi'!$H$49</f>
        <v>#DIV/0!</v>
      </c>
      <c r="C98" s="139" t="e">
        <f>'Cohort Prop Baseline'!D98*'Stroke Epi'!$H$49</f>
        <v>#DIV/0!</v>
      </c>
      <c r="D98" s="139" t="e">
        <f>'Cohort Prop Baseline'!E98*'Stroke Epi'!$H$49</f>
        <v>#DIV/0!</v>
      </c>
      <c r="E98" s="139" t="e">
        <f>'Cohort Prop Baseline'!F98*'Stroke Epi'!$H$49</f>
        <v>#DIV/0!</v>
      </c>
      <c r="F98" s="139" t="e">
        <f>'Cohort Prop Baseline'!G98*'Stroke Epi'!$H$49</f>
        <v>#DIV/0!</v>
      </c>
      <c r="G98" s="139" t="e">
        <f t="shared" si="2"/>
        <v>#DIV/0!</v>
      </c>
      <c r="H98" s="2" t="e">
        <f>H97+((SUM(B98:F98))/(SUM('Cohort Prop Baseline'!C98:G98)))</f>
        <v>#DIV/0!</v>
      </c>
      <c r="I98" s="139" t="e">
        <f>'Cohort Prop Baseline'!H98*'Stroke Epi'!$U$49</f>
        <v>#DIV/0!</v>
      </c>
      <c r="J98" s="139" t="e">
        <f>'Cohort Prop Baseline'!I98*'Stroke Epi'!$U$49</f>
        <v>#DIV/0!</v>
      </c>
      <c r="K98" s="139" t="e">
        <f>'Cohort Prop Baseline'!J98*'Stroke Epi'!$U$49</f>
        <v>#DIV/0!</v>
      </c>
      <c r="L98" s="139" t="e">
        <f>'Cohort Prop Baseline'!K98*'Stroke Epi'!$U$49</f>
        <v>#DIV/0!</v>
      </c>
      <c r="M98" s="139" t="e">
        <f>'Cohort Prop Baseline'!L98*'Stroke Epi'!$U$49</f>
        <v>#DIV/0!</v>
      </c>
      <c r="N98" s="139" t="e">
        <f t="shared" si="3"/>
        <v>#DIV/0!</v>
      </c>
      <c r="O98" s="2" t="e">
        <f>O97+((SUM(I98:M98))/(SUM('Cohort Prop Baseline'!H98:L98)))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opLeftCell="C1" workbookViewId="0">
      <selection activeCell="E4" sqref="E4"/>
    </sheetView>
  </sheetViews>
  <sheetFormatPr defaultRowHeight="15"/>
  <cols>
    <col min="1" max="1" width="33.140625" bestFit="1" customWidth="1"/>
    <col min="2" max="2" width="43.85546875" bestFit="1" customWidth="1"/>
    <col min="3" max="3" width="43.85546875" customWidth="1"/>
    <col min="4" max="4" width="38.28515625" bestFit="1" customWidth="1"/>
    <col min="5" max="5" width="10" bestFit="1" customWidth="1"/>
  </cols>
  <sheetData>
    <row r="1" spans="1:29">
      <c r="E1" t="s">
        <v>24</v>
      </c>
      <c r="R1" t="s">
        <v>56</v>
      </c>
    </row>
    <row r="2" spans="1:29">
      <c r="F2" t="s">
        <v>44</v>
      </c>
      <c r="L2" t="s">
        <v>59</v>
      </c>
      <c r="R2" t="s">
        <v>44</v>
      </c>
      <c r="X2" t="s">
        <v>59</v>
      </c>
    </row>
    <row r="3" spans="1:29">
      <c r="A3" t="s">
        <v>25</v>
      </c>
      <c r="B3" t="s">
        <v>27</v>
      </c>
      <c r="C3" t="s">
        <v>42</v>
      </c>
      <c r="D3" t="s">
        <v>41</v>
      </c>
      <c r="E3" t="s">
        <v>60</v>
      </c>
      <c r="F3" t="s">
        <v>55</v>
      </c>
      <c r="G3" t="s">
        <v>258</v>
      </c>
      <c r="H3" t="s">
        <v>259</v>
      </c>
      <c r="I3" t="s">
        <v>47</v>
      </c>
      <c r="J3" t="s">
        <v>48</v>
      </c>
      <c r="K3" t="s">
        <v>261</v>
      </c>
      <c r="L3" t="s">
        <v>55</v>
      </c>
      <c r="M3" t="str">
        <f>G3</f>
        <v>Sedentary</v>
      </c>
      <c r="N3" t="str">
        <f>H3</f>
        <v>Barely</v>
      </c>
      <c r="O3" t="str">
        <f>I3</f>
        <v>Somewhat Active</v>
      </c>
      <c r="P3" t="str">
        <f>J3</f>
        <v>Active</v>
      </c>
      <c r="Q3" t="str">
        <f>K3</f>
        <v>Highly</v>
      </c>
      <c r="R3" t="s">
        <v>55</v>
      </c>
      <c r="S3" t="s">
        <v>45</v>
      </c>
      <c r="T3" t="s">
        <v>46</v>
      </c>
      <c r="U3" t="s">
        <v>47</v>
      </c>
      <c r="V3" t="s">
        <v>48</v>
      </c>
      <c r="W3" t="s">
        <v>49</v>
      </c>
      <c r="X3" t="s">
        <v>55</v>
      </c>
      <c r="Y3" t="str">
        <f>S3</f>
        <v>Inactive</v>
      </c>
      <c r="Z3" t="str">
        <f>T3</f>
        <v>Slightly Active</v>
      </c>
      <c r="AA3" t="str">
        <f>U3</f>
        <v>Somewhat Active</v>
      </c>
      <c r="AB3" t="str">
        <f>V3</f>
        <v>Active</v>
      </c>
      <c r="AC3" t="str">
        <f>W3</f>
        <v>Highly Active</v>
      </c>
    </row>
    <row r="4" spans="1:29">
      <c r="B4" t="s">
        <v>102</v>
      </c>
      <c r="C4" t="s">
        <v>103</v>
      </c>
      <c r="E4">
        <v>100000</v>
      </c>
    </row>
    <row r="5" spans="1:29">
      <c r="A5" t="s">
        <v>26</v>
      </c>
      <c r="B5" t="s">
        <v>28</v>
      </c>
      <c r="C5" t="s">
        <v>63</v>
      </c>
      <c r="E5">
        <v>0.01</v>
      </c>
    </row>
    <row r="6" spans="1:29">
      <c r="A6" t="s">
        <v>29</v>
      </c>
      <c r="C6" t="s">
        <v>63</v>
      </c>
      <c r="E6">
        <v>0.01</v>
      </c>
    </row>
    <row r="7" spans="1:29" ht="75">
      <c r="A7" t="s">
        <v>30</v>
      </c>
      <c r="C7" s="27" t="s">
        <v>104</v>
      </c>
      <c r="E7">
        <v>9.0000000000000002E-6</v>
      </c>
    </row>
    <row r="8" spans="1:29">
      <c r="A8" t="s">
        <v>31</v>
      </c>
      <c r="C8" t="s">
        <v>63</v>
      </c>
      <c r="E8">
        <v>0.01</v>
      </c>
    </row>
    <row r="9" spans="1:29">
      <c r="A9" t="s">
        <v>32</v>
      </c>
      <c r="C9" t="s">
        <v>66</v>
      </c>
      <c r="D9" t="s">
        <v>43</v>
      </c>
      <c r="E9">
        <v>0.05</v>
      </c>
    </row>
    <row r="10" spans="1:29">
      <c r="A10" t="s">
        <v>33</v>
      </c>
      <c r="C10" t="s">
        <v>67</v>
      </c>
      <c r="D10" t="s">
        <v>64</v>
      </c>
      <c r="E10">
        <v>0.5</v>
      </c>
    </row>
    <row r="11" spans="1:29">
      <c r="A11" t="s">
        <v>34</v>
      </c>
      <c r="C11" t="s">
        <v>67</v>
      </c>
      <c r="D11" t="s">
        <v>64</v>
      </c>
      <c r="E11">
        <v>0.5</v>
      </c>
    </row>
    <row r="12" spans="1:29">
      <c r="A12" t="s">
        <v>35</v>
      </c>
      <c r="C12" t="s">
        <v>67</v>
      </c>
      <c r="D12" t="s">
        <v>54</v>
      </c>
      <c r="E12">
        <v>0.25</v>
      </c>
    </row>
    <row r="13" spans="1:29">
      <c r="A13" t="s">
        <v>36</v>
      </c>
      <c r="C13" t="s">
        <v>67</v>
      </c>
      <c r="D13" t="s">
        <v>65</v>
      </c>
      <c r="E13">
        <v>2.5000000000000001E-2</v>
      </c>
    </row>
    <row r="14" spans="1:29">
      <c r="A14" t="s">
        <v>37</v>
      </c>
      <c r="C14" t="s">
        <v>68</v>
      </c>
      <c r="E14">
        <v>0.1</v>
      </c>
    </row>
    <row r="15" spans="1:29">
      <c r="A15" t="s">
        <v>38</v>
      </c>
      <c r="C15" t="s">
        <v>68</v>
      </c>
      <c r="E15">
        <v>0.1</v>
      </c>
    </row>
    <row r="16" spans="1:29">
      <c r="A16" t="s">
        <v>39</v>
      </c>
      <c r="C16" t="s">
        <v>68</v>
      </c>
      <c r="E16">
        <v>0.2</v>
      </c>
    </row>
    <row r="17" spans="1:5">
      <c r="A17" t="s">
        <v>40</v>
      </c>
      <c r="C17" t="s">
        <v>68</v>
      </c>
      <c r="E17">
        <v>0.05</v>
      </c>
    </row>
    <row r="19" spans="1:5">
      <c r="B19" t="s">
        <v>61</v>
      </c>
      <c r="E19">
        <f>SUM(E5:E9)</f>
        <v>8.0008999999999997E-2</v>
      </c>
    </row>
    <row r="20" spans="1:5">
      <c r="B20" t="s">
        <v>62</v>
      </c>
      <c r="E20">
        <f>1-E19</f>
        <v>0.919991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20" sqref="J20"/>
    </sheetView>
  </sheetViews>
  <sheetFormatPr defaultRowHeight="15"/>
  <cols>
    <col min="1" max="1" width="9.140625" style="33"/>
  </cols>
  <sheetData>
    <row r="1" spans="1:7">
      <c r="B1" t="s">
        <v>125</v>
      </c>
      <c r="D1" t="s">
        <v>126</v>
      </c>
      <c r="F1" t="s">
        <v>69</v>
      </c>
    </row>
    <row r="2" spans="1:7">
      <c r="B2" t="s">
        <v>44</v>
      </c>
      <c r="C2" t="s">
        <v>59</v>
      </c>
      <c r="D2" t="s">
        <v>44</v>
      </c>
      <c r="E2" t="s">
        <v>59</v>
      </c>
      <c r="F2" t="s">
        <v>44</v>
      </c>
      <c r="G2" t="s">
        <v>59</v>
      </c>
    </row>
    <row r="3" spans="1:7">
      <c r="A3" s="34" t="s">
        <v>127</v>
      </c>
      <c r="B3" s="32">
        <v>1665310</v>
      </c>
      <c r="C3" s="32">
        <v>1748820</v>
      </c>
      <c r="D3" s="32">
        <v>87086</v>
      </c>
      <c r="E3" s="32">
        <v>91691</v>
      </c>
      <c r="F3" s="32">
        <f>B3+D3</f>
        <v>1752396</v>
      </c>
      <c r="G3" s="32">
        <f>C3+E3</f>
        <v>1840511</v>
      </c>
    </row>
    <row r="4" spans="1:7">
      <c r="A4" s="34" t="s">
        <v>128</v>
      </c>
      <c r="B4" s="32">
        <v>1555935</v>
      </c>
      <c r="C4" s="32">
        <v>1631984</v>
      </c>
      <c r="D4" s="32">
        <v>84327</v>
      </c>
      <c r="E4" s="32">
        <v>88261</v>
      </c>
      <c r="F4" s="32">
        <f t="shared" ref="F4:F21" si="0">B4+D4</f>
        <v>1640262</v>
      </c>
      <c r="G4" s="32">
        <f t="shared" ref="G4:G21" si="1">C4+E4</f>
        <v>1720245</v>
      </c>
    </row>
    <row r="5" spans="1:7">
      <c r="A5" s="34" t="s">
        <v>129</v>
      </c>
      <c r="B5" s="32">
        <v>1452668</v>
      </c>
      <c r="C5" s="32">
        <v>1523725</v>
      </c>
      <c r="D5" s="32">
        <v>81224</v>
      </c>
      <c r="E5" s="32">
        <v>86156</v>
      </c>
      <c r="F5" s="32">
        <f t="shared" si="0"/>
        <v>1533892</v>
      </c>
      <c r="G5" s="32">
        <f t="shared" si="1"/>
        <v>1609881</v>
      </c>
    </row>
    <row r="6" spans="1:7">
      <c r="A6" s="34" t="s">
        <v>130</v>
      </c>
      <c r="B6" s="32">
        <v>1584088</v>
      </c>
      <c r="C6" s="32">
        <v>1670664</v>
      </c>
      <c r="D6" s="32">
        <v>93125</v>
      </c>
      <c r="E6" s="32">
        <v>98816</v>
      </c>
      <c r="F6" s="32">
        <f t="shared" si="0"/>
        <v>1677213</v>
      </c>
      <c r="G6" s="32">
        <f t="shared" si="1"/>
        <v>1769480</v>
      </c>
    </row>
    <row r="7" spans="1:7">
      <c r="A7" s="34" t="s">
        <v>131</v>
      </c>
      <c r="B7" s="32">
        <v>1774376</v>
      </c>
      <c r="C7" s="32">
        <v>1829362</v>
      </c>
      <c r="D7" s="32">
        <v>106358</v>
      </c>
      <c r="E7" s="32">
        <v>111622</v>
      </c>
      <c r="F7" s="32">
        <f t="shared" si="0"/>
        <v>1880734</v>
      </c>
      <c r="G7" s="32">
        <f t="shared" si="1"/>
        <v>1940984</v>
      </c>
    </row>
    <row r="8" spans="1:7">
      <c r="A8" s="34" t="s">
        <v>132</v>
      </c>
      <c r="B8" s="32">
        <v>1844708</v>
      </c>
      <c r="C8" s="32">
        <v>1840624</v>
      </c>
      <c r="D8" s="32">
        <v>93100</v>
      </c>
      <c r="E8" s="32">
        <v>95719</v>
      </c>
      <c r="F8" s="32">
        <f t="shared" si="0"/>
        <v>1937808</v>
      </c>
      <c r="G8" s="32">
        <f t="shared" si="1"/>
        <v>1936343</v>
      </c>
    </row>
    <row r="9" spans="1:7">
      <c r="A9" s="34" t="s">
        <v>133</v>
      </c>
      <c r="B9" s="32">
        <v>1850268</v>
      </c>
      <c r="C9" s="32">
        <v>1831757</v>
      </c>
      <c r="D9" s="32">
        <v>90934</v>
      </c>
      <c r="E9" s="32">
        <v>90583</v>
      </c>
      <c r="F9" s="32">
        <f t="shared" si="0"/>
        <v>1941202</v>
      </c>
      <c r="G9" s="32">
        <f t="shared" si="1"/>
        <v>1922340</v>
      </c>
    </row>
    <row r="10" spans="1:7">
      <c r="A10" s="34" t="s">
        <v>134</v>
      </c>
      <c r="B10" s="32">
        <v>1687739</v>
      </c>
      <c r="C10" s="32">
        <v>1681435</v>
      </c>
      <c r="D10" s="32">
        <v>84741</v>
      </c>
      <c r="E10" s="32">
        <v>83028</v>
      </c>
      <c r="F10" s="32">
        <f t="shared" si="0"/>
        <v>1772480</v>
      </c>
      <c r="G10" s="32">
        <f t="shared" si="1"/>
        <v>1764463</v>
      </c>
    </row>
    <row r="11" spans="1:7">
      <c r="A11" s="34" t="s">
        <v>135</v>
      </c>
      <c r="B11" s="32">
        <v>1912301</v>
      </c>
      <c r="C11" s="32">
        <v>1877592</v>
      </c>
      <c r="D11" s="32">
        <v>104243</v>
      </c>
      <c r="E11" s="32">
        <v>100017</v>
      </c>
      <c r="F11" s="32">
        <f t="shared" si="0"/>
        <v>2016544</v>
      </c>
      <c r="G11" s="32">
        <f t="shared" si="1"/>
        <v>1977609</v>
      </c>
    </row>
    <row r="12" spans="1:7">
      <c r="A12" s="34" t="s">
        <v>136</v>
      </c>
      <c r="B12" s="32">
        <v>1986075</v>
      </c>
      <c r="C12" s="32">
        <v>1939699</v>
      </c>
      <c r="D12" s="32">
        <v>112174</v>
      </c>
      <c r="E12" s="32">
        <v>107466</v>
      </c>
      <c r="F12" s="32">
        <f t="shared" si="0"/>
        <v>2098249</v>
      </c>
      <c r="G12" s="32">
        <f t="shared" si="1"/>
        <v>2047165</v>
      </c>
    </row>
    <row r="13" spans="1:7">
      <c r="A13" s="34" t="s">
        <v>137</v>
      </c>
      <c r="B13" s="32">
        <v>1824684</v>
      </c>
      <c r="C13" s="32">
        <v>1792829</v>
      </c>
      <c r="D13" s="32">
        <v>107226</v>
      </c>
      <c r="E13" s="32">
        <v>103667</v>
      </c>
      <c r="F13" s="32">
        <f t="shared" si="0"/>
        <v>1931910</v>
      </c>
      <c r="G13" s="32">
        <f t="shared" si="1"/>
        <v>1896496</v>
      </c>
    </row>
    <row r="14" spans="1:7">
      <c r="A14" s="34" t="s">
        <v>138</v>
      </c>
      <c r="B14" s="32">
        <v>1574641</v>
      </c>
      <c r="C14" s="32">
        <v>1539583</v>
      </c>
      <c r="D14" s="32">
        <v>97009</v>
      </c>
      <c r="E14" s="32">
        <v>93138</v>
      </c>
      <c r="F14" s="32">
        <f t="shared" si="0"/>
        <v>1671650</v>
      </c>
      <c r="G14" s="32">
        <f t="shared" si="1"/>
        <v>1632721</v>
      </c>
    </row>
    <row r="15" spans="1:7">
      <c r="A15" s="34" t="s">
        <v>139</v>
      </c>
      <c r="B15" s="32">
        <v>1499767</v>
      </c>
      <c r="C15" s="32">
        <v>1440004</v>
      </c>
      <c r="D15" s="32">
        <v>96845</v>
      </c>
      <c r="E15" s="32">
        <v>93226</v>
      </c>
      <c r="F15" s="32">
        <f t="shared" si="0"/>
        <v>1596612</v>
      </c>
      <c r="G15" s="32">
        <f t="shared" si="1"/>
        <v>1533230</v>
      </c>
    </row>
    <row r="16" spans="1:7">
      <c r="A16" s="34" t="s">
        <v>140</v>
      </c>
      <c r="B16" s="32">
        <v>1498119</v>
      </c>
      <c r="C16" s="32">
        <v>1419680</v>
      </c>
      <c r="D16" s="32">
        <v>96492</v>
      </c>
      <c r="E16" s="32">
        <v>92505</v>
      </c>
      <c r="F16" s="32">
        <f t="shared" si="0"/>
        <v>1594611</v>
      </c>
      <c r="G16" s="32">
        <f t="shared" si="1"/>
        <v>1512185</v>
      </c>
    </row>
    <row r="17" spans="1:7">
      <c r="A17" s="34" t="s">
        <v>141</v>
      </c>
      <c r="B17" s="32">
        <v>1106851</v>
      </c>
      <c r="C17" s="32">
        <v>998923</v>
      </c>
      <c r="D17" s="32">
        <v>73028</v>
      </c>
      <c r="E17" s="32">
        <v>67468</v>
      </c>
      <c r="F17" s="32">
        <f t="shared" si="0"/>
        <v>1179879</v>
      </c>
      <c r="G17" s="32">
        <f t="shared" si="1"/>
        <v>1066391</v>
      </c>
    </row>
    <row r="18" spans="1:7">
      <c r="A18" s="34" t="s">
        <v>142</v>
      </c>
      <c r="B18" s="32">
        <v>944545</v>
      </c>
      <c r="C18" s="32">
        <v>798929</v>
      </c>
      <c r="D18" s="32">
        <v>60668</v>
      </c>
      <c r="E18" s="32">
        <v>51734</v>
      </c>
      <c r="F18" s="32">
        <f t="shared" si="0"/>
        <v>1005213</v>
      </c>
      <c r="G18" s="32">
        <f t="shared" si="1"/>
        <v>850663</v>
      </c>
    </row>
    <row r="19" spans="1:7">
      <c r="A19" s="34" t="s">
        <v>143</v>
      </c>
      <c r="B19" s="32">
        <v>751132</v>
      </c>
      <c r="C19" s="32">
        <v>549133</v>
      </c>
      <c r="D19" s="32">
        <v>47015</v>
      </c>
      <c r="E19" s="32">
        <v>34422</v>
      </c>
      <c r="F19" s="32">
        <f t="shared" si="0"/>
        <v>798147</v>
      </c>
      <c r="G19" s="32">
        <f t="shared" si="1"/>
        <v>583555</v>
      </c>
    </row>
    <row r="20" spans="1:7">
      <c r="A20" s="34" t="s">
        <v>95</v>
      </c>
      <c r="B20" s="32">
        <v>495544</v>
      </c>
      <c r="C20" s="32">
        <v>291910</v>
      </c>
      <c r="D20" s="32">
        <v>31267</v>
      </c>
      <c r="E20" s="32">
        <v>18227</v>
      </c>
      <c r="F20" s="32">
        <f t="shared" si="0"/>
        <v>526811</v>
      </c>
      <c r="G20" s="32">
        <f t="shared" si="1"/>
        <v>310137</v>
      </c>
    </row>
    <row r="21" spans="1:7">
      <c r="A21" s="34" t="s">
        <v>144</v>
      </c>
      <c r="B21" s="32">
        <v>323097</v>
      </c>
      <c r="C21" s="32">
        <v>127316</v>
      </c>
      <c r="D21" s="32">
        <v>20323</v>
      </c>
      <c r="E21" s="32">
        <v>7481</v>
      </c>
      <c r="F21" s="32">
        <f t="shared" si="0"/>
        <v>343420</v>
      </c>
      <c r="G21" s="32">
        <f t="shared" si="1"/>
        <v>134797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L14" sqref="L14"/>
    </sheetView>
  </sheetViews>
  <sheetFormatPr defaultRowHeight="12.75"/>
  <cols>
    <col min="1" max="1" width="24.85546875" style="5" customWidth="1"/>
    <col min="2" max="7" width="9.7109375" style="5" customWidth="1"/>
    <col min="8" max="9" width="12.7109375" style="5" customWidth="1"/>
    <col min="10" max="256" width="9.140625" style="5"/>
    <col min="257" max="257" width="24.85546875" style="5" customWidth="1"/>
    <col min="258" max="263" width="9.7109375" style="5" customWidth="1"/>
    <col min="264" max="265" width="12.7109375" style="5" customWidth="1"/>
    <col min="266" max="512" width="9.140625" style="5"/>
    <col min="513" max="513" width="24.85546875" style="5" customWidth="1"/>
    <col min="514" max="519" width="9.7109375" style="5" customWidth="1"/>
    <col min="520" max="521" width="12.7109375" style="5" customWidth="1"/>
    <col min="522" max="768" width="9.140625" style="5"/>
    <col min="769" max="769" width="24.85546875" style="5" customWidth="1"/>
    <col min="770" max="775" width="9.7109375" style="5" customWidth="1"/>
    <col min="776" max="777" width="12.7109375" style="5" customWidth="1"/>
    <col min="778" max="1024" width="9.140625" style="5"/>
    <col min="1025" max="1025" width="24.85546875" style="5" customWidth="1"/>
    <col min="1026" max="1031" width="9.7109375" style="5" customWidth="1"/>
    <col min="1032" max="1033" width="12.7109375" style="5" customWidth="1"/>
    <col min="1034" max="1280" width="9.140625" style="5"/>
    <col min="1281" max="1281" width="24.85546875" style="5" customWidth="1"/>
    <col min="1282" max="1287" width="9.7109375" style="5" customWidth="1"/>
    <col min="1288" max="1289" width="12.7109375" style="5" customWidth="1"/>
    <col min="1290" max="1536" width="9.140625" style="5"/>
    <col min="1537" max="1537" width="24.85546875" style="5" customWidth="1"/>
    <col min="1538" max="1543" width="9.7109375" style="5" customWidth="1"/>
    <col min="1544" max="1545" width="12.7109375" style="5" customWidth="1"/>
    <col min="1546" max="1792" width="9.140625" style="5"/>
    <col min="1793" max="1793" width="24.85546875" style="5" customWidth="1"/>
    <col min="1794" max="1799" width="9.7109375" style="5" customWidth="1"/>
    <col min="1800" max="1801" width="12.7109375" style="5" customWidth="1"/>
    <col min="1802" max="2048" width="9.140625" style="5"/>
    <col min="2049" max="2049" width="24.85546875" style="5" customWidth="1"/>
    <col min="2050" max="2055" width="9.7109375" style="5" customWidth="1"/>
    <col min="2056" max="2057" width="12.7109375" style="5" customWidth="1"/>
    <col min="2058" max="2304" width="9.140625" style="5"/>
    <col min="2305" max="2305" width="24.85546875" style="5" customWidth="1"/>
    <col min="2306" max="2311" width="9.7109375" style="5" customWidth="1"/>
    <col min="2312" max="2313" width="12.7109375" style="5" customWidth="1"/>
    <col min="2314" max="2560" width="9.140625" style="5"/>
    <col min="2561" max="2561" width="24.85546875" style="5" customWidth="1"/>
    <col min="2562" max="2567" width="9.7109375" style="5" customWidth="1"/>
    <col min="2568" max="2569" width="12.7109375" style="5" customWidth="1"/>
    <col min="2570" max="2816" width="9.140625" style="5"/>
    <col min="2817" max="2817" width="24.85546875" style="5" customWidth="1"/>
    <col min="2818" max="2823" width="9.7109375" style="5" customWidth="1"/>
    <col min="2824" max="2825" width="12.7109375" style="5" customWidth="1"/>
    <col min="2826" max="3072" width="9.140625" style="5"/>
    <col min="3073" max="3073" width="24.85546875" style="5" customWidth="1"/>
    <col min="3074" max="3079" width="9.7109375" style="5" customWidth="1"/>
    <col min="3080" max="3081" width="12.7109375" style="5" customWidth="1"/>
    <col min="3082" max="3328" width="9.140625" style="5"/>
    <col min="3329" max="3329" width="24.85546875" style="5" customWidth="1"/>
    <col min="3330" max="3335" width="9.7109375" style="5" customWidth="1"/>
    <col min="3336" max="3337" width="12.7109375" style="5" customWidth="1"/>
    <col min="3338" max="3584" width="9.140625" style="5"/>
    <col min="3585" max="3585" width="24.85546875" style="5" customWidth="1"/>
    <col min="3586" max="3591" width="9.7109375" style="5" customWidth="1"/>
    <col min="3592" max="3593" width="12.7109375" style="5" customWidth="1"/>
    <col min="3594" max="3840" width="9.140625" style="5"/>
    <col min="3841" max="3841" width="24.85546875" style="5" customWidth="1"/>
    <col min="3842" max="3847" width="9.7109375" style="5" customWidth="1"/>
    <col min="3848" max="3849" width="12.7109375" style="5" customWidth="1"/>
    <col min="3850" max="4096" width="9.140625" style="5"/>
    <col min="4097" max="4097" width="24.85546875" style="5" customWidth="1"/>
    <col min="4098" max="4103" width="9.7109375" style="5" customWidth="1"/>
    <col min="4104" max="4105" width="12.7109375" style="5" customWidth="1"/>
    <col min="4106" max="4352" width="9.140625" style="5"/>
    <col min="4353" max="4353" width="24.85546875" style="5" customWidth="1"/>
    <col min="4354" max="4359" width="9.7109375" style="5" customWidth="1"/>
    <col min="4360" max="4361" width="12.7109375" style="5" customWidth="1"/>
    <col min="4362" max="4608" width="9.140625" style="5"/>
    <col min="4609" max="4609" width="24.85546875" style="5" customWidth="1"/>
    <col min="4610" max="4615" width="9.7109375" style="5" customWidth="1"/>
    <col min="4616" max="4617" width="12.7109375" style="5" customWidth="1"/>
    <col min="4618" max="4864" width="9.140625" style="5"/>
    <col min="4865" max="4865" width="24.85546875" style="5" customWidth="1"/>
    <col min="4866" max="4871" width="9.7109375" style="5" customWidth="1"/>
    <col min="4872" max="4873" width="12.7109375" style="5" customWidth="1"/>
    <col min="4874" max="5120" width="9.140625" style="5"/>
    <col min="5121" max="5121" width="24.85546875" style="5" customWidth="1"/>
    <col min="5122" max="5127" width="9.7109375" style="5" customWidth="1"/>
    <col min="5128" max="5129" width="12.7109375" style="5" customWidth="1"/>
    <col min="5130" max="5376" width="9.140625" style="5"/>
    <col min="5377" max="5377" width="24.85546875" style="5" customWidth="1"/>
    <col min="5378" max="5383" width="9.7109375" style="5" customWidth="1"/>
    <col min="5384" max="5385" width="12.7109375" style="5" customWidth="1"/>
    <col min="5386" max="5632" width="9.140625" style="5"/>
    <col min="5633" max="5633" width="24.85546875" style="5" customWidth="1"/>
    <col min="5634" max="5639" width="9.7109375" style="5" customWidth="1"/>
    <col min="5640" max="5641" width="12.7109375" style="5" customWidth="1"/>
    <col min="5642" max="5888" width="9.140625" style="5"/>
    <col min="5889" max="5889" width="24.85546875" style="5" customWidth="1"/>
    <col min="5890" max="5895" width="9.7109375" style="5" customWidth="1"/>
    <col min="5896" max="5897" width="12.7109375" style="5" customWidth="1"/>
    <col min="5898" max="6144" width="9.140625" style="5"/>
    <col min="6145" max="6145" width="24.85546875" style="5" customWidth="1"/>
    <col min="6146" max="6151" width="9.7109375" style="5" customWidth="1"/>
    <col min="6152" max="6153" width="12.7109375" style="5" customWidth="1"/>
    <col min="6154" max="6400" width="9.140625" style="5"/>
    <col min="6401" max="6401" width="24.85546875" style="5" customWidth="1"/>
    <col min="6402" max="6407" width="9.7109375" style="5" customWidth="1"/>
    <col min="6408" max="6409" width="12.7109375" style="5" customWidth="1"/>
    <col min="6410" max="6656" width="9.140625" style="5"/>
    <col min="6657" max="6657" width="24.85546875" style="5" customWidth="1"/>
    <col min="6658" max="6663" width="9.7109375" style="5" customWidth="1"/>
    <col min="6664" max="6665" width="12.7109375" style="5" customWidth="1"/>
    <col min="6666" max="6912" width="9.140625" style="5"/>
    <col min="6913" max="6913" width="24.85546875" style="5" customWidth="1"/>
    <col min="6914" max="6919" width="9.7109375" style="5" customWidth="1"/>
    <col min="6920" max="6921" width="12.7109375" style="5" customWidth="1"/>
    <col min="6922" max="7168" width="9.140625" style="5"/>
    <col min="7169" max="7169" width="24.85546875" style="5" customWidth="1"/>
    <col min="7170" max="7175" width="9.7109375" style="5" customWidth="1"/>
    <col min="7176" max="7177" width="12.7109375" style="5" customWidth="1"/>
    <col min="7178" max="7424" width="9.140625" style="5"/>
    <col min="7425" max="7425" width="24.85546875" style="5" customWidth="1"/>
    <col min="7426" max="7431" width="9.7109375" style="5" customWidth="1"/>
    <col min="7432" max="7433" width="12.7109375" style="5" customWidth="1"/>
    <col min="7434" max="7680" width="9.140625" style="5"/>
    <col min="7681" max="7681" width="24.85546875" style="5" customWidth="1"/>
    <col min="7682" max="7687" width="9.7109375" style="5" customWidth="1"/>
    <col min="7688" max="7689" width="12.7109375" style="5" customWidth="1"/>
    <col min="7690" max="7936" width="9.140625" style="5"/>
    <col min="7937" max="7937" width="24.85546875" style="5" customWidth="1"/>
    <col min="7938" max="7943" width="9.7109375" style="5" customWidth="1"/>
    <col min="7944" max="7945" width="12.7109375" style="5" customWidth="1"/>
    <col min="7946" max="8192" width="9.140625" style="5"/>
    <col min="8193" max="8193" width="24.85546875" style="5" customWidth="1"/>
    <col min="8194" max="8199" width="9.7109375" style="5" customWidth="1"/>
    <col min="8200" max="8201" width="12.7109375" style="5" customWidth="1"/>
    <col min="8202" max="8448" width="9.140625" style="5"/>
    <col min="8449" max="8449" width="24.85546875" style="5" customWidth="1"/>
    <col min="8450" max="8455" width="9.7109375" style="5" customWidth="1"/>
    <col min="8456" max="8457" width="12.7109375" style="5" customWidth="1"/>
    <col min="8458" max="8704" width="9.140625" style="5"/>
    <col min="8705" max="8705" width="24.85546875" style="5" customWidth="1"/>
    <col min="8706" max="8711" width="9.7109375" style="5" customWidth="1"/>
    <col min="8712" max="8713" width="12.7109375" style="5" customWidth="1"/>
    <col min="8714" max="8960" width="9.140625" style="5"/>
    <col min="8961" max="8961" width="24.85546875" style="5" customWidth="1"/>
    <col min="8962" max="8967" width="9.7109375" style="5" customWidth="1"/>
    <col min="8968" max="8969" width="12.7109375" style="5" customWidth="1"/>
    <col min="8970" max="9216" width="9.140625" style="5"/>
    <col min="9217" max="9217" width="24.85546875" style="5" customWidth="1"/>
    <col min="9218" max="9223" width="9.7109375" style="5" customWidth="1"/>
    <col min="9224" max="9225" width="12.7109375" style="5" customWidth="1"/>
    <col min="9226" max="9472" width="9.140625" style="5"/>
    <col min="9473" max="9473" width="24.85546875" style="5" customWidth="1"/>
    <col min="9474" max="9479" width="9.7109375" style="5" customWidth="1"/>
    <col min="9480" max="9481" width="12.7109375" style="5" customWidth="1"/>
    <col min="9482" max="9728" width="9.140625" style="5"/>
    <col min="9729" max="9729" width="24.85546875" style="5" customWidth="1"/>
    <col min="9730" max="9735" width="9.7109375" style="5" customWidth="1"/>
    <col min="9736" max="9737" width="12.7109375" style="5" customWidth="1"/>
    <col min="9738" max="9984" width="9.140625" style="5"/>
    <col min="9985" max="9985" width="24.85546875" style="5" customWidth="1"/>
    <col min="9986" max="9991" width="9.7109375" style="5" customWidth="1"/>
    <col min="9992" max="9993" width="12.7109375" style="5" customWidth="1"/>
    <col min="9994" max="10240" width="9.140625" style="5"/>
    <col min="10241" max="10241" width="24.85546875" style="5" customWidth="1"/>
    <col min="10242" max="10247" width="9.7109375" style="5" customWidth="1"/>
    <col min="10248" max="10249" width="12.7109375" style="5" customWidth="1"/>
    <col min="10250" max="10496" width="9.140625" style="5"/>
    <col min="10497" max="10497" width="24.85546875" style="5" customWidth="1"/>
    <col min="10498" max="10503" width="9.7109375" style="5" customWidth="1"/>
    <col min="10504" max="10505" width="12.7109375" style="5" customWidth="1"/>
    <col min="10506" max="10752" width="9.140625" style="5"/>
    <col min="10753" max="10753" width="24.85546875" style="5" customWidth="1"/>
    <col min="10754" max="10759" width="9.7109375" style="5" customWidth="1"/>
    <col min="10760" max="10761" width="12.7109375" style="5" customWidth="1"/>
    <col min="10762" max="11008" width="9.140625" style="5"/>
    <col min="11009" max="11009" width="24.85546875" style="5" customWidth="1"/>
    <col min="11010" max="11015" width="9.7109375" style="5" customWidth="1"/>
    <col min="11016" max="11017" width="12.7109375" style="5" customWidth="1"/>
    <col min="11018" max="11264" width="9.140625" style="5"/>
    <col min="11265" max="11265" width="24.85546875" style="5" customWidth="1"/>
    <col min="11266" max="11271" width="9.7109375" style="5" customWidth="1"/>
    <col min="11272" max="11273" width="12.7109375" style="5" customWidth="1"/>
    <col min="11274" max="11520" width="9.140625" style="5"/>
    <col min="11521" max="11521" width="24.85546875" style="5" customWidth="1"/>
    <col min="11522" max="11527" width="9.7109375" style="5" customWidth="1"/>
    <col min="11528" max="11529" width="12.7109375" style="5" customWidth="1"/>
    <col min="11530" max="11776" width="9.140625" style="5"/>
    <col min="11777" max="11777" width="24.85546875" style="5" customWidth="1"/>
    <col min="11778" max="11783" width="9.7109375" style="5" customWidth="1"/>
    <col min="11784" max="11785" width="12.7109375" style="5" customWidth="1"/>
    <col min="11786" max="12032" width="9.140625" style="5"/>
    <col min="12033" max="12033" width="24.85546875" style="5" customWidth="1"/>
    <col min="12034" max="12039" width="9.7109375" style="5" customWidth="1"/>
    <col min="12040" max="12041" width="12.7109375" style="5" customWidth="1"/>
    <col min="12042" max="12288" width="9.140625" style="5"/>
    <col min="12289" max="12289" width="24.85546875" style="5" customWidth="1"/>
    <col min="12290" max="12295" width="9.7109375" style="5" customWidth="1"/>
    <col min="12296" max="12297" width="12.7109375" style="5" customWidth="1"/>
    <col min="12298" max="12544" width="9.140625" style="5"/>
    <col min="12545" max="12545" width="24.85546875" style="5" customWidth="1"/>
    <col min="12546" max="12551" width="9.7109375" style="5" customWidth="1"/>
    <col min="12552" max="12553" width="12.7109375" style="5" customWidth="1"/>
    <col min="12554" max="12800" width="9.140625" style="5"/>
    <col min="12801" max="12801" width="24.85546875" style="5" customWidth="1"/>
    <col min="12802" max="12807" width="9.7109375" style="5" customWidth="1"/>
    <col min="12808" max="12809" width="12.7109375" style="5" customWidth="1"/>
    <col min="12810" max="13056" width="9.140625" style="5"/>
    <col min="13057" max="13057" width="24.85546875" style="5" customWidth="1"/>
    <col min="13058" max="13063" width="9.7109375" style="5" customWidth="1"/>
    <col min="13064" max="13065" width="12.7109375" style="5" customWidth="1"/>
    <col min="13066" max="13312" width="9.140625" style="5"/>
    <col min="13313" max="13313" width="24.85546875" style="5" customWidth="1"/>
    <col min="13314" max="13319" width="9.7109375" style="5" customWidth="1"/>
    <col min="13320" max="13321" width="12.7109375" style="5" customWidth="1"/>
    <col min="13322" max="13568" width="9.140625" style="5"/>
    <col min="13569" max="13569" width="24.85546875" style="5" customWidth="1"/>
    <col min="13570" max="13575" width="9.7109375" style="5" customWidth="1"/>
    <col min="13576" max="13577" width="12.7109375" style="5" customWidth="1"/>
    <col min="13578" max="13824" width="9.140625" style="5"/>
    <col min="13825" max="13825" width="24.85546875" style="5" customWidth="1"/>
    <col min="13826" max="13831" width="9.7109375" style="5" customWidth="1"/>
    <col min="13832" max="13833" width="12.7109375" style="5" customWidth="1"/>
    <col min="13834" max="14080" width="9.140625" style="5"/>
    <col min="14081" max="14081" width="24.85546875" style="5" customWidth="1"/>
    <col min="14082" max="14087" width="9.7109375" style="5" customWidth="1"/>
    <col min="14088" max="14089" width="12.7109375" style="5" customWidth="1"/>
    <col min="14090" max="14336" width="9.140625" style="5"/>
    <col min="14337" max="14337" width="24.85546875" style="5" customWidth="1"/>
    <col min="14338" max="14343" width="9.7109375" style="5" customWidth="1"/>
    <col min="14344" max="14345" width="12.7109375" style="5" customWidth="1"/>
    <col min="14346" max="14592" width="9.140625" style="5"/>
    <col min="14593" max="14593" width="24.85546875" style="5" customWidth="1"/>
    <col min="14594" max="14599" width="9.7109375" style="5" customWidth="1"/>
    <col min="14600" max="14601" width="12.7109375" style="5" customWidth="1"/>
    <col min="14602" max="14848" width="9.140625" style="5"/>
    <col min="14849" max="14849" width="24.85546875" style="5" customWidth="1"/>
    <col min="14850" max="14855" width="9.7109375" style="5" customWidth="1"/>
    <col min="14856" max="14857" width="12.7109375" style="5" customWidth="1"/>
    <col min="14858" max="15104" width="9.140625" style="5"/>
    <col min="15105" max="15105" width="24.85546875" style="5" customWidth="1"/>
    <col min="15106" max="15111" width="9.7109375" style="5" customWidth="1"/>
    <col min="15112" max="15113" width="12.7109375" style="5" customWidth="1"/>
    <col min="15114" max="15360" width="9.140625" style="5"/>
    <col min="15361" max="15361" width="24.85546875" style="5" customWidth="1"/>
    <col min="15362" max="15367" width="9.7109375" style="5" customWidth="1"/>
    <col min="15368" max="15369" width="12.7109375" style="5" customWidth="1"/>
    <col min="15370" max="15616" width="9.140625" style="5"/>
    <col min="15617" max="15617" width="24.85546875" style="5" customWidth="1"/>
    <col min="15618" max="15623" width="9.7109375" style="5" customWidth="1"/>
    <col min="15624" max="15625" width="12.7109375" style="5" customWidth="1"/>
    <col min="15626" max="15872" width="9.140625" style="5"/>
    <col min="15873" max="15873" width="24.85546875" style="5" customWidth="1"/>
    <col min="15874" max="15879" width="9.7109375" style="5" customWidth="1"/>
    <col min="15880" max="15881" width="12.7109375" style="5" customWidth="1"/>
    <col min="15882" max="16128" width="9.140625" style="5"/>
    <col min="16129" max="16129" width="24.85546875" style="5" customWidth="1"/>
    <col min="16130" max="16135" width="9.7109375" style="5" customWidth="1"/>
    <col min="16136" max="16137" width="12.7109375" style="5" customWidth="1"/>
    <col min="16138" max="16384" width="9.140625" style="5"/>
  </cols>
  <sheetData>
    <row r="1" spans="1:9" s="3" customFormat="1" ht="15" customHeight="1">
      <c r="A1" s="95" t="s">
        <v>70</v>
      </c>
      <c r="B1" s="95"/>
      <c r="C1" s="95"/>
    </row>
    <row r="2" spans="1:9" ht="15" customHeight="1">
      <c r="A2" s="4" t="s">
        <v>71</v>
      </c>
      <c r="I2" s="6" t="s">
        <v>72</v>
      </c>
    </row>
    <row r="3" spans="1:9" ht="15" customHeight="1">
      <c r="A3" s="7"/>
      <c r="B3" s="7"/>
      <c r="C3" s="7"/>
      <c r="D3" s="7"/>
      <c r="E3" s="7"/>
      <c r="F3" s="7"/>
      <c r="G3" s="7"/>
      <c r="H3" s="7"/>
      <c r="I3" s="7"/>
    </row>
    <row r="4" spans="1:9" ht="15" customHeight="1">
      <c r="A4" s="8" t="s">
        <v>73</v>
      </c>
      <c r="B4" s="96">
        <v>2003</v>
      </c>
      <c r="C4" s="97"/>
      <c r="D4" s="96">
        <v>2012</v>
      </c>
      <c r="E4" s="97"/>
      <c r="F4" s="96">
        <v>2013</v>
      </c>
      <c r="G4" s="98"/>
      <c r="H4" s="99" t="s">
        <v>74</v>
      </c>
      <c r="I4" s="100"/>
    </row>
    <row r="5" spans="1:9" ht="15" customHeight="1">
      <c r="A5" s="9"/>
      <c r="B5" s="10" t="s">
        <v>44</v>
      </c>
      <c r="C5" s="11" t="s">
        <v>59</v>
      </c>
      <c r="D5" s="10" t="s">
        <v>44</v>
      </c>
      <c r="E5" s="11" t="s">
        <v>59</v>
      </c>
      <c r="F5" s="10" t="s">
        <v>44</v>
      </c>
      <c r="G5" s="11" t="s">
        <v>59</v>
      </c>
      <c r="H5" s="10" t="s">
        <v>44</v>
      </c>
      <c r="I5" s="11" t="s">
        <v>59</v>
      </c>
    </row>
    <row r="6" spans="1:9" ht="15" customHeight="1">
      <c r="A6" s="12"/>
      <c r="B6" s="13"/>
      <c r="C6" s="13"/>
      <c r="D6" s="13"/>
      <c r="E6" s="13"/>
      <c r="F6" s="13"/>
      <c r="G6" s="13"/>
      <c r="H6" s="13"/>
      <c r="I6" s="13"/>
    </row>
    <row r="7" spans="1:9" ht="15" customHeight="1">
      <c r="A7" s="14" t="s">
        <v>75</v>
      </c>
      <c r="B7" s="15">
        <v>14823</v>
      </c>
      <c r="C7" s="16">
        <v>10550</v>
      </c>
      <c r="D7" s="16">
        <v>11594</v>
      </c>
      <c r="E7" s="16">
        <v>8561</v>
      </c>
      <c r="F7" s="16">
        <v>11583</v>
      </c>
      <c r="G7" s="16">
        <v>8526</v>
      </c>
      <c r="H7" s="17">
        <v>-21.9</v>
      </c>
      <c r="I7" s="17">
        <v>-19.2</v>
      </c>
    </row>
    <row r="8" spans="1:9" ht="15" customHeight="1">
      <c r="A8" s="14"/>
      <c r="B8" s="18"/>
      <c r="C8" s="19"/>
      <c r="D8" s="18"/>
      <c r="E8" s="18"/>
      <c r="F8" s="18"/>
      <c r="G8" s="18"/>
      <c r="H8" s="20"/>
      <c r="I8" s="20"/>
    </row>
    <row r="9" spans="1:9" ht="15" customHeight="1">
      <c r="A9" s="101" t="s">
        <v>76</v>
      </c>
      <c r="B9" s="92"/>
      <c r="C9" s="92"/>
      <c r="D9" s="92"/>
      <c r="E9" s="92"/>
      <c r="F9" s="92"/>
      <c r="G9" s="92"/>
      <c r="H9" s="92"/>
      <c r="I9" s="92"/>
    </row>
    <row r="10" spans="1:9" ht="15" customHeight="1">
      <c r="A10" s="21"/>
      <c r="B10" s="22"/>
      <c r="C10" s="22"/>
      <c r="D10" s="22"/>
      <c r="E10" s="22"/>
      <c r="F10" s="22"/>
      <c r="G10" s="22"/>
      <c r="H10" s="20"/>
      <c r="I10" s="20"/>
    </row>
    <row r="11" spans="1:9" ht="15" customHeight="1">
      <c r="A11" s="5" t="s">
        <v>77</v>
      </c>
      <c r="B11" s="20">
        <v>5.7</v>
      </c>
      <c r="C11" s="20">
        <v>4.9000000000000004</v>
      </c>
      <c r="D11" s="20">
        <v>4.5999999999999996</v>
      </c>
      <c r="E11" s="20">
        <v>3.7</v>
      </c>
      <c r="F11" s="20">
        <v>4.4000000000000004</v>
      </c>
      <c r="G11" s="20">
        <v>3.5</v>
      </c>
      <c r="H11" s="23">
        <v>-22.8</v>
      </c>
      <c r="I11" s="23">
        <v>-28.6</v>
      </c>
    </row>
    <row r="12" spans="1:9" ht="15" customHeight="1">
      <c r="A12" s="24" t="s">
        <v>78</v>
      </c>
      <c r="B12" s="20">
        <v>0.3</v>
      </c>
      <c r="C12" s="20">
        <v>0.2</v>
      </c>
      <c r="D12" s="20">
        <v>0.2</v>
      </c>
      <c r="E12" s="20">
        <v>0.1</v>
      </c>
      <c r="F12" s="20">
        <v>0.2</v>
      </c>
      <c r="G12" s="20">
        <v>0.2</v>
      </c>
      <c r="H12" s="23">
        <v>-33.299999999999997</v>
      </c>
      <c r="I12" s="23">
        <v>0</v>
      </c>
    </row>
    <row r="13" spans="1:9" ht="15" customHeight="1">
      <c r="A13" s="24" t="s">
        <v>79</v>
      </c>
      <c r="B13" s="20">
        <v>0.1</v>
      </c>
      <c r="C13" s="20">
        <v>0.1</v>
      </c>
      <c r="D13" s="20">
        <v>0.1</v>
      </c>
      <c r="E13" s="20">
        <v>0.1</v>
      </c>
      <c r="F13" s="20">
        <v>0.1</v>
      </c>
      <c r="G13" s="20">
        <v>0.1</v>
      </c>
      <c r="H13" s="23">
        <v>0</v>
      </c>
      <c r="I13" s="23">
        <v>0</v>
      </c>
    </row>
    <row r="14" spans="1:9" ht="15" customHeight="1">
      <c r="A14" s="24" t="s">
        <v>80</v>
      </c>
      <c r="B14" s="20">
        <v>0.1</v>
      </c>
      <c r="C14" s="20">
        <v>0.1</v>
      </c>
      <c r="D14" s="20">
        <v>0.1</v>
      </c>
      <c r="E14" s="20">
        <v>0.1</v>
      </c>
      <c r="F14" s="20">
        <v>0.1</v>
      </c>
      <c r="G14" s="20">
        <v>0.1</v>
      </c>
      <c r="H14" s="23">
        <v>0</v>
      </c>
      <c r="I14" s="23">
        <v>0</v>
      </c>
    </row>
    <row r="15" spans="1:9" ht="15" customHeight="1">
      <c r="A15" s="5" t="s">
        <v>81</v>
      </c>
      <c r="B15" s="20">
        <v>0.5</v>
      </c>
      <c r="C15" s="20">
        <v>0.2</v>
      </c>
      <c r="D15" s="20">
        <v>0.3</v>
      </c>
      <c r="E15" s="20">
        <v>0.1</v>
      </c>
      <c r="F15" s="20">
        <v>0.3</v>
      </c>
      <c r="G15" s="20">
        <v>0.1</v>
      </c>
      <c r="H15" s="23">
        <v>-40</v>
      </c>
      <c r="I15" s="23">
        <v>-50</v>
      </c>
    </row>
    <row r="16" spans="1:9" ht="15" customHeight="1">
      <c r="B16" s="20"/>
      <c r="C16" s="20"/>
      <c r="D16" s="20"/>
      <c r="E16" s="20"/>
      <c r="F16" s="20"/>
      <c r="G16" s="20"/>
      <c r="H16" s="23"/>
      <c r="I16" s="23"/>
    </row>
    <row r="17" spans="1:9" ht="15" customHeight="1">
      <c r="A17" s="5" t="s">
        <v>82</v>
      </c>
      <c r="B17" s="20">
        <v>0.8</v>
      </c>
      <c r="C17" s="20">
        <v>0.3</v>
      </c>
      <c r="D17" s="20">
        <v>0.5</v>
      </c>
      <c r="E17" s="20">
        <v>0.2</v>
      </c>
      <c r="F17" s="20">
        <v>0.5</v>
      </c>
      <c r="G17" s="20">
        <v>0.2</v>
      </c>
      <c r="H17" s="23">
        <v>-37.5</v>
      </c>
      <c r="I17" s="23">
        <v>-33.299999999999997</v>
      </c>
    </row>
    <row r="18" spans="1:9" ht="15" customHeight="1">
      <c r="A18" s="5" t="s">
        <v>83</v>
      </c>
      <c r="B18" s="20">
        <v>0.9</v>
      </c>
      <c r="C18" s="20">
        <v>0.4</v>
      </c>
      <c r="D18" s="20">
        <v>0.6</v>
      </c>
      <c r="E18" s="20">
        <v>0.3</v>
      </c>
      <c r="F18" s="20">
        <v>0.6</v>
      </c>
      <c r="G18" s="20">
        <v>0.3</v>
      </c>
      <c r="H18" s="23">
        <v>-33.299999999999997</v>
      </c>
      <c r="I18" s="23">
        <v>-25</v>
      </c>
    </row>
    <row r="19" spans="1:9" ht="15" customHeight="1">
      <c r="A19" s="5" t="s">
        <v>84</v>
      </c>
      <c r="B19" s="20">
        <v>1.1000000000000001</v>
      </c>
      <c r="C19" s="20">
        <v>0.5</v>
      </c>
      <c r="D19" s="20">
        <v>0.8</v>
      </c>
      <c r="E19" s="20">
        <v>0.4</v>
      </c>
      <c r="F19" s="20">
        <v>0.8</v>
      </c>
      <c r="G19" s="20">
        <v>0.4</v>
      </c>
      <c r="H19" s="23">
        <v>-27.3</v>
      </c>
      <c r="I19" s="23">
        <v>-20</v>
      </c>
    </row>
    <row r="20" spans="1:9" ht="15" customHeight="1">
      <c r="A20" s="5" t="s">
        <v>85</v>
      </c>
      <c r="B20" s="20">
        <v>1.3</v>
      </c>
      <c r="C20" s="20">
        <v>0.7</v>
      </c>
      <c r="D20" s="20">
        <v>1.1000000000000001</v>
      </c>
      <c r="E20" s="20">
        <v>0.6</v>
      </c>
      <c r="F20" s="20">
        <v>1.2</v>
      </c>
      <c r="G20" s="20">
        <v>0.7</v>
      </c>
      <c r="H20" s="23">
        <v>-7.7</v>
      </c>
      <c r="I20" s="23">
        <v>0</v>
      </c>
    </row>
    <row r="21" spans="1:9" ht="15" customHeight="1">
      <c r="A21" s="5" t="s">
        <v>86</v>
      </c>
      <c r="B21" s="20">
        <v>1.9</v>
      </c>
      <c r="C21" s="20">
        <v>1.2</v>
      </c>
      <c r="D21" s="20">
        <v>1.7</v>
      </c>
      <c r="E21" s="20">
        <v>1</v>
      </c>
      <c r="F21" s="20">
        <v>1.7</v>
      </c>
      <c r="G21" s="20">
        <v>1</v>
      </c>
      <c r="H21" s="23">
        <v>-10.5</v>
      </c>
      <c r="I21" s="23">
        <v>-16.7</v>
      </c>
    </row>
    <row r="22" spans="1:9" ht="15" customHeight="1">
      <c r="B22" s="20"/>
      <c r="C22" s="20"/>
      <c r="D22" s="20"/>
      <c r="E22" s="20"/>
      <c r="F22" s="20"/>
      <c r="G22" s="20"/>
      <c r="H22" s="23"/>
      <c r="I22" s="23"/>
    </row>
    <row r="23" spans="1:9" ht="15" customHeight="1">
      <c r="A23" s="5" t="s">
        <v>87</v>
      </c>
      <c r="B23" s="20">
        <v>2.9</v>
      </c>
      <c r="C23" s="20">
        <v>2</v>
      </c>
      <c r="D23" s="20">
        <v>2.4</v>
      </c>
      <c r="E23" s="20">
        <v>1.6</v>
      </c>
      <c r="F23" s="20">
        <v>2.5</v>
      </c>
      <c r="G23" s="20">
        <v>1.6</v>
      </c>
      <c r="H23" s="23">
        <v>-13.8</v>
      </c>
      <c r="I23" s="23">
        <v>-20</v>
      </c>
    </row>
    <row r="24" spans="1:9" ht="15" customHeight="1">
      <c r="A24" s="5" t="s">
        <v>88</v>
      </c>
      <c r="B24" s="20">
        <v>4.7</v>
      </c>
      <c r="C24" s="20">
        <v>3.1</v>
      </c>
      <c r="D24" s="20">
        <v>3.6</v>
      </c>
      <c r="E24" s="20">
        <v>2.5</v>
      </c>
      <c r="F24" s="20">
        <v>3.7</v>
      </c>
      <c r="G24" s="20">
        <v>2.5</v>
      </c>
      <c r="H24" s="23">
        <v>-21.3</v>
      </c>
      <c r="I24" s="23">
        <v>-19.399999999999999</v>
      </c>
    </row>
    <row r="25" spans="1:9" ht="15" customHeight="1">
      <c r="A25" s="5" t="s">
        <v>89</v>
      </c>
      <c r="B25" s="20">
        <v>7.4</v>
      </c>
      <c r="C25" s="20">
        <v>4.7</v>
      </c>
      <c r="D25" s="20">
        <v>5.9</v>
      </c>
      <c r="E25" s="20">
        <v>4</v>
      </c>
      <c r="F25" s="20">
        <v>5.9</v>
      </c>
      <c r="G25" s="20">
        <v>4</v>
      </c>
      <c r="H25" s="23">
        <v>-20.3</v>
      </c>
      <c r="I25" s="23">
        <v>-14.9</v>
      </c>
    </row>
    <row r="26" spans="1:9" ht="15" customHeight="1">
      <c r="A26" s="5" t="s">
        <v>90</v>
      </c>
      <c r="B26" s="20">
        <v>12.5</v>
      </c>
      <c r="C26" s="20">
        <v>7.5</v>
      </c>
      <c r="D26" s="20">
        <v>9.5</v>
      </c>
      <c r="E26" s="20">
        <v>6.2</v>
      </c>
      <c r="F26" s="20">
        <v>9.6</v>
      </c>
      <c r="G26" s="20">
        <v>6.1</v>
      </c>
      <c r="H26" s="23">
        <v>-23.2</v>
      </c>
      <c r="I26" s="23">
        <v>-18.7</v>
      </c>
    </row>
    <row r="27" spans="1:9" ht="15" customHeight="1">
      <c r="A27" s="5" t="s">
        <v>91</v>
      </c>
      <c r="B27" s="20">
        <v>20.100000000000001</v>
      </c>
      <c r="C27" s="20">
        <v>12.3</v>
      </c>
      <c r="D27" s="20">
        <v>14.5</v>
      </c>
      <c r="E27" s="20">
        <v>9.6</v>
      </c>
      <c r="F27" s="20">
        <v>14.3</v>
      </c>
      <c r="G27" s="20">
        <v>9.4</v>
      </c>
      <c r="H27" s="23">
        <v>-28.9</v>
      </c>
      <c r="I27" s="23">
        <v>-23.6</v>
      </c>
    </row>
    <row r="28" spans="1:9" ht="15" customHeight="1">
      <c r="B28" s="20"/>
      <c r="C28" s="20"/>
      <c r="D28" s="20"/>
      <c r="E28" s="20"/>
      <c r="F28" s="20"/>
      <c r="G28" s="20"/>
      <c r="H28" s="23"/>
      <c r="I28" s="23"/>
    </row>
    <row r="29" spans="1:9" ht="15" customHeight="1">
      <c r="A29" s="5" t="s">
        <v>92</v>
      </c>
      <c r="B29" s="20">
        <v>33.9</v>
      </c>
      <c r="C29" s="20">
        <v>21.4</v>
      </c>
      <c r="D29" s="20">
        <v>24.9</v>
      </c>
      <c r="E29" s="20">
        <v>16.399999999999999</v>
      </c>
      <c r="F29" s="20">
        <v>24.5</v>
      </c>
      <c r="G29" s="20">
        <v>16</v>
      </c>
      <c r="H29" s="23">
        <v>-27.7</v>
      </c>
      <c r="I29" s="23">
        <v>-25.2</v>
      </c>
    </row>
    <row r="30" spans="1:9" ht="15" customHeight="1">
      <c r="A30" s="5" t="s">
        <v>93</v>
      </c>
      <c r="B30" s="20">
        <v>58.3</v>
      </c>
      <c r="C30" s="20">
        <v>38.700000000000003</v>
      </c>
      <c r="D30" s="20">
        <v>41.2</v>
      </c>
      <c r="E30" s="20">
        <v>28.4</v>
      </c>
      <c r="F30" s="20">
        <v>40.700000000000003</v>
      </c>
      <c r="G30" s="20">
        <v>28.1</v>
      </c>
      <c r="H30" s="23">
        <v>-30.2</v>
      </c>
      <c r="I30" s="23">
        <v>-27.4</v>
      </c>
    </row>
    <row r="31" spans="1:9" ht="15" customHeight="1">
      <c r="A31" s="5" t="s">
        <v>94</v>
      </c>
      <c r="B31" s="20">
        <v>95.1</v>
      </c>
      <c r="C31" s="20">
        <v>66.599999999999994</v>
      </c>
      <c r="D31" s="20">
        <v>73.2</v>
      </c>
      <c r="E31" s="20">
        <v>53.6</v>
      </c>
      <c r="F31" s="20">
        <v>73.2</v>
      </c>
      <c r="G31" s="20">
        <v>53.3</v>
      </c>
      <c r="H31" s="23">
        <v>-23</v>
      </c>
      <c r="I31" s="23">
        <v>-20</v>
      </c>
    </row>
    <row r="32" spans="1:9" ht="15" customHeight="1">
      <c r="A32" s="5" t="s">
        <v>95</v>
      </c>
      <c r="B32" s="20">
        <v>162.5</v>
      </c>
      <c r="C32" s="20">
        <v>123.9</v>
      </c>
      <c r="D32" s="20">
        <v>129.69999999999999</v>
      </c>
      <c r="E32" s="20">
        <v>100.5</v>
      </c>
      <c r="F32" s="20">
        <v>129.4</v>
      </c>
      <c r="G32" s="20">
        <v>100.4</v>
      </c>
      <c r="H32" s="23">
        <v>-20.399999999999999</v>
      </c>
      <c r="I32" s="23">
        <v>-19</v>
      </c>
    </row>
    <row r="33" spans="1:9" ht="15" customHeight="1">
      <c r="A33" s="12" t="s">
        <v>96</v>
      </c>
      <c r="B33" s="20">
        <v>260.7</v>
      </c>
      <c r="C33" s="20">
        <v>232.6</v>
      </c>
      <c r="D33" s="20">
        <v>236.2</v>
      </c>
      <c r="E33" s="20">
        <v>207.5</v>
      </c>
      <c r="F33" s="20">
        <v>238.3</v>
      </c>
      <c r="G33" s="20">
        <v>210.1</v>
      </c>
      <c r="H33" s="23">
        <v>-8.6</v>
      </c>
      <c r="I33" s="23">
        <v>-9.6999999999999993</v>
      </c>
    </row>
    <row r="34" spans="1:9" ht="15" customHeight="1">
      <c r="A34" s="7"/>
      <c r="B34" s="25"/>
      <c r="C34" s="25"/>
      <c r="D34" s="25"/>
      <c r="E34" s="25"/>
      <c r="F34" s="25"/>
      <c r="G34" s="25"/>
      <c r="H34" s="25"/>
      <c r="I34" s="25"/>
    </row>
    <row r="35" spans="1:9" ht="15" customHeight="1">
      <c r="A35" s="12"/>
      <c r="B35" s="26"/>
      <c r="C35" s="26"/>
      <c r="D35" s="26"/>
      <c r="E35" s="26"/>
      <c r="F35" s="26"/>
      <c r="G35" s="26"/>
      <c r="H35" s="26"/>
      <c r="I35" s="26"/>
    </row>
    <row r="36" spans="1:9" ht="15" customHeight="1">
      <c r="A36" s="91" t="s">
        <v>97</v>
      </c>
      <c r="B36" s="91"/>
      <c r="C36" s="91"/>
      <c r="D36" s="91"/>
      <c r="E36" s="91"/>
      <c r="F36" s="91"/>
      <c r="G36" s="91"/>
      <c r="H36" s="91"/>
      <c r="I36" s="91"/>
    </row>
    <row r="37" spans="1:9" ht="15" customHeight="1">
      <c r="A37" s="92" t="s">
        <v>98</v>
      </c>
      <c r="B37" s="92"/>
      <c r="C37" s="92"/>
      <c r="D37" s="92"/>
      <c r="E37" s="92"/>
      <c r="F37" s="92"/>
      <c r="G37" s="92"/>
      <c r="H37" s="92"/>
      <c r="I37" s="92"/>
    </row>
    <row r="38" spans="1:9" ht="15" customHeight="1">
      <c r="A38" s="93" t="s">
        <v>99</v>
      </c>
      <c r="B38" s="94"/>
      <c r="C38" s="94"/>
      <c r="D38" s="94"/>
      <c r="E38" s="94"/>
      <c r="F38" s="94"/>
      <c r="G38" s="94"/>
      <c r="H38" s="94"/>
      <c r="I38" s="94"/>
    </row>
    <row r="39" spans="1:9" ht="15" customHeight="1"/>
    <row r="40" spans="1:9" ht="15" customHeight="1">
      <c r="A40" s="5" t="s">
        <v>100</v>
      </c>
      <c r="B40" s="26"/>
      <c r="C40" s="26"/>
      <c r="D40" s="26"/>
      <c r="E40" s="26"/>
      <c r="F40" s="26"/>
      <c r="G40" s="26"/>
      <c r="H40" s="26"/>
      <c r="I40" s="26"/>
    </row>
    <row r="41" spans="1:9" ht="15" customHeight="1">
      <c r="A41" s="12"/>
      <c r="B41" s="26"/>
      <c r="C41" s="26"/>
      <c r="D41" s="26"/>
      <c r="E41" s="26"/>
      <c r="F41" s="26"/>
      <c r="G41" s="26"/>
      <c r="H41" s="26"/>
      <c r="I41" s="26"/>
    </row>
    <row r="42" spans="1:9" ht="15" customHeight="1"/>
    <row r="43" spans="1:9" ht="15" customHeight="1"/>
    <row r="44" spans="1:9" ht="15" customHeight="1"/>
    <row r="45" spans="1:9" ht="15" customHeight="1"/>
    <row r="46" spans="1:9" ht="15" customHeight="1"/>
    <row r="47" spans="1:9" ht="15" customHeight="1"/>
    <row r="48" spans="1:9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</sheetData>
  <mergeCells count="9">
    <mergeCell ref="A36:I36"/>
    <mergeCell ref="A37:I37"/>
    <mergeCell ref="A38:I38"/>
    <mergeCell ref="A1:C1"/>
    <mergeCell ref="B4:C4"/>
    <mergeCell ref="D4:E4"/>
    <mergeCell ref="F4:G4"/>
    <mergeCell ref="H4:I4"/>
    <mergeCell ref="A9:I9"/>
  </mergeCells>
  <hyperlinks>
    <hyperlink ref="A1:C1" location="Contents!A1" display="Back to Content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L42"/>
  <sheetViews>
    <sheetView topLeftCell="J18" workbookViewId="0">
      <selection activeCell="L19" sqref="L19:L39"/>
    </sheetView>
  </sheetViews>
  <sheetFormatPr defaultRowHeight="15"/>
  <sheetData>
    <row r="3" spans="2:26">
      <c r="B3" t="s">
        <v>157</v>
      </c>
    </row>
    <row r="7" spans="2:26">
      <c r="F7" t="s">
        <v>158</v>
      </c>
      <c r="N7" t="s">
        <v>197</v>
      </c>
    </row>
    <row r="11" spans="2:26">
      <c r="E11" t="s">
        <v>152</v>
      </c>
      <c r="H11" t="s">
        <v>156</v>
      </c>
      <c r="N11" t="s">
        <v>160</v>
      </c>
    </row>
    <row r="12" spans="2:26">
      <c r="C12" t="s">
        <v>151</v>
      </c>
      <c r="D12" t="s">
        <v>73</v>
      </c>
      <c r="E12" t="s">
        <v>153</v>
      </c>
      <c r="F12" t="s">
        <v>154</v>
      </c>
      <c r="G12" t="s">
        <v>155</v>
      </c>
      <c r="H12" t="s">
        <v>153</v>
      </c>
      <c r="I12" t="s">
        <v>154</v>
      </c>
      <c r="J12" t="s">
        <v>145</v>
      </c>
      <c r="N12" t="s">
        <v>198</v>
      </c>
    </row>
    <row r="13" spans="2:26">
      <c r="C13" t="s">
        <v>146</v>
      </c>
      <c r="D13" t="s">
        <v>147</v>
      </c>
      <c r="E13">
        <v>86</v>
      </c>
      <c r="F13">
        <v>19</v>
      </c>
      <c r="G13">
        <v>105</v>
      </c>
      <c r="H13">
        <v>0</v>
      </c>
      <c r="I13">
        <v>0.2</v>
      </c>
      <c r="J13">
        <v>1</v>
      </c>
      <c r="N13" t="s">
        <v>199</v>
      </c>
    </row>
    <row r="14" spans="2:26">
      <c r="D14" t="s">
        <v>84</v>
      </c>
      <c r="E14">
        <v>106</v>
      </c>
      <c r="F14">
        <v>17</v>
      </c>
      <c r="G14">
        <v>123</v>
      </c>
      <c r="H14">
        <v>0.5</v>
      </c>
      <c r="I14">
        <v>1</v>
      </c>
      <c r="J14">
        <v>7.4</v>
      </c>
    </row>
    <row r="15" spans="2:26">
      <c r="D15" t="s">
        <v>85</v>
      </c>
      <c r="E15">
        <v>409</v>
      </c>
      <c r="F15">
        <v>53</v>
      </c>
      <c r="G15">
        <v>462</v>
      </c>
      <c r="H15">
        <v>1.8</v>
      </c>
      <c r="I15">
        <v>2.9</v>
      </c>
      <c r="J15">
        <v>26</v>
      </c>
    </row>
    <row r="16" spans="2:26">
      <c r="D16" t="s">
        <v>86</v>
      </c>
      <c r="E16">
        <v>1009</v>
      </c>
      <c r="F16">
        <v>136</v>
      </c>
      <c r="G16">
        <v>1145</v>
      </c>
      <c r="H16">
        <v>5.0999999999999996</v>
      </c>
      <c r="I16">
        <v>6.7</v>
      </c>
      <c r="J16">
        <v>59</v>
      </c>
      <c r="M16" t="s">
        <v>44</v>
      </c>
      <c r="Z16" t="s">
        <v>59</v>
      </c>
    </row>
    <row r="17" spans="3:38">
      <c r="D17" t="s">
        <v>87</v>
      </c>
      <c r="E17">
        <v>1917</v>
      </c>
      <c r="F17">
        <v>282</v>
      </c>
      <c r="G17">
        <v>2199</v>
      </c>
      <c r="H17">
        <v>12.2</v>
      </c>
      <c r="I17">
        <v>14.2</v>
      </c>
      <c r="J17">
        <v>116</v>
      </c>
      <c r="M17" t="s">
        <v>266</v>
      </c>
      <c r="R17" t="s">
        <v>279</v>
      </c>
      <c r="Z17" t="s">
        <v>266</v>
      </c>
      <c r="AE17" t="s">
        <v>279</v>
      </c>
    </row>
    <row r="18" spans="3:38">
      <c r="D18" t="s">
        <v>88</v>
      </c>
      <c r="E18">
        <v>2700</v>
      </c>
      <c r="F18">
        <v>406</v>
      </c>
      <c r="G18">
        <v>3106</v>
      </c>
      <c r="H18">
        <v>22.4</v>
      </c>
      <c r="I18">
        <v>23.5</v>
      </c>
      <c r="J18">
        <v>190</v>
      </c>
      <c r="M18" t="s">
        <v>158</v>
      </c>
      <c r="N18" t="s">
        <v>267</v>
      </c>
      <c r="O18" t="s">
        <v>268</v>
      </c>
      <c r="P18" t="s">
        <v>269</v>
      </c>
      <c r="Q18" t="s">
        <v>270</v>
      </c>
      <c r="R18" t="s">
        <v>158</v>
      </c>
      <c r="S18" t="s">
        <v>271</v>
      </c>
      <c r="T18" t="s">
        <v>268</v>
      </c>
      <c r="U18" t="s">
        <v>269</v>
      </c>
      <c r="V18" t="s">
        <v>272</v>
      </c>
      <c r="W18" t="s">
        <v>270</v>
      </c>
      <c r="X18" t="s">
        <v>273</v>
      </c>
      <c r="Y18" t="s">
        <v>274</v>
      </c>
      <c r="Z18" t="str">
        <f>M18</f>
        <v>Incidence</v>
      </c>
      <c r="AA18" s="58" t="str">
        <f t="shared" ref="AA18:AL18" si="0">N18</f>
        <v>Prevalcence</v>
      </c>
      <c r="AB18" s="58" t="str">
        <f t="shared" si="0"/>
        <v>Remission</v>
      </c>
      <c r="AC18" s="58" t="str">
        <f t="shared" si="0"/>
        <v>Case Fatality</v>
      </c>
      <c r="AD18" s="58" t="str">
        <f t="shared" si="0"/>
        <v>Mortality</v>
      </c>
      <c r="AE18" s="58" t="str">
        <f t="shared" si="0"/>
        <v>Incidence</v>
      </c>
      <c r="AF18" s="58" t="str">
        <f t="shared" si="0"/>
        <v>Prevalence</v>
      </c>
      <c r="AG18" s="58" t="str">
        <f t="shared" si="0"/>
        <v>Remission</v>
      </c>
      <c r="AH18" s="58" t="str">
        <f t="shared" si="0"/>
        <v>Case Fatality</v>
      </c>
      <c r="AI18" s="58" t="str">
        <f t="shared" si="0"/>
        <v>Duration</v>
      </c>
      <c r="AJ18" s="58" t="str">
        <f t="shared" si="0"/>
        <v>Mortality</v>
      </c>
      <c r="AK18" s="58" t="str">
        <f t="shared" si="0"/>
        <v>RR Mortality</v>
      </c>
      <c r="AL18" s="58" t="str">
        <f t="shared" si="0"/>
        <v>Age of Onset</v>
      </c>
    </row>
    <row r="19" spans="3:38">
      <c r="D19" t="s">
        <v>89</v>
      </c>
      <c r="E19">
        <v>3112</v>
      </c>
      <c r="F19">
        <v>535</v>
      </c>
      <c r="G19">
        <v>3647</v>
      </c>
      <c r="H19">
        <v>34.200000000000003</v>
      </c>
      <c r="I19">
        <v>33.700000000000003</v>
      </c>
      <c r="J19">
        <v>250</v>
      </c>
      <c r="L19" s="138" t="s">
        <v>275</v>
      </c>
      <c r="M19">
        <v>0</v>
      </c>
      <c r="N19">
        <v>5.9999999999999995E-4</v>
      </c>
      <c r="O19">
        <v>0</v>
      </c>
      <c r="P19">
        <v>0</v>
      </c>
      <c r="Q19">
        <v>0</v>
      </c>
      <c r="R19">
        <v>0</v>
      </c>
      <c r="S19">
        <v>5.9999999999999995E-4</v>
      </c>
      <c r="T19">
        <v>0</v>
      </c>
      <c r="U19">
        <v>0</v>
      </c>
      <c r="V19">
        <v>68.278599999999997</v>
      </c>
      <c r="W19">
        <v>0</v>
      </c>
      <c r="X19">
        <v>1.0344</v>
      </c>
      <c r="Y19">
        <v>2.4994000000000001</v>
      </c>
      <c r="Z19">
        <v>0</v>
      </c>
      <c r="AA19">
        <v>1E-4</v>
      </c>
      <c r="AB19">
        <v>0</v>
      </c>
      <c r="AC19">
        <v>0</v>
      </c>
      <c r="AD19">
        <v>0</v>
      </c>
      <c r="AE19">
        <v>0</v>
      </c>
      <c r="AF19">
        <v>1E-4</v>
      </c>
      <c r="AG19">
        <v>0</v>
      </c>
      <c r="AH19">
        <v>0</v>
      </c>
      <c r="AI19">
        <v>68.728899999999996</v>
      </c>
      <c r="AJ19">
        <v>0</v>
      </c>
      <c r="AK19">
        <v>1.0348999999999999</v>
      </c>
      <c r="AL19">
        <v>2.4969000000000001</v>
      </c>
    </row>
    <row r="20" spans="3:38">
      <c r="D20" t="s">
        <v>90</v>
      </c>
      <c r="E20">
        <v>3961</v>
      </c>
      <c r="F20">
        <v>838</v>
      </c>
      <c r="G20">
        <v>4799</v>
      </c>
      <c r="H20">
        <v>45.3</v>
      </c>
      <c r="I20">
        <v>50.8</v>
      </c>
      <c r="J20">
        <v>313</v>
      </c>
      <c r="L20" s="138" t="s">
        <v>191</v>
      </c>
      <c r="M20">
        <v>0</v>
      </c>
      <c r="N20">
        <v>5.9999999999999995E-4</v>
      </c>
      <c r="O20">
        <v>0</v>
      </c>
      <c r="P20">
        <v>0</v>
      </c>
      <c r="Q20">
        <v>0</v>
      </c>
      <c r="R20">
        <v>0</v>
      </c>
      <c r="S20">
        <v>6.9999999999999999E-4</v>
      </c>
      <c r="T20">
        <v>0</v>
      </c>
      <c r="U20">
        <v>0</v>
      </c>
      <c r="V20">
        <v>63.333300000000001</v>
      </c>
      <c r="W20">
        <v>0</v>
      </c>
      <c r="X20">
        <v>1.0601</v>
      </c>
      <c r="Y20">
        <v>7.4984000000000002</v>
      </c>
      <c r="Z20">
        <v>0</v>
      </c>
      <c r="AA20">
        <v>1E-4</v>
      </c>
      <c r="AB20">
        <v>0</v>
      </c>
      <c r="AC20">
        <v>0</v>
      </c>
      <c r="AD20">
        <v>0</v>
      </c>
      <c r="AE20">
        <v>0</v>
      </c>
      <c r="AF20">
        <v>1E-4</v>
      </c>
      <c r="AG20">
        <v>0</v>
      </c>
      <c r="AH20">
        <v>0</v>
      </c>
      <c r="AI20">
        <v>63.787599999999998</v>
      </c>
      <c r="AJ20">
        <v>0</v>
      </c>
      <c r="AK20">
        <v>1.0587</v>
      </c>
      <c r="AL20">
        <v>7.4917999999999996</v>
      </c>
    </row>
    <row r="21" spans="3:38">
      <c r="D21" t="s">
        <v>91</v>
      </c>
      <c r="E21">
        <v>3633</v>
      </c>
      <c r="F21">
        <v>967</v>
      </c>
      <c r="G21">
        <v>4600</v>
      </c>
      <c r="H21">
        <v>64.099999999999994</v>
      </c>
      <c r="I21">
        <v>73.900000000000006</v>
      </c>
      <c r="J21">
        <v>392</v>
      </c>
      <c r="L21" s="138" t="s">
        <v>129</v>
      </c>
      <c r="M21">
        <v>0</v>
      </c>
      <c r="N21">
        <v>5.9999999999999995E-4</v>
      </c>
      <c r="O21">
        <v>0</v>
      </c>
      <c r="P21">
        <v>0</v>
      </c>
      <c r="Q21">
        <v>0</v>
      </c>
      <c r="R21">
        <v>0</v>
      </c>
      <c r="S21">
        <v>6.9999999999999999E-4</v>
      </c>
      <c r="T21">
        <v>0</v>
      </c>
      <c r="U21">
        <v>0</v>
      </c>
      <c r="V21">
        <v>58.366100000000003</v>
      </c>
      <c r="W21">
        <v>0</v>
      </c>
      <c r="X21">
        <v>1.0589999999999999</v>
      </c>
      <c r="Y21">
        <v>12.4983</v>
      </c>
      <c r="Z21">
        <v>0</v>
      </c>
      <c r="AA21">
        <v>1E-4</v>
      </c>
      <c r="AB21">
        <v>0</v>
      </c>
      <c r="AC21">
        <v>0</v>
      </c>
      <c r="AD21">
        <v>0</v>
      </c>
      <c r="AE21">
        <v>0</v>
      </c>
      <c r="AF21">
        <v>2.0000000000000001E-4</v>
      </c>
      <c r="AG21">
        <v>0</v>
      </c>
      <c r="AH21">
        <v>0</v>
      </c>
      <c r="AI21">
        <v>58.821599999999997</v>
      </c>
      <c r="AJ21">
        <v>0</v>
      </c>
      <c r="AK21">
        <v>1.0628</v>
      </c>
      <c r="AL21">
        <v>12.4916</v>
      </c>
    </row>
    <row r="22" spans="3:38">
      <c r="D22" t="s">
        <v>92</v>
      </c>
      <c r="E22">
        <v>3940</v>
      </c>
      <c r="F22">
        <v>1134</v>
      </c>
      <c r="G22">
        <v>5074</v>
      </c>
      <c r="H22">
        <v>111</v>
      </c>
      <c r="I22">
        <v>103</v>
      </c>
      <c r="J22">
        <v>524</v>
      </c>
      <c r="L22" s="138" t="s">
        <v>130</v>
      </c>
      <c r="M22">
        <v>0</v>
      </c>
      <c r="N22">
        <v>5.9999999999999995E-4</v>
      </c>
      <c r="O22">
        <v>0</v>
      </c>
      <c r="P22">
        <v>0</v>
      </c>
      <c r="Q22">
        <v>0</v>
      </c>
      <c r="R22">
        <v>0</v>
      </c>
      <c r="S22">
        <v>8.0000000000000004E-4</v>
      </c>
      <c r="T22">
        <v>0</v>
      </c>
      <c r="U22">
        <v>0</v>
      </c>
      <c r="V22">
        <v>53.421300000000002</v>
      </c>
      <c r="W22">
        <v>0</v>
      </c>
      <c r="X22">
        <v>1.022</v>
      </c>
      <c r="Y22">
        <v>17.4983</v>
      </c>
      <c r="Z22">
        <v>0</v>
      </c>
      <c r="AA22">
        <v>1E-4</v>
      </c>
      <c r="AB22">
        <v>0</v>
      </c>
      <c r="AC22">
        <v>0</v>
      </c>
      <c r="AD22">
        <v>0</v>
      </c>
      <c r="AE22">
        <v>0</v>
      </c>
      <c r="AF22">
        <v>2.0000000000000001E-4</v>
      </c>
      <c r="AG22">
        <v>0</v>
      </c>
      <c r="AH22">
        <v>0</v>
      </c>
      <c r="AI22">
        <v>53.852899999999998</v>
      </c>
      <c r="AJ22">
        <v>0</v>
      </c>
      <c r="AK22">
        <v>1.0588</v>
      </c>
      <c r="AL22">
        <v>17.491599999999998</v>
      </c>
    </row>
    <row r="23" spans="3:38">
      <c r="D23" t="s">
        <v>93</v>
      </c>
      <c r="E23">
        <v>3939</v>
      </c>
      <c r="F23">
        <v>1387</v>
      </c>
      <c r="G23">
        <v>5326</v>
      </c>
      <c r="H23">
        <v>172</v>
      </c>
      <c r="I23">
        <v>162</v>
      </c>
      <c r="J23">
        <v>711</v>
      </c>
      <c r="L23" s="138" t="s">
        <v>131</v>
      </c>
      <c r="M23">
        <v>0</v>
      </c>
      <c r="N23">
        <v>5.9999999999999995E-4</v>
      </c>
      <c r="O23">
        <v>0</v>
      </c>
      <c r="P23">
        <v>0</v>
      </c>
      <c r="Q23">
        <v>0</v>
      </c>
      <c r="R23">
        <v>0</v>
      </c>
      <c r="S23">
        <v>8.0000000000000004E-4</v>
      </c>
      <c r="T23">
        <v>0</v>
      </c>
      <c r="U23">
        <v>0</v>
      </c>
      <c r="V23">
        <v>48.527900000000002</v>
      </c>
      <c r="W23">
        <v>0</v>
      </c>
      <c r="X23">
        <v>1.0124</v>
      </c>
      <c r="Y23">
        <v>22.4983</v>
      </c>
      <c r="Z23">
        <v>0</v>
      </c>
      <c r="AA23">
        <v>1E-4</v>
      </c>
      <c r="AB23">
        <v>0</v>
      </c>
      <c r="AC23">
        <v>0</v>
      </c>
      <c r="AD23">
        <v>0</v>
      </c>
      <c r="AE23">
        <v>0</v>
      </c>
      <c r="AF23">
        <v>2.0000000000000001E-4</v>
      </c>
      <c r="AG23">
        <v>0</v>
      </c>
      <c r="AH23">
        <v>0</v>
      </c>
      <c r="AI23">
        <v>48.892800000000001</v>
      </c>
      <c r="AJ23">
        <v>0</v>
      </c>
      <c r="AK23">
        <v>1.0323</v>
      </c>
      <c r="AL23">
        <v>22.491700000000002</v>
      </c>
    </row>
    <row r="24" spans="3:38">
      <c r="D24" t="s">
        <v>94</v>
      </c>
      <c r="E24">
        <v>3632</v>
      </c>
      <c r="F24">
        <v>1493</v>
      </c>
      <c r="G24">
        <v>5125</v>
      </c>
      <c r="H24">
        <v>292</v>
      </c>
      <c r="I24">
        <v>245</v>
      </c>
      <c r="J24">
        <v>998</v>
      </c>
      <c r="L24" s="138" t="s">
        <v>132</v>
      </c>
      <c r="M24">
        <v>0</v>
      </c>
      <c r="N24">
        <v>5.9999999999999995E-4</v>
      </c>
      <c r="O24">
        <v>0</v>
      </c>
      <c r="P24">
        <v>0</v>
      </c>
      <c r="Q24">
        <v>0</v>
      </c>
      <c r="R24">
        <v>0</v>
      </c>
      <c r="S24">
        <v>8.9999999999999998E-4</v>
      </c>
      <c r="T24">
        <v>0</v>
      </c>
      <c r="U24">
        <v>2.3E-3</v>
      </c>
      <c r="V24">
        <v>43.442900000000002</v>
      </c>
      <c r="W24">
        <v>0</v>
      </c>
      <c r="X24">
        <v>6.2923</v>
      </c>
      <c r="Y24">
        <v>27.908300000000001</v>
      </c>
      <c r="Z24">
        <v>0</v>
      </c>
      <c r="AA24">
        <v>1E-4</v>
      </c>
      <c r="AB24">
        <v>0</v>
      </c>
      <c r="AC24">
        <v>0</v>
      </c>
      <c r="AD24">
        <v>0</v>
      </c>
      <c r="AE24">
        <v>0</v>
      </c>
      <c r="AF24">
        <v>2.0000000000000001E-4</v>
      </c>
      <c r="AG24">
        <v>0</v>
      </c>
      <c r="AH24">
        <v>2.8E-3</v>
      </c>
      <c r="AI24">
        <v>44.110700000000001</v>
      </c>
      <c r="AJ24">
        <v>0</v>
      </c>
      <c r="AK24">
        <v>14.1389</v>
      </c>
      <c r="AL24">
        <v>27.52</v>
      </c>
    </row>
    <row r="25" spans="3:38">
      <c r="D25" t="s">
        <v>148</v>
      </c>
      <c r="E25">
        <v>2741</v>
      </c>
      <c r="F25">
        <v>1291</v>
      </c>
      <c r="G25">
        <v>4032</v>
      </c>
      <c r="H25">
        <v>442</v>
      </c>
      <c r="I25">
        <v>384</v>
      </c>
      <c r="J25">
        <v>1450</v>
      </c>
      <c r="L25" s="138" t="s">
        <v>133</v>
      </c>
      <c r="M25">
        <v>1E-4</v>
      </c>
      <c r="N25">
        <v>5.9999999999999995E-4</v>
      </c>
      <c r="O25">
        <v>0</v>
      </c>
      <c r="P25">
        <v>0.13800000000000001</v>
      </c>
      <c r="Q25">
        <v>0</v>
      </c>
      <c r="R25">
        <v>0</v>
      </c>
      <c r="S25">
        <v>1E-3</v>
      </c>
      <c r="T25">
        <v>0</v>
      </c>
      <c r="U25">
        <v>9.7999999999999997E-3</v>
      </c>
      <c r="V25">
        <v>40.098399999999998</v>
      </c>
      <c r="W25">
        <v>0</v>
      </c>
      <c r="X25">
        <v>13.228999999999999</v>
      </c>
      <c r="Y25">
        <v>32.595100000000002</v>
      </c>
      <c r="Z25">
        <v>0</v>
      </c>
      <c r="AA25">
        <v>1E-4</v>
      </c>
      <c r="AB25">
        <v>0</v>
      </c>
      <c r="AC25">
        <v>0.13300000000000001</v>
      </c>
      <c r="AD25">
        <v>0</v>
      </c>
      <c r="AE25">
        <v>0</v>
      </c>
      <c r="AF25">
        <v>2.0000000000000001E-4</v>
      </c>
      <c r="AG25">
        <v>0</v>
      </c>
      <c r="AH25">
        <v>1.2200000000000001E-2</v>
      </c>
      <c r="AI25">
        <v>40.729700000000001</v>
      </c>
      <c r="AJ25">
        <v>0</v>
      </c>
      <c r="AK25">
        <v>31.040800000000001</v>
      </c>
      <c r="AL25">
        <v>32.49</v>
      </c>
    </row>
    <row r="26" spans="3:38">
      <c r="D26" t="s">
        <v>144</v>
      </c>
      <c r="E26">
        <v>1305</v>
      </c>
      <c r="F26">
        <v>641</v>
      </c>
      <c r="G26">
        <v>1946</v>
      </c>
      <c r="H26">
        <v>525</v>
      </c>
      <c r="I26">
        <v>457</v>
      </c>
      <c r="J26">
        <v>1692</v>
      </c>
      <c r="L26" s="138" t="s">
        <v>134</v>
      </c>
      <c r="M26">
        <v>2.9999999999999997E-4</v>
      </c>
      <c r="N26">
        <v>5.9999999999999995E-4</v>
      </c>
      <c r="O26">
        <v>0</v>
      </c>
      <c r="P26">
        <v>0.13800000000000001</v>
      </c>
      <c r="Q26">
        <v>0</v>
      </c>
      <c r="R26">
        <v>0</v>
      </c>
      <c r="S26">
        <v>1.1000000000000001E-3</v>
      </c>
      <c r="T26">
        <v>0</v>
      </c>
      <c r="U26">
        <v>1.26E-2</v>
      </c>
      <c r="V26">
        <v>37.790100000000002</v>
      </c>
      <c r="W26">
        <v>0</v>
      </c>
      <c r="X26">
        <v>11.623799999999999</v>
      </c>
      <c r="Y26">
        <v>37.157699999999998</v>
      </c>
      <c r="Z26">
        <v>1E-4</v>
      </c>
      <c r="AA26">
        <v>1E-4</v>
      </c>
      <c r="AB26">
        <v>0</v>
      </c>
      <c r="AC26">
        <v>0.13300000000000001</v>
      </c>
      <c r="AD26">
        <v>0</v>
      </c>
      <c r="AE26">
        <v>0</v>
      </c>
      <c r="AF26">
        <v>2.0000000000000001E-4</v>
      </c>
      <c r="AG26">
        <v>0</v>
      </c>
      <c r="AH26">
        <v>1.6400000000000001E-2</v>
      </c>
      <c r="AI26">
        <v>38.8279</v>
      </c>
      <c r="AJ26">
        <v>0</v>
      </c>
      <c r="AK26">
        <v>25.059100000000001</v>
      </c>
      <c r="AL26">
        <v>37.444099999999999</v>
      </c>
    </row>
    <row r="27" spans="3:38">
      <c r="D27" t="s">
        <v>150</v>
      </c>
      <c r="E27">
        <v>32490</v>
      </c>
      <c r="F27">
        <v>9199</v>
      </c>
      <c r="G27">
        <v>41689</v>
      </c>
      <c r="H27">
        <v>24.2</v>
      </c>
      <c r="I27">
        <v>23.8</v>
      </c>
      <c r="J27">
        <v>130</v>
      </c>
      <c r="L27" s="138" t="s">
        <v>135</v>
      </c>
      <c r="M27">
        <v>5.9999999999999995E-4</v>
      </c>
      <c r="N27">
        <v>5.9999999999999995E-4</v>
      </c>
      <c r="O27">
        <v>0</v>
      </c>
      <c r="P27">
        <v>0.13800000000000001</v>
      </c>
      <c r="Q27">
        <v>0</v>
      </c>
      <c r="R27">
        <v>1E-4</v>
      </c>
      <c r="S27">
        <v>1.1000000000000001E-3</v>
      </c>
      <c r="T27">
        <v>0</v>
      </c>
      <c r="U27">
        <v>1.1599999999999999E-2</v>
      </c>
      <c r="V27">
        <v>34.514200000000002</v>
      </c>
      <c r="W27">
        <v>0</v>
      </c>
      <c r="X27">
        <v>7.8609999999999998</v>
      </c>
      <c r="Y27">
        <v>43.604300000000002</v>
      </c>
      <c r="Z27">
        <v>2.0000000000000001E-4</v>
      </c>
      <c r="AA27">
        <v>1E-4</v>
      </c>
      <c r="AB27">
        <v>0</v>
      </c>
      <c r="AC27">
        <v>0.13300000000000001</v>
      </c>
      <c r="AD27">
        <v>0</v>
      </c>
      <c r="AE27">
        <v>0</v>
      </c>
      <c r="AF27">
        <v>2.0000000000000001E-4</v>
      </c>
      <c r="AG27">
        <v>0</v>
      </c>
      <c r="AH27">
        <v>1.5599999999999999E-2</v>
      </c>
      <c r="AI27">
        <v>36.589399999999998</v>
      </c>
      <c r="AJ27">
        <v>0</v>
      </c>
      <c r="AK27">
        <v>16.6647</v>
      </c>
      <c r="AL27">
        <v>43.695900000000002</v>
      </c>
    </row>
    <row r="28" spans="3:38">
      <c r="C28" t="s">
        <v>149</v>
      </c>
      <c r="D28" t="s">
        <v>147</v>
      </c>
      <c r="E28">
        <v>37</v>
      </c>
      <c r="F28">
        <v>2</v>
      </c>
      <c r="G28">
        <v>38</v>
      </c>
      <c r="H28">
        <v>0</v>
      </c>
      <c r="I28">
        <v>0</v>
      </c>
      <c r="J28">
        <v>0.4</v>
      </c>
      <c r="L28" s="138" t="s">
        <v>136</v>
      </c>
      <c r="M28">
        <v>1.1999999999999999E-3</v>
      </c>
      <c r="N28">
        <v>1.0699999999999999E-2</v>
      </c>
      <c r="O28">
        <v>0</v>
      </c>
      <c r="P28">
        <v>0.13800000000000001</v>
      </c>
      <c r="Q28">
        <v>0</v>
      </c>
      <c r="R28">
        <v>5.9999999999999995E-4</v>
      </c>
      <c r="S28">
        <v>2.5000000000000001E-3</v>
      </c>
      <c r="T28">
        <v>0</v>
      </c>
      <c r="U28">
        <v>7.0000000000000001E-3</v>
      </c>
      <c r="V28">
        <v>31.7135</v>
      </c>
      <c r="W28">
        <v>0</v>
      </c>
      <c r="X28">
        <v>4.0419</v>
      </c>
      <c r="Y28">
        <v>48.140300000000003</v>
      </c>
      <c r="Z28">
        <v>2.9999999999999997E-4</v>
      </c>
      <c r="AA28">
        <v>2.5999999999999999E-3</v>
      </c>
      <c r="AB28">
        <v>0</v>
      </c>
      <c r="AC28">
        <v>0.13300000000000001</v>
      </c>
      <c r="AD28">
        <v>0</v>
      </c>
      <c r="AE28">
        <v>2.0000000000000001E-4</v>
      </c>
      <c r="AF28">
        <v>5.0000000000000001E-4</v>
      </c>
      <c r="AG28">
        <v>0</v>
      </c>
      <c r="AH28">
        <v>9.2999999999999992E-3</v>
      </c>
      <c r="AI28">
        <v>34.329500000000003</v>
      </c>
      <c r="AJ28">
        <v>0</v>
      </c>
      <c r="AK28">
        <v>7.3575999999999997</v>
      </c>
      <c r="AL28">
        <v>48.162399999999998</v>
      </c>
    </row>
    <row r="29" spans="3:38">
      <c r="D29" t="s">
        <v>84</v>
      </c>
      <c r="E29">
        <v>37</v>
      </c>
      <c r="F29">
        <v>6</v>
      </c>
      <c r="G29">
        <v>43</v>
      </c>
      <c r="H29">
        <v>0.2</v>
      </c>
      <c r="I29">
        <v>0.4</v>
      </c>
      <c r="J29">
        <v>2.6</v>
      </c>
      <c r="L29" s="138" t="s">
        <v>137</v>
      </c>
      <c r="M29">
        <v>1.9E-3</v>
      </c>
      <c r="N29">
        <v>1.0699999999999999E-2</v>
      </c>
      <c r="O29">
        <v>0</v>
      </c>
      <c r="P29">
        <v>0.13800000000000001</v>
      </c>
      <c r="Q29">
        <v>0</v>
      </c>
      <c r="R29">
        <v>1.6999999999999999E-3</v>
      </c>
      <c r="S29">
        <v>8.3000000000000001E-3</v>
      </c>
      <c r="T29">
        <v>0</v>
      </c>
      <c r="U29">
        <v>2.3999999999999998E-3</v>
      </c>
      <c r="V29">
        <v>28.1631</v>
      </c>
      <c r="W29">
        <v>0</v>
      </c>
      <c r="X29">
        <v>1.7283999999999999</v>
      </c>
      <c r="Y29">
        <v>52.732500000000002</v>
      </c>
      <c r="Z29">
        <v>5.0000000000000001E-4</v>
      </c>
      <c r="AA29">
        <v>2.5999999999999999E-3</v>
      </c>
      <c r="AB29">
        <v>0</v>
      </c>
      <c r="AC29">
        <v>0.13300000000000001</v>
      </c>
      <c r="AD29">
        <v>0</v>
      </c>
      <c r="AE29">
        <v>4.0000000000000002E-4</v>
      </c>
      <c r="AF29">
        <v>2E-3</v>
      </c>
      <c r="AG29">
        <v>0</v>
      </c>
      <c r="AH29">
        <v>2.7000000000000001E-3</v>
      </c>
      <c r="AI29">
        <v>30.906600000000001</v>
      </c>
      <c r="AJ29">
        <v>0</v>
      </c>
      <c r="AK29">
        <v>2.3201000000000001</v>
      </c>
      <c r="AL29">
        <v>52.743600000000001</v>
      </c>
    </row>
    <row r="30" spans="3:38">
      <c r="D30" t="s">
        <v>85</v>
      </c>
      <c r="E30">
        <v>84</v>
      </c>
      <c r="F30">
        <v>13</v>
      </c>
      <c r="G30">
        <v>97</v>
      </c>
      <c r="H30">
        <v>0.3</v>
      </c>
      <c r="I30">
        <v>0.6</v>
      </c>
      <c r="J30">
        <v>5.4</v>
      </c>
      <c r="L30" s="138" t="s">
        <v>138</v>
      </c>
      <c r="M30">
        <v>2.5000000000000001E-3</v>
      </c>
      <c r="N30">
        <v>3.3700000000000001E-2</v>
      </c>
      <c r="O30">
        <v>0</v>
      </c>
      <c r="P30">
        <v>0.14199999999999999</v>
      </c>
      <c r="Q30">
        <v>1E-4</v>
      </c>
      <c r="R30">
        <v>2.5999999999999999E-3</v>
      </c>
      <c r="S30">
        <v>1.9E-2</v>
      </c>
      <c r="T30">
        <v>0</v>
      </c>
      <c r="U30">
        <v>1.6999999999999999E-3</v>
      </c>
      <c r="V30">
        <v>24.1417</v>
      </c>
      <c r="W30">
        <v>0</v>
      </c>
      <c r="X30">
        <v>1.2828999999999999</v>
      </c>
      <c r="Y30">
        <v>57.597200000000001</v>
      </c>
      <c r="Z30">
        <v>6.9999999999999999E-4</v>
      </c>
      <c r="AA30">
        <v>8.2000000000000007E-3</v>
      </c>
      <c r="AB30">
        <v>0</v>
      </c>
      <c r="AC30">
        <v>0.17399999999999999</v>
      </c>
      <c r="AD30">
        <v>0</v>
      </c>
      <c r="AE30">
        <v>6.9999999999999999E-4</v>
      </c>
      <c r="AF30">
        <v>4.7000000000000002E-3</v>
      </c>
      <c r="AG30">
        <v>0</v>
      </c>
      <c r="AH30">
        <v>1.6999999999999999E-3</v>
      </c>
      <c r="AI30">
        <v>26.755299999999998</v>
      </c>
      <c r="AJ30">
        <v>0</v>
      </c>
      <c r="AK30">
        <v>1.4294</v>
      </c>
      <c r="AL30">
        <v>57.640700000000002</v>
      </c>
    </row>
    <row r="31" spans="3:38">
      <c r="D31" t="s">
        <v>86</v>
      </c>
      <c r="E31">
        <v>264</v>
      </c>
      <c r="F31">
        <v>31</v>
      </c>
      <c r="G31">
        <v>295</v>
      </c>
      <c r="H31">
        <v>0.8</v>
      </c>
      <c r="I31">
        <v>1.5</v>
      </c>
      <c r="J31">
        <v>15</v>
      </c>
      <c r="L31" s="138" t="s">
        <v>139</v>
      </c>
      <c r="M31">
        <v>3.0999999999999999E-3</v>
      </c>
      <c r="N31">
        <v>3.3700000000000001E-2</v>
      </c>
      <c r="O31">
        <v>0</v>
      </c>
      <c r="P31">
        <v>0.14199999999999999</v>
      </c>
      <c r="Q31">
        <v>1E-4</v>
      </c>
      <c r="R31">
        <v>3.3E-3</v>
      </c>
      <c r="S31">
        <v>3.3099999999999997E-2</v>
      </c>
      <c r="T31">
        <v>0</v>
      </c>
      <c r="U31">
        <v>1.8E-3</v>
      </c>
      <c r="V31">
        <v>20.198499999999999</v>
      </c>
      <c r="W31">
        <v>1E-4</v>
      </c>
      <c r="X31">
        <v>1.1871</v>
      </c>
      <c r="Y31">
        <v>62.569899999999997</v>
      </c>
      <c r="Z31">
        <v>1E-3</v>
      </c>
      <c r="AA31">
        <v>8.2000000000000007E-3</v>
      </c>
      <c r="AB31">
        <v>0</v>
      </c>
      <c r="AC31">
        <v>0.17399999999999999</v>
      </c>
      <c r="AD31">
        <v>0</v>
      </c>
      <c r="AE31">
        <v>1E-3</v>
      </c>
      <c r="AF31">
        <v>8.6999999999999994E-3</v>
      </c>
      <c r="AG31">
        <v>0</v>
      </c>
      <c r="AH31">
        <v>1.9E-3</v>
      </c>
      <c r="AI31">
        <v>22.578600000000002</v>
      </c>
      <c r="AJ31">
        <v>0</v>
      </c>
      <c r="AK31">
        <v>1.3010999999999999</v>
      </c>
      <c r="AL31">
        <v>62.6569</v>
      </c>
    </row>
    <row r="32" spans="3:38">
      <c r="D32" t="s">
        <v>87</v>
      </c>
      <c r="E32">
        <v>498</v>
      </c>
      <c r="F32">
        <v>59</v>
      </c>
      <c r="G32">
        <v>557</v>
      </c>
      <c r="H32">
        <v>3.1</v>
      </c>
      <c r="I32">
        <v>2.8</v>
      </c>
      <c r="J32">
        <v>29</v>
      </c>
      <c r="L32" s="138" t="s">
        <v>140</v>
      </c>
      <c r="M32">
        <v>3.8999999999999998E-3</v>
      </c>
      <c r="N32">
        <v>6.7500000000000004E-2</v>
      </c>
      <c r="O32">
        <v>0</v>
      </c>
      <c r="P32">
        <v>0.19500000000000001</v>
      </c>
      <c r="Q32">
        <v>1E-4</v>
      </c>
      <c r="R32">
        <v>4.1000000000000003E-3</v>
      </c>
      <c r="S32">
        <v>5.0200000000000002E-2</v>
      </c>
      <c r="T32">
        <v>0</v>
      </c>
      <c r="U32">
        <v>2.0999999999999999E-3</v>
      </c>
      <c r="V32">
        <v>16.430099999999999</v>
      </c>
      <c r="W32">
        <v>1E-4</v>
      </c>
      <c r="X32">
        <v>1.1462000000000001</v>
      </c>
      <c r="Y32">
        <v>67.593000000000004</v>
      </c>
      <c r="Z32">
        <v>1.6000000000000001E-3</v>
      </c>
      <c r="AA32">
        <v>1.8700000000000001E-2</v>
      </c>
      <c r="AB32">
        <v>0</v>
      </c>
      <c r="AC32">
        <v>0.253</v>
      </c>
      <c r="AD32">
        <v>1E-4</v>
      </c>
      <c r="AE32">
        <v>1.5E-3</v>
      </c>
      <c r="AF32">
        <v>1.47E-2</v>
      </c>
      <c r="AG32">
        <v>0</v>
      </c>
      <c r="AH32">
        <v>2.5999999999999999E-3</v>
      </c>
      <c r="AI32">
        <v>18.5672</v>
      </c>
      <c r="AJ32">
        <v>0</v>
      </c>
      <c r="AK32">
        <v>1.2675000000000001</v>
      </c>
      <c r="AL32">
        <v>67.684700000000007</v>
      </c>
    </row>
    <row r="33" spans="4:38">
      <c r="D33" t="s">
        <v>88</v>
      </c>
      <c r="E33">
        <v>679</v>
      </c>
      <c r="F33">
        <v>81</v>
      </c>
      <c r="G33">
        <v>760</v>
      </c>
      <c r="H33">
        <v>4.0999999999999996</v>
      </c>
      <c r="I33">
        <v>4.4000000000000004</v>
      </c>
      <c r="J33">
        <v>45</v>
      </c>
      <c r="L33" s="138" t="s">
        <v>141</v>
      </c>
      <c r="M33">
        <v>5.1999999999999998E-3</v>
      </c>
      <c r="N33">
        <v>6.7500000000000004E-2</v>
      </c>
      <c r="O33">
        <v>0</v>
      </c>
      <c r="P33">
        <v>0.19500000000000001</v>
      </c>
      <c r="Q33">
        <v>1E-4</v>
      </c>
      <c r="R33">
        <v>5.4999999999999997E-3</v>
      </c>
      <c r="S33">
        <v>7.1999999999999995E-2</v>
      </c>
      <c r="T33">
        <v>0</v>
      </c>
      <c r="U33">
        <v>2.2000000000000001E-3</v>
      </c>
      <c r="V33">
        <v>12.9628</v>
      </c>
      <c r="W33">
        <v>2.0000000000000001E-4</v>
      </c>
      <c r="X33">
        <v>1.0918000000000001</v>
      </c>
      <c r="Y33">
        <v>72.602400000000003</v>
      </c>
      <c r="Z33">
        <v>2.5999999999999999E-3</v>
      </c>
      <c r="AA33">
        <v>1.8700000000000001E-2</v>
      </c>
      <c r="AB33">
        <v>0</v>
      </c>
      <c r="AC33">
        <v>0.253</v>
      </c>
      <c r="AD33">
        <v>1E-4</v>
      </c>
      <c r="AE33">
        <v>2.3999999999999998E-3</v>
      </c>
      <c r="AF33">
        <v>2.4E-2</v>
      </c>
      <c r="AG33">
        <v>0</v>
      </c>
      <c r="AH33">
        <v>2.8E-3</v>
      </c>
      <c r="AI33">
        <v>14.8436</v>
      </c>
      <c r="AJ33">
        <v>1E-4</v>
      </c>
      <c r="AK33">
        <v>1.1736</v>
      </c>
      <c r="AL33">
        <v>72.674499999999995</v>
      </c>
    </row>
    <row r="34" spans="4:38">
      <c r="D34" t="s">
        <v>89</v>
      </c>
      <c r="E34">
        <v>889</v>
      </c>
      <c r="F34">
        <v>112</v>
      </c>
      <c r="G34">
        <v>1001</v>
      </c>
      <c r="H34">
        <v>7.6</v>
      </c>
      <c r="I34">
        <v>6.7</v>
      </c>
      <c r="J34">
        <v>66</v>
      </c>
      <c r="L34" s="138" t="s">
        <v>142</v>
      </c>
      <c r="M34">
        <v>7.1000000000000004E-3</v>
      </c>
      <c r="N34">
        <v>0.115</v>
      </c>
      <c r="O34">
        <v>0</v>
      </c>
      <c r="P34">
        <v>0.28000000000000003</v>
      </c>
      <c r="Q34">
        <v>2.9999999999999997E-4</v>
      </c>
      <c r="R34">
        <v>7.4999999999999997E-3</v>
      </c>
      <c r="S34">
        <v>0.10059999999999999</v>
      </c>
      <c r="T34">
        <v>0</v>
      </c>
      <c r="U34">
        <v>2.3999999999999998E-3</v>
      </c>
      <c r="V34">
        <v>9.9113000000000007</v>
      </c>
      <c r="W34">
        <v>2.0000000000000001E-4</v>
      </c>
      <c r="X34">
        <v>1.0570999999999999</v>
      </c>
      <c r="Y34">
        <v>77.584800000000001</v>
      </c>
      <c r="Z34">
        <v>4.1999999999999997E-3</v>
      </c>
      <c r="AA34">
        <v>5.2600000000000001E-2</v>
      </c>
      <c r="AB34">
        <v>0</v>
      </c>
      <c r="AC34">
        <v>0.35799999999999998</v>
      </c>
      <c r="AD34">
        <v>2.0000000000000001E-4</v>
      </c>
      <c r="AE34">
        <v>3.8E-3</v>
      </c>
      <c r="AF34">
        <v>3.85E-2</v>
      </c>
      <c r="AG34">
        <v>0</v>
      </c>
      <c r="AH34">
        <v>2.8999999999999998E-3</v>
      </c>
      <c r="AI34">
        <v>11.4552</v>
      </c>
      <c r="AJ34">
        <v>1E-4</v>
      </c>
      <c r="AK34">
        <v>1.1012</v>
      </c>
      <c r="AL34">
        <v>77.651600000000002</v>
      </c>
    </row>
    <row r="35" spans="4:38">
      <c r="D35" t="s">
        <v>90</v>
      </c>
      <c r="E35">
        <v>1342</v>
      </c>
      <c r="F35">
        <v>230</v>
      </c>
      <c r="G35">
        <v>1572</v>
      </c>
      <c r="H35">
        <v>12.4</v>
      </c>
      <c r="I35">
        <v>12.6</v>
      </c>
      <c r="J35">
        <v>98</v>
      </c>
      <c r="L35" s="138" t="s">
        <v>143</v>
      </c>
      <c r="M35">
        <v>0.01</v>
      </c>
      <c r="N35">
        <v>0.115</v>
      </c>
      <c r="O35">
        <v>0</v>
      </c>
      <c r="P35">
        <v>0.28000000000000003</v>
      </c>
      <c r="Q35">
        <v>2.9999999999999997E-4</v>
      </c>
      <c r="R35">
        <v>9.7999999999999997E-3</v>
      </c>
      <c r="S35">
        <v>0.13719999999999999</v>
      </c>
      <c r="T35">
        <v>0</v>
      </c>
      <c r="U35">
        <v>2.8999999999999998E-3</v>
      </c>
      <c r="V35">
        <v>7.3632999999999997</v>
      </c>
      <c r="W35">
        <v>4.0000000000000002E-4</v>
      </c>
      <c r="X35">
        <v>1.0385</v>
      </c>
      <c r="Y35">
        <v>82.568299999999994</v>
      </c>
      <c r="Z35">
        <v>6.4999999999999997E-3</v>
      </c>
      <c r="AA35">
        <v>5.2600000000000001E-2</v>
      </c>
      <c r="AB35">
        <v>0</v>
      </c>
      <c r="AC35">
        <v>0.35799999999999998</v>
      </c>
      <c r="AD35">
        <v>2.0000000000000001E-4</v>
      </c>
      <c r="AE35">
        <v>5.3E-3</v>
      </c>
      <c r="AF35">
        <v>5.9499999999999997E-2</v>
      </c>
      <c r="AG35">
        <v>0</v>
      </c>
      <c r="AH35">
        <v>3.7000000000000002E-3</v>
      </c>
      <c r="AI35">
        <v>8.6011000000000006</v>
      </c>
      <c r="AJ35">
        <v>2.0000000000000001E-4</v>
      </c>
      <c r="AK35">
        <v>1.0668</v>
      </c>
      <c r="AL35">
        <v>82.578599999999994</v>
      </c>
    </row>
    <row r="36" spans="4:38">
      <c r="D36" t="s">
        <v>91</v>
      </c>
      <c r="E36">
        <v>1690</v>
      </c>
      <c r="F36">
        <v>355</v>
      </c>
      <c r="G36">
        <v>2045</v>
      </c>
      <c r="H36">
        <v>24.4</v>
      </c>
      <c r="I36">
        <v>24</v>
      </c>
      <c r="J36">
        <v>162</v>
      </c>
      <c r="L36" s="138" t="s">
        <v>95</v>
      </c>
      <c r="M36">
        <v>1.4500000000000001E-2</v>
      </c>
      <c r="N36">
        <v>0.115</v>
      </c>
      <c r="O36">
        <v>0</v>
      </c>
      <c r="P36">
        <v>0.379</v>
      </c>
      <c r="Q36">
        <v>8.0000000000000004E-4</v>
      </c>
      <c r="R36">
        <v>1.18E-2</v>
      </c>
      <c r="S36">
        <v>0.18110000000000001</v>
      </c>
      <c r="T36">
        <v>0</v>
      </c>
      <c r="U36">
        <v>3.5000000000000001E-3</v>
      </c>
      <c r="V36">
        <v>5.7336</v>
      </c>
      <c r="W36">
        <v>5.9999999999999995E-4</v>
      </c>
      <c r="X36">
        <v>1.0283</v>
      </c>
      <c r="Y36">
        <v>87.480599999999995</v>
      </c>
      <c r="Z36">
        <v>9.7999999999999997E-3</v>
      </c>
      <c r="AA36">
        <v>5.2600000000000001E-2</v>
      </c>
      <c r="AB36">
        <v>0</v>
      </c>
      <c r="AC36">
        <v>0.45700000000000002</v>
      </c>
      <c r="AD36">
        <v>5.9999999999999995E-4</v>
      </c>
      <c r="AE36">
        <v>5.5999999999999999E-3</v>
      </c>
      <c r="AF36">
        <v>8.43E-2</v>
      </c>
      <c r="AG36">
        <v>0</v>
      </c>
      <c r="AH36">
        <v>4.5999999999999999E-3</v>
      </c>
      <c r="AI36">
        <v>6.6741000000000001</v>
      </c>
      <c r="AJ36">
        <v>4.0000000000000002E-4</v>
      </c>
      <c r="AK36">
        <v>1.0486</v>
      </c>
      <c r="AL36">
        <v>87.403099999999995</v>
      </c>
    </row>
    <row r="37" spans="4:38">
      <c r="D37" t="s">
        <v>92</v>
      </c>
      <c r="E37">
        <v>2237</v>
      </c>
      <c r="F37">
        <v>535</v>
      </c>
      <c r="G37">
        <v>2772</v>
      </c>
      <c r="H37">
        <v>48.4</v>
      </c>
      <c r="I37">
        <v>43</v>
      </c>
      <c r="J37">
        <v>256</v>
      </c>
      <c r="L37" s="138" t="s">
        <v>276</v>
      </c>
      <c r="M37">
        <v>1.6899999999999998E-2</v>
      </c>
      <c r="N37">
        <v>0.115</v>
      </c>
      <c r="O37">
        <v>0</v>
      </c>
      <c r="P37">
        <v>0.379</v>
      </c>
      <c r="Q37">
        <v>8.0000000000000004E-4</v>
      </c>
      <c r="R37">
        <v>1.14E-2</v>
      </c>
      <c r="S37">
        <v>0.2248</v>
      </c>
      <c r="T37">
        <v>0</v>
      </c>
      <c r="U37">
        <v>3.5999999999999999E-3</v>
      </c>
      <c r="V37">
        <v>4.4396000000000004</v>
      </c>
      <c r="W37">
        <v>8.0000000000000004E-4</v>
      </c>
      <c r="X37">
        <v>1.0205</v>
      </c>
      <c r="Y37">
        <v>92.424000000000007</v>
      </c>
      <c r="Z37">
        <v>1.3299999999999999E-2</v>
      </c>
      <c r="AA37">
        <v>5.2600000000000001E-2</v>
      </c>
      <c r="AB37">
        <v>0</v>
      </c>
      <c r="AC37">
        <v>0.45700000000000002</v>
      </c>
      <c r="AD37">
        <v>5.9999999999999995E-4</v>
      </c>
      <c r="AE37">
        <v>3.5999999999999999E-3</v>
      </c>
      <c r="AF37">
        <v>0.10340000000000001</v>
      </c>
      <c r="AG37">
        <v>0</v>
      </c>
      <c r="AH37">
        <v>5.3E-3</v>
      </c>
      <c r="AI37">
        <v>5.1180000000000003</v>
      </c>
      <c r="AJ37">
        <v>5.0000000000000001E-4</v>
      </c>
      <c r="AK37">
        <v>1.0367</v>
      </c>
      <c r="AL37">
        <v>92.27</v>
      </c>
    </row>
    <row r="38" spans="4:38">
      <c r="D38" t="s">
        <v>93</v>
      </c>
      <c r="E38">
        <v>2946</v>
      </c>
      <c r="F38">
        <v>879</v>
      </c>
      <c r="G38">
        <v>3825</v>
      </c>
      <c r="H38">
        <v>83.1</v>
      </c>
      <c r="I38">
        <v>78.8</v>
      </c>
      <c r="J38">
        <v>416</v>
      </c>
      <c r="L38" s="138" t="s">
        <v>277</v>
      </c>
      <c r="M38">
        <v>1.6899999999999998E-2</v>
      </c>
      <c r="N38">
        <v>0.115</v>
      </c>
      <c r="O38">
        <v>0</v>
      </c>
      <c r="P38">
        <v>0.379</v>
      </c>
      <c r="Q38">
        <v>8.0000000000000004E-4</v>
      </c>
      <c r="R38">
        <v>1.0800000000000001E-2</v>
      </c>
      <c r="S38">
        <v>0.26319999999999999</v>
      </c>
      <c r="T38">
        <v>0</v>
      </c>
      <c r="U38">
        <v>3.3999999999999998E-3</v>
      </c>
      <c r="V38">
        <v>3.6802999999999999</v>
      </c>
      <c r="W38">
        <v>8.9999999999999998E-4</v>
      </c>
      <c r="X38">
        <v>1.0139</v>
      </c>
      <c r="Y38">
        <v>97.4512</v>
      </c>
      <c r="Z38">
        <v>1.3299999999999999E-2</v>
      </c>
      <c r="AA38">
        <v>5.2600000000000001E-2</v>
      </c>
      <c r="AB38">
        <v>0</v>
      </c>
      <c r="AC38">
        <v>0.45700000000000002</v>
      </c>
      <c r="AD38">
        <v>5.9999999999999995E-4</v>
      </c>
      <c r="AE38">
        <v>2.8E-3</v>
      </c>
      <c r="AF38">
        <v>0.1144</v>
      </c>
      <c r="AG38">
        <v>0</v>
      </c>
      <c r="AH38">
        <v>5.3E-3</v>
      </c>
      <c r="AI38">
        <v>4.1311</v>
      </c>
      <c r="AJ38">
        <v>5.9999999999999995E-4</v>
      </c>
      <c r="AK38">
        <v>1.0253000000000001</v>
      </c>
      <c r="AL38">
        <v>97.507000000000005</v>
      </c>
    </row>
    <row r="39" spans="4:38">
      <c r="D39" t="s">
        <v>94</v>
      </c>
      <c r="E39">
        <v>3578</v>
      </c>
      <c r="F39">
        <v>1238</v>
      </c>
      <c r="G39">
        <v>4816</v>
      </c>
      <c r="H39">
        <v>145</v>
      </c>
      <c r="I39">
        <v>139</v>
      </c>
      <c r="J39">
        <v>651</v>
      </c>
      <c r="L39" s="138" t="s">
        <v>278</v>
      </c>
      <c r="M39">
        <v>1.6899999999999998E-2</v>
      </c>
      <c r="N39">
        <v>0.115</v>
      </c>
      <c r="O39">
        <v>0</v>
      </c>
      <c r="P39">
        <v>0.379</v>
      </c>
      <c r="Q39">
        <v>8.0000000000000004E-4</v>
      </c>
      <c r="R39">
        <v>1.0699999999999999E-2</v>
      </c>
      <c r="S39">
        <v>0.28470000000000001</v>
      </c>
      <c r="T39">
        <v>0</v>
      </c>
      <c r="U39">
        <v>3.2000000000000002E-3</v>
      </c>
      <c r="V39">
        <v>3.4933000000000001</v>
      </c>
      <c r="W39">
        <v>8.9999999999999998E-4</v>
      </c>
      <c r="X39">
        <v>1.0112000000000001</v>
      </c>
      <c r="Y39">
        <v>103.02030000000001</v>
      </c>
      <c r="Z39">
        <v>1.3299999999999999E-2</v>
      </c>
      <c r="AA39">
        <v>5.2600000000000001E-2</v>
      </c>
      <c r="AB39">
        <v>0</v>
      </c>
      <c r="AC39">
        <v>0.45700000000000002</v>
      </c>
      <c r="AD39">
        <v>5.9999999999999995E-4</v>
      </c>
      <c r="AE39">
        <v>2.8999999999999998E-3</v>
      </c>
      <c r="AF39">
        <v>0.1203</v>
      </c>
      <c r="AG39">
        <v>0</v>
      </c>
      <c r="AH39">
        <v>5.1000000000000004E-3</v>
      </c>
      <c r="AI39">
        <v>3.9045999999999998</v>
      </c>
      <c r="AJ39">
        <v>5.9999999999999995E-4</v>
      </c>
      <c r="AK39">
        <v>1.0203</v>
      </c>
      <c r="AL39">
        <v>103.47029999999999</v>
      </c>
    </row>
    <row r="40" spans="4:38">
      <c r="D40" t="s">
        <v>148</v>
      </c>
      <c r="E40">
        <v>3531</v>
      </c>
      <c r="F40">
        <v>1514</v>
      </c>
      <c r="G40">
        <v>5045</v>
      </c>
      <c r="H40">
        <v>257</v>
      </c>
      <c r="I40">
        <v>241</v>
      </c>
      <c r="J40">
        <v>982</v>
      </c>
    </row>
    <row r="41" spans="4:38">
      <c r="D41" t="s">
        <v>144</v>
      </c>
      <c r="E41">
        <v>2663</v>
      </c>
      <c r="F41">
        <v>1203</v>
      </c>
      <c r="G41">
        <v>3866</v>
      </c>
      <c r="H41">
        <v>341</v>
      </c>
      <c r="I41">
        <v>323</v>
      </c>
      <c r="J41">
        <v>1329</v>
      </c>
    </row>
    <row r="42" spans="4:38">
      <c r="D42" t="s">
        <v>150</v>
      </c>
      <c r="E42">
        <v>20475</v>
      </c>
      <c r="F42">
        <v>6258</v>
      </c>
      <c r="G42">
        <v>26733</v>
      </c>
      <c r="H42">
        <v>10.1</v>
      </c>
      <c r="I42">
        <v>9.6</v>
      </c>
      <c r="J42">
        <v>55.9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9"/>
  <sheetViews>
    <sheetView topLeftCell="B27" workbookViewId="0">
      <selection activeCell="H30" sqref="H30"/>
    </sheetView>
  </sheetViews>
  <sheetFormatPr defaultRowHeight="15"/>
  <sheetData>
    <row r="2" spans="1:17" ht="15.75" thickBot="1">
      <c r="Q2" t="s">
        <v>159</v>
      </c>
    </row>
    <row r="3" spans="1:17">
      <c r="A3" s="104" t="s">
        <v>105</v>
      </c>
      <c r="B3" s="104" t="s">
        <v>106</v>
      </c>
      <c r="C3" s="104" t="s">
        <v>107</v>
      </c>
      <c r="D3" s="104" t="s">
        <v>108</v>
      </c>
      <c r="E3" s="28" t="s">
        <v>109</v>
      </c>
      <c r="F3" s="104"/>
      <c r="G3" s="104"/>
      <c r="H3" s="104" t="s">
        <v>108</v>
      </c>
      <c r="I3" s="28" t="s">
        <v>109</v>
      </c>
      <c r="J3" s="104"/>
      <c r="K3" s="104"/>
      <c r="L3" s="104" t="s">
        <v>108</v>
      </c>
      <c r="M3" s="28" t="s">
        <v>109</v>
      </c>
    </row>
    <row r="4" spans="1:17" ht="15.75" thickBot="1">
      <c r="A4" s="105"/>
      <c r="B4" s="105"/>
      <c r="C4" s="105"/>
      <c r="D4" s="105"/>
      <c r="E4" s="29" t="s">
        <v>110</v>
      </c>
      <c r="F4" s="105"/>
      <c r="G4" s="105"/>
      <c r="H4" s="105"/>
      <c r="I4" s="29" t="s">
        <v>110</v>
      </c>
      <c r="J4" s="105"/>
      <c r="K4" s="105"/>
      <c r="L4" s="105"/>
      <c r="M4" s="29" t="s">
        <v>110</v>
      </c>
    </row>
    <row r="5" spans="1:17" ht="15.75" thickBot="1">
      <c r="A5" s="30" t="s">
        <v>111</v>
      </c>
      <c r="B5" s="29" t="s">
        <v>112</v>
      </c>
      <c r="C5" s="29" t="s">
        <v>113</v>
      </c>
      <c r="D5" s="29"/>
      <c r="E5" s="29"/>
      <c r="F5" s="29" t="s">
        <v>112</v>
      </c>
      <c r="G5" s="29" t="s">
        <v>113</v>
      </c>
      <c r="H5" s="29"/>
      <c r="I5" s="29"/>
      <c r="J5" s="29" t="s">
        <v>112</v>
      </c>
      <c r="K5" s="29" t="s">
        <v>113</v>
      </c>
      <c r="L5" s="29"/>
      <c r="M5" s="29"/>
    </row>
    <row r="6" spans="1:17" ht="15.75" thickBot="1">
      <c r="A6" s="30" t="s">
        <v>114</v>
      </c>
      <c r="B6" s="29">
        <v>1</v>
      </c>
      <c r="C6" s="29">
        <v>0.03</v>
      </c>
      <c r="D6" s="29"/>
      <c r="E6" s="29"/>
      <c r="F6" s="29">
        <v>1</v>
      </c>
      <c r="G6" s="29">
        <v>0.03</v>
      </c>
      <c r="H6" s="29"/>
      <c r="I6" s="29"/>
      <c r="J6" s="29">
        <v>2</v>
      </c>
      <c r="K6" s="29">
        <v>0.03</v>
      </c>
      <c r="L6" s="29"/>
      <c r="M6" s="29"/>
    </row>
    <row r="7" spans="1:17" ht="15.75" thickBot="1">
      <c r="A7" s="30" t="s">
        <v>115</v>
      </c>
      <c r="B7" s="29">
        <v>1</v>
      </c>
      <c r="C7" s="29">
        <v>0.02</v>
      </c>
      <c r="D7" s="29"/>
      <c r="E7" s="29"/>
      <c r="F7" s="29">
        <v>4</v>
      </c>
      <c r="G7" s="29">
        <v>0.1</v>
      </c>
      <c r="H7" s="29"/>
      <c r="I7" s="29"/>
      <c r="J7" s="29">
        <v>5</v>
      </c>
      <c r="K7" s="29">
        <v>0.06</v>
      </c>
      <c r="L7" s="29"/>
      <c r="M7" s="29"/>
    </row>
    <row r="8" spans="1:17" ht="15.75" thickBot="1">
      <c r="A8" s="30" t="s">
        <v>116</v>
      </c>
      <c r="B8" s="29">
        <v>2</v>
      </c>
      <c r="C8" s="29">
        <v>0.05</v>
      </c>
      <c r="D8" s="29"/>
      <c r="E8" s="29"/>
      <c r="F8" s="29">
        <v>4</v>
      </c>
      <c r="G8" s="29">
        <v>0.12</v>
      </c>
      <c r="H8" s="29"/>
      <c r="I8" s="29"/>
      <c r="J8" s="29">
        <v>6</v>
      </c>
      <c r="K8" s="29">
        <v>0.08</v>
      </c>
      <c r="L8" s="29"/>
      <c r="M8" s="29"/>
      <c r="Q8" t="s">
        <v>200</v>
      </c>
    </row>
    <row r="9" spans="1:17">
      <c r="A9" s="104" t="s">
        <v>117</v>
      </c>
      <c r="B9" s="104">
        <v>8</v>
      </c>
      <c r="C9" s="104">
        <v>0.26</v>
      </c>
      <c r="D9" s="104"/>
      <c r="E9" s="104"/>
      <c r="F9" s="104">
        <v>6</v>
      </c>
      <c r="G9" s="104">
        <v>0.2</v>
      </c>
      <c r="H9" s="104"/>
      <c r="I9" s="104"/>
      <c r="J9" s="104">
        <v>14</v>
      </c>
      <c r="K9" s="104">
        <v>0.23</v>
      </c>
      <c r="L9" s="104"/>
      <c r="M9" s="104"/>
      <c r="Q9" t="s">
        <v>201</v>
      </c>
    </row>
    <row r="10" spans="1:17" ht="15.75" thickBot="1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Q10" t="s">
        <v>202</v>
      </c>
    </row>
    <row r="11" spans="1:17">
      <c r="A11" s="102" t="s">
        <v>118</v>
      </c>
      <c r="B11" s="102">
        <v>12</v>
      </c>
      <c r="C11" s="102">
        <v>0.08</v>
      </c>
      <c r="D11" s="102">
        <v>0.03</v>
      </c>
      <c r="E11" s="102">
        <v>0.12</v>
      </c>
      <c r="F11" s="102">
        <v>15</v>
      </c>
      <c r="G11" s="102">
        <v>0.11</v>
      </c>
      <c r="H11" s="102">
        <v>0.06</v>
      </c>
      <c r="I11" s="102">
        <v>0.16</v>
      </c>
      <c r="J11" s="102">
        <v>27</v>
      </c>
      <c r="K11" s="102">
        <v>0.09</v>
      </c>
      <c r="L11" s="102">
        <v>0.06</v>
      </c>
      <c r="M11" s="102">
        <v>0.13</v>
      </c>
      <c r="Q11" t="s">
        <v>203</v>
      </c>
    </row>
    <row r="12" spans="1:17" ht="15.75" thickBot="1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Q12" t="s">
        <v>204</v>
      </c>
    </row>
    <row r="13" spans="1:17">
      <c r="A13" s="104" t="s">
        <v>119</v>
      </c>
      <c r="B13" s="104">
        <v>15</v>
      </c>
      <c r="C13" s="104">
        <v>0.67</v>
      </c>
      <c r="D13" s="104">
        <v>0.33</v>
      </c>
      <c r="E13" s="104">
        <v>1.01</v>
      </c>
      <c r="F13" s="104">
        <v>10</v>
      </c>
      <c r="G13" s="104">
        <v>0.46</v>
      </c>
      <c r="H13" s="104">
        <v>0.17</v>
      </c>
      <c r="I13" s="104">
        <v>0.75</v>
      </c>
      <c r="J13" s="104">
        <v>25</v>
      </c>
      <c r="K13" s="104">
        <v>0.56999999999999995</v>
      </c>
      <c r="L13" s="104">
        <v>0.35</v>
      </c>
      <c r="M13" s="104">
        <v>0.79</v>
      </c>
    </row>
    <row r="14" spans="1:17" ht="15.75" thickBot="1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Q14" t="s">
        <v>205</v>
      </c>
    </row>
    <row r="15" spans="1:17" ht="15.75" thickBot="1">
      <c r="A15" s="30" t="s">
        <v>120</v>
      </c>
      <c r="B15" s="29">
        <v>66</v>
      </c>
      <c r="C15" s="29">
        <v>3.47</v>
      </c>
      <c r="D15" s="29">
        <v>2.63</v>
      </c>
      <c r="E15" s="29">
        <v>4.3099999999999996</v>
      </c>
      <c r="F15" s="29">
        <v>45</v>
      </c>
      <c r="G15" s="29">
        <v>2.35</v>
      </c>
      <c r="H15" s="29">
        <v>1.66</v>
      </c>
      <c r="I15" s="29">
        <v>3.04</v>
      </c>
      <c r="J15" s="29">
        <v>111</v>
      </c>
      <c r="K15" s="29">
        <v>2.91</v>
      </c>
      <c r="L15" s="29">
        <v>2.37</v>
      </c>
      <c r="M15" s="29">
        <v>3.45</v>
      </c>
    </row>
    <row r="16" spans="1:17" ht="15.75" thickBot="1">
      <c r="A16" s="30" t="s">
        <v>121</v>
      </c>
      <c r="B16" s="29">
        <v>107</v>
      </c>
      <c r="C16" s="29">
        <v>8.11</v>
      </c>
      <c r="D16" s="29">
        <v>6.58</v>
      </c>
      <c r="E16" s="29">
        <v>9.64</v>
      </c>
      <c r="F16" s="29">
        <v>88</v>
      </c>
      <c r="G16" s="29">
        <v>5.84</v>
      </c>
      <c r="H16" s="29">
        <v>4.62</v>
      </c>
      <c r="I16" s="29">
        <v>7.01</v>
      </c>
      <c r="J16" s="29">
        <v>195</v>
      </c>
      <c r="K16" s="29">
        <v>6.9</v>
      </c>
      <c r="L16" s="29">
        <v>5.93</v>
      </c>
      <c r="M16" s="29">
        <v>7.87</v>
      </c>
      <c r="Q16" t="s">
        <v>206</v>
      </c>
    </row>
    <row r="17" spans="1:28" ht="15.75" thickBot="1">
      <c r="A17" s="30" t="s">
        <v>122</v>
      </c>
      <c r="B17" s="29">
        <v>97</v>
      </c>
      <c r="C17" s="29">
        <v>15.87</v>
      </c>
      <c r="D17" s="29">
        <v>12.74</v>
      </c>
      <c r="E17" s="29">
        <v>19</v>
      </c>
      <c r="F17" s="29">
        <v>131</v>
      </c>
      <c r="G17" s="29">
        <v>13.39</v>
      </c>
      <c r="H17" s="29">
        <v>11.11</v>
      </c>
      <c r="I17" s="29">
        <v>15.67</v>
      </c>
      <c r="J17" s="29">
        <v>228</v>
      </c>
      <c r="K17" s="29">
        <v>14.34</v>
      </c>
      <c r="L17" s="29">
        <v>12.49</v>
      </c>
      <c r="M17" s="29">
        <v>16.190000000000001</v>
      </c>
    </row>
    <row r="18" spans="1:28" ht="15.75" thickBot="1">
      <c r="A18" s="30" t="s">
        <v>123</v>
      </c>
      <c r="B18" s="29">
        <v>21</v>
      </c>
      <c r="C18" s="29">
        <v>18.420000000000002</v>
      </c>
      <c r="D18" s="29">
        <v>10.62</v>
      </c>
      <c r="E18" s="29">
        <v>26.23</v>
      </c>
      <c r="F18" s="29">
        <v>68</v>
      </c>
      <c r="G18" s="29">
        <v>20.36</v>
      </c>
      <c r="H18" s="29">
        <v>15.57</v>
      </c>
      <c r="I18" s="29">
        <v>25.14</v>
      </c>
      <c r="J18" s="29">
        <v>89</v>
      </c>
      <c r="K18" s="29">
        <v>19.87</v>
      </c>
      <c r="L18" s="29">
        <v>15.78</v>
      </c>
      <c r="M18" s="29">
        <v>23.95</v>
      </c>
    </row>
    <row r="19" spans="1:28" ht="15.75" thickBot="1">
      <c r="A19" s="30" t="s">
        <v>107</v>
      </c>
      <c r="B19" s="29">
        <v>318</v>
      </c>
      <c r="C19" s="29">
        <v>1.5</v>
      </c>
      <c r="D19" s="29">
        <v>1.34</v>
      </c>
      <c r="E19" s="29">
        <v>1.66</v>
      </c>
      <c r="F19" s="29">
        <v>357</v>
      </c>
      <c r="G19" s="29">
        <v>1.71</v>
      </c>
      <c r="H19" s="29">
        <v>1.53</v>
      </c>
      <c r="I19" s="29">
        <v>1.89</v>
      </c>
      <c r="J19" s="29">
        <v>675</v>
      </c>
      <c r="K19" s="29">
        <v>1.6</v>
      </c>
      <c r="L19" s="29">
        <v>1.48</v>
      </c>
      <c r="M19" s="29">
        <v>1.72</v>
      </c>
    </row>
    <row r="20" spans="1:28">
      <c r="A20" s="31"/>
    </row>
    <row r="21" spans="1:28">
      <c r="B21" t="s">
        <v>124</v>
      </c>
    </row>
    <row r="26" spans="1:28">
      <c r="C26" s="58" t="s">
        <v>44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 t="s">
        <v>59</v>
      </c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>
      <c r="C27" s="58" t="s">
        <v>266</v>
      </c>
      <c r="D27" s="58"/>
      <c r="E27" s="58"/>
      <c r="F27" s="58"/>
      <c r="G27" s="58"/>
      <c r="H27" s="58" t="s">
        <v>279</v>
      </c>
      <c r="I27" s="58"/>
      <c r="J27" s="58"/>
      <c r="K27" s="58"/>
      <c r="L27" s="58"/>
      <c r="M27" s="58"/>
      <c r="N27" s="58"/>
      <c r="O27" s="58"/>
      <c r="P27" s="58" t="s">
        <v>266</v>
      </c>
      <c r="Q27" s="58"/>
      <c r="R27" s="58"/>
      <c r="S27" s="58"/>
      <c r="T27" s="58"/>
      <c r="U27" s="58" t="s">
        <v>279</v>
      </c>
      <c r="V27" s="58"/>
      <c r="W27" s="58"/>
      <c r="X27" s="58"/>
      <c r="Y27" s="58"/>
      <c r="Z27" s="58"/>
      <c r="AA27" s="58"/>
      <c r="AB27" s="58"/>
    </row>
    <row r="28" spans="1:28">
      <c r="C28" s="58" t="s">
        <v>158</v>
      </c>
      <c r="D28" s="58" t="s">
        <v>267</v>
      </c>
      <c r="E28" s="58" t="s">
        <v>268</v>
      </c>
      <c r="F28" s="58" t="s">
        <v>269</v>
      </c>
      <c r="G28" s="58" t="s">
        <v>270</v>
      </c>
      <c r="H28" s="58" t="s">
        <v>158</v>
      </c>
      <c r="I28" s="58" t="s">
        <v>271</v>
      </c>
      <c r="J28" s="58" t="s">
        <v>268</v>
      </c>
      <c r="K28" s="58" t="s">
        <v>269</v>
      </c>
      <c r="L28" s="58" t="s">
        <v>272</v>
      </c>
      <c r="M28" s="58" t="s">
        <v>270</v>
      </c>
      <c r="N28" s="58" t="s">
        <v>273</v>
      </c>
      <c r="O28" s="58" t="s">
        <v>274</v>
      </c>
      <c r="P28" s="58" t="str">
        <f>C28</f>
        <v>Incidence</v>
      </c>
      <c r="Q28" s="58" t="str">
        <f t="shared" ref="Q28:AB28" si="0">D28</f>
        <v>Prevalcence</v>
      </c>
      <c r="R28" s="58" t="str">
        <f t="shared" si="0"/>
        <v>Remission</v>
      </c>
      <c r="S28" s="58" t="str">
        <f t="shared" si="0"/>
        <v>Case Fatality</v>
      </c>
      <c r="T28" s="58" t="str">
        <f t="shared" si="0"/>
        <v>Mortality</v>
      </c>
      <c r="U28" s="58" t="str">
        <f t="shared" si="0"/>
        <v>Incidence</v>
      </c>
      <c r="V28" s="58" t="str">
        <f t="shared" si="0"/>
        <v>Prevalence</v>
      </c>
      <c r="W28" s="58" t="str">
        <f t="shared" si="0"/>
        <v>Remission</v>
      </c>
      <c r="X28" s="58" t="str">
        <f t="shared" si="0"/>
        <v>Case Fatality</v>
      </c>
      <c r="Y28" s="58" t="str">
        <f t="shared" si="0"/>
        <v>Duration</v>
      </c>
      <c r="Z28" s="58" t="str">
        <f t="shared" si="0"/>
        <v>Mortality</v>
      </c>
      <c r="AA28" s="58" t="str">
        <f t="shared" si="0"/>
        <v>RR Mortality</v>
      </c>
      <c r="AB28" s="58" t="str">
        <f t="shared" si="0"/>
        <v>Age of Onset</v>
      </c>
    </row>
    <row r="29" spans="1:28">
      <c r="B29" s="138" t="s">
        <v>275</v>
      </c>
      <c r="C29" s="58">
        <v>0</v>
      </c>
      <c r="D29" s="58">
        <v>1E-3</v>
      </c>
      <c r="E29" s="58">
        <v>0</v>
      </c>
      <c r="F29" s="58">
        <v>0.13</v>
      </c>
      <c r="G29" s="58">
        <v>2.0000000000000001E-4</v>
      </c>
      <c r="H29" s="58">
        <v>1E-4</v>
      </c>
      <c r="I29" s="58">
        <v>1E-3</v>
      </c>
      <c r="J29" s="58">
        <v>0</v>
      </c>
      <c r="K29" s="58">
        <v>0.13669999999999999</v>
      </c>
      <c r="L29" s="58">
        <v>7.3438999999999997</v>
      </c>
      <c r="M29" s="58">
        <v>1E-4</v>
      </c>
      <c r="N29" s="58">
        <v>767.20650000000001</v>
      </c>
      <c r="O29" s="58">
        <v>2.4973999999999998</v>
      </c>
      <c r="P29" s="58">
        <v>0</v>
      </c>
      <c r="Q29" s="58">
        <v>1.1000000000000001E-3</v>
      </c>
      <c r="R29" s="58">
        <v>0</v>
      </c>
      <c r="S29" s="58">
        <v>0.13</v>
      </c>
      <c r="T29" s="58">
        <v>1E-4</v>
      </c>
      <c r="U29" s="58">
        <v>0</v>
      </c>
      <c r="V29" s="58">
        <v>8.9999999999999998E-4</v>
      </c>
      <c r="W29" s="58">
        <v>0</v>
      </c>
      <c r="X29" s="58">
        <v>0.12620000000000001</v>
      </c>
      <c r="Y29" s="58">
        <v>7.5294999999999996</v>
      </c>
      <c r="Z29" s="58">
        <v>1E-4</v>
      </c>
      <c r="AA29" s="58">
        <v>723.74260000000004</v>
      </c>
      <c r="AB29" s="58">
        <v>2.5047999999999999</v>
      </c>
    </row>
    <row r="30" spans="1:28">
      <c r="B30" s="138" t="s">
        <v>191</v>
      </c>
      <c r="C30" s="58">
        <v>0</v>
      </c>
      <c r="D30" s="58">
        <v>1E-3</v>
      </c>
      <c r="E30" s="58">
        <v>0</v>
      </c>
      <c r="F30" s="58">
        <v>0.13</v>
      </c>
      <c r="G30" s="58">
        <v>2.0000000000000001E-4</v>
      </c>
      <c r="H30" s="58">
        <v>1E-4</v>
      </c>
      <c r="I30" s="58">
        <v>1E-3</v>
      </c>
      <c r="J30" s="58">
        <v>0</v>
      </c>
      <c r="K30" s="58">
        <v>0.1366</v>
      </c>
      <c r="L30" s="58">
        <v>7.3722000000000003</v>
      </c>
      <c r="M30" s="58">
        <v>1E-4</v>
      </c>
      <c r="N30" s="58">
        <v>1331.8441</v>
      </c>
      <c r="O30" s="58">
        <v>7.4950000000000001</v>
      </c>
      <c r="P30" s="58">
        <v>0</v>
      </c>
      <c r="Q30" s="58">
        <v>1.1000000000000001E-3</v>
      </c>
      <c r="R30" s="58">
        <v>0</v>
      </c>
      <c r="S30" s="58">
        <v>0.13</v>
      </c>
      <c r="T30" s="58">
        <v>1E-4</v>
      </c>
      <c r="U30" s="58">
        <v>0</v>
      </c>
      <c r="V30" s="58">
        <v>5.9999999999999995E-4</v>
      </c>
      <c r="W30" s="58">
        <v>0</v>
      </c>
      <c r="X30" s="58">
        <v>0.13270000000000001</v>
      </c>
      <c r="Y30" s="58">
        <v>7.327</v>
      </c>
      <c r="Z30" s="58">
        <v>1E-4</v>
      </c>
      <c r="AA30" s="58">
        <v>1249.1469</v>
      </c>
      <c r="AB30" s="58">
        <v>7.5106999999999999</v>
      </c>
    </row>
    <row r="31" spans="1:28">
      <c r="B31" s="138" t="s">
        <v>129</v>
      </c>
      <c r="C31" s="58">
        <v>0</v>
      </c>
      <c r="D31" s="58">
        <v>1E-3</v>
      </c>
      <c r="E31" s="58">
        <v>0</v>
      </c>
      <c r="F31" s="58">
        <v>0.13</v>
      </c>
      <c r="G31" s="58">
        <v>2.0000000000000001E-4</v>
      </c>
      <c r="H31" s="58">
        <v>1E-4</v>
      </c>
      <c r="I31" s="58">
        <v>1E-3</v>
      </c>
      <c r="J31" s="58">
        <v>0</v>
      </c>
      <c r="K31" s="58">
        <v>0.1366</v>
      </c>
      <c r="L31" s="58">
        <v>7.4203000000000001</v>
      </c>
      <c r="M31" s="58">
        <v>1E-4</v>
      </c>
      <c r="N31" s="58">
        <v>1318.81</v>
      </c>
      <c r="O31" s="58">
        <v>12.5009</v>
      </c>
      <c r="P31" s="58">
        <v>0</v>
      </c>
      <c r="Q31" s="58">
        <v>1.1000000000000001E-3</v>
      </c>
      <c r="R31" s="58">
        <v>0</v>
      </c>
      <c r="S31" s="58">
        <v>0.13</v>
      </c>
      <c r="T31" s="58">
        <v>1E-4</v>
      </c>
      <c r="U31" s="58">
        <v>0</v>
      </c>
      <c r="V31" s="58">
        <v>4.0000000000000002E-4</v>
      </c>
      <c r="W31" s="58">
        <v>0</v>
      </c>
      <c r="X31" s="58">
        <v>0.1384</v>
      </c>
      <c r="Y31" s="58">
        <v>7.2923</v>
      </c>
      <c r="Z31" s="58">
        <v>1E-4</v>
      </c>
      <c r="AA31" s="58">
        <v>1417.3487</v>
      </c>
      <c r="AB31" s="58">
        <v>12.5067</v>
      </c>
    </row>
    <row r="32" spans="1:28">
      <c r="B32" s="138" t="s">
        <v>130</v>
      </c>
      <c r="C32" s="58">
        <v>0</v>
      </c>
      <c r="D32" s="58">
        <v>1E-3</v>
      </c>
      <c r="E32" s="58">
        <v>0</v>
      </c>
      <c r="F32" s="58">
        <v>0.13</v>
      </c>
      <c r="G32" s="58">
        <v>1E-4</v>
      </c>
      <c r="H32" s="58">
        <v>1E-4</v>
      </c>
      <c r="I32" s="58">
        <v>1E-3</v>
      </c>
      <c r="J32" s="58">
        <v>0</v>
      </c>
      <c r="K32" s="58">
        <v>0.1366</v>
      </c>
      <c r="L32" s="58">
        <v>7.5194000000000001</v>
      </c>
      <c r="M32" s="58">
        <v>1E-4</v>
      </c>
      <c r="N32" s="58">
        <v>492.42340000000002</v>
      </c>
      <c r="O32" s="58">
        <v>17.5</v>
      </c>
      <c r="P32" s="58">
        <v>0</v>
      </c>
      <c r="Q32" s="58">
        <v>1.1000000000000001E-3</v>
      </c>
      <c r="R32" s="58">
        <v>0</v>
      </c>
      <c r="S32" s="58">
        <v>0.13</v>
      </c>
      <c r="T32" s="58">
        <v>1E-4</v>
      </c>
      <c r="U32" s="58">
        <v>0</v>
      </c>
      <c r="V32" s="58">
        <v>2.9999999999999997E-4</v>
      </c>
      <c r="W32" s="58">
        <v>0</v>
      </c>
      <c r="X32" s="58">
        <v>0.1399</v>
      </c>
      <c r="Y32" s="58">
        <v>7.4085999999999999</v>
      </c>
      <c r="Z32" s="58">
        <v>0</v>
      </c>
      <c r="AA32" s="58">
        <v>1349.1015</v>
      </c>
      <c r="AB32" s="58">
        <v>17.503599999999999</v>
      </c>
    </row>
    <row r="33" spans="2:28">
      <c r="B33" s="138" t="s">
        <v>131</v>
      </c>
      <c r="C33" s="58">
        <v>0</v>
      </c>
      <c r="D33" s="58">
        <v>1E-3</v>
      </c>
      <c r="E33" s="58">
        <v>0</v>
      </c>
      <c r="F33" s="58">
        <v>0.13</v>
      </c>
      <c r="G33" s="58">
        <v>2.0000000000000001E-4</v>
      </c>
      <c r="H33" s="58">
        <v>1E-4</v>
      </c>
      <c r="I33" s="58">
        <v>1E-3</v>
      </c>
      <c r="J33" s="58">
        <v>0</v>
      </c>
      <c r="K33" s="58">
        <v>0.1366</v>
      </c>
      <c r="L33" s="58">
        <v>7.7279999999999998</v>
      </c>
      <c r="M33" s="58">
        <v>1E-4</v>
      </c>
      <c r="N33" s="58">
        <v>277.75700000000001</v>
      </c>
      <c r="O33" s="58">
        <v>22.4999</v>
      </c>
      <c r="P33" s="58">
        <v>0</v>
      </c>
      <c r="Q33" s="58">
        <v>1.1000000000000001E-3</v>
      </c>
      <c r="R33" s="58">
        <v>0</v>
      </c>
      <c r="S33" s="58">
        <v>0.13</v>
      </c>
      <c r="T33" s="58">
        <v>1E-4</v>
      </c>
      <c r="U33" s="58">
        <v>0</v>
      </c>
      <c r="V33" s="58">
        <v>2.9999999999999997E-4</v>
      </c>
      <c r="W33" s="58">
        <v>0</v>
      </c>
      <c r="X33" s="58">
        <v>0.1401</v>
      </c>
      <c r="Y33" s="58">
        <v>7.6872999999999996</v>
      </c>
      <c r="Z33" s="58">
        <v>0</v>
      </c>
      <c r="AA33" s="58">
        <v>735.49789999999996</v>
      </c>
      <c r="AB33" s="58">
        <v>22.501799999999999</v>
      </c>
    </row>
    <row r="34" spans="2:28">
      <c r="B34" s="138" t="s">
        <v>132</v>
      </c>
      <c r="C34" s="58">
        <v>0</v>
      </c>
      <c r="D34" s="58">
        <v>1E-3</v>
      </c>
      <c r="E34" s="58">
        <v>0</v>
      </c>
      <c r="F34" s="58">
        <v>0.13</v>
      </c>
      <c r="G34" s="58">
        <v>1E-4</v>
      </c>
      <c r="H34" s="58">
        <v>1E-4</v>
      </c>
      <c r="I34" s="58">
        <v>1E-3</v>
      </c>
      <c r="J34" s="58">
        <v>0</v>
      </c>
      <c r="K34" s="58">
        <v>0.13650000000000001</v>
      </c>
      <c r="L34" s="58">
        <v>8.1519999999999992</v>
      </c>
      <c r="M34" s="58">
        <v>1E-4</v>
      </c>
      <c r="N34" s="58">
        <v>227.56</v>
      </c>
      <c r="O34" s="58">
        <v>27.525400000000001</v>
      </c>
      <c r="P34" s="58">
        <v>0</v>
      </c>
      <c r="Q34" s="58">
        <v>1.1000000000000001E-3</v>
      </c>
      <c r="R34" s="58">
        <v>0</v>
      </c>
      <c r="S34" s="58">
        <v>0.13</v>
      </c>
      <c r="T34" s="58">
        <v>1E-4</v>
      </c>
      <c r="U34" s="58">
        <v>0</v>
      </c>
      <c r="V34" s="58">
        <v>2.9999999999999997E-4</v>
      </c>
      <c r="W34" s="58">
        <v>0</v>
      </c>
      <c r="X34" s="58">
        <v>0.14000000000000001</v>
      </c>
      <c r="Y34" s="58">
        <v>8.2569999999999997</v>
      </c>
      <c r="Z34" s="58">
        <v>0</v>
      </c>
      <c r="AA34" s="58">
        <v>471.80360000000002</v>
      </c>
      <c r="AB34" s="58">
        <v>27.506900000000002</v>
      </c>
    </row>
    <row r="35" spans="2:28">
      <c r="B35" s="138" t="s">
        <v>133</v>
      </c>
      <c r="C35" s="58">
        <v>0</v>
      </c>
      <c r="D35" s="58">
        <v>1E-3</v>
      </c>
      <c r="E35" s="58">
        <v>0</v>
      </c>
      <c r="F35" s="58">
        <v>0.13</v>
      </c>
      <c r="G35" s="58">
        <v>2.0000000000000001E-4</v>
      </c>
      <c r="H35" s="58">
        <v>2.0000000000000001E-4</v>
      </c>
      <c r="I35" s="58">
        <v>1.1000000000000001E-3</v>
      </c>
      <c r="J35" s="58">
        <v>0</v>
      </c>
      <c r="K35" s="58">
        <v>0.1361</v>
      </c>
      <c r="L35" s="58">
        <v>8.9989000000000008</v>
      </c>
      <c r="M35" s="58">
        <v>1E-4</v>
      </c>
      <c r="N35" s="58">
        <v>170.70410000000001</v>
      </c>
      <c r="O35" s="58">
        <v>32.572899999999997</v>
      </c>
      <c r="P35" s="58">
        <v>0</v>
      </c>
      <c r="Q35" s="58">
        <v>1.1000000000000001E-3</v>
      </c>
      <c r="R35" s="58">
        <v>0</v>
      </c>
      <c r="S35" s="58">
        <v>0.13</v>
      </c>
      <c r="T35" s="58">
        <v>1E-4</v>
      </c>
      <c r="U35" s="58">
        <v>1E-4</v>
      </c>
      <c r="V35" s="58">
        <v>2.9999999999999997E-4</v>
      </c>
      <c r="W35" s="58">
        <v>0</v>
      </c>
      <c r="X35" s="58">
        <v>0.1391</v>
      </c>
      <c r="Y35" s="58">
        <v>9.5511999999999997</v>
      </c>
      <c r="Z35" s="58">
        <v>0</v>
      </c>
      <c r="AA35" s="58">
        <v>341.62920000000003</v>
      </c>
      <c r="AB35" s="58">
        <v>33.004100000000001</v>
      </c>
    </row>
    <row r="36" spans="2:28">
      <c r="B36" s="138" t="s">
        <v>134</v>
      </c>
      <c r="C36" s="58">
        <v>4.0000000000000002E-4</v>
      </c>
      <c r="D36" s="58">
        <v>1E-3</v>
      </c>
      <c r="E36" s="58">
        <v>0</v>
      </c>
      <c r="F36" s="58">
        <v>0.13</v>
      </c>
      <c r="G36" s="58">
        <v>2.0000000000000001E-4</v>
      </c>
      <c r="H36" s="58">
        <v>2.0000000000000001E-4</v>
      </c>
      <c r="I36" s="58">
        <v>1.1999999999999999E-3</v>
      </c>
      <c r="J36" s="58">
        <v>0</v>
      </c>
      <c r="K36" s="58">
        <v>0.1331</v>
      </c>
      <c r="L36" s="58">
        <v>10.608599999999999</v>
      </c>
      <c r="M36" s="58">
        <v>2.0000000000000001E-4</v>
      </c>
      <c r="N36" s="58">
        <v>112.8582</v>
      </c>
      <c r="O36" s="58">
        <v>37.596400000000003</v>
      </c>
      <c r="P36" s="58">
        <v>2.9999999999999997E-4</v>
      </c>
      <c r="Q36" s="58">
        <v>1.1000000000000001E-3</v>
      </c>
      <c r="R36" s="58">
        <v>0</v>
      </c>
      <c r="S36" s="58">
        <v>0.13</v>
      </c>
      <c r="T36" s="58">
        <v>1E-4</v>
      </c>
      <c r="U36" s="58">
        <v>2.0000000000000001E-4</v>
      </c>
      <c r="V36" s="58">
        <v>5.9999999999999995E-4</v>
      </c>
      <c r="W36" s="58">
        <v>0</v>
      </c>
      <c r="X36" s="58">
        <v>0.13170000000000001</v>
      </c>
      <c r="Y36" s="58">
        <v>11.6456</v>
      </c>
      <c r="Z36" s="58">
        <v>1E-4</v>
      </c>
      <c r="AA36" s="58">
        <v>188.71520000000001</v>
      </c>
      <c r="AB36" s="58">
        <v>37.820700000000002</v>
      </c>
    </row>
    <row r="37" spans="2:28">
      <c r="B37" s="138" t="s">
        <v>135</v>
      </c>
      <c r="C37" s="58">
        <v>4.0000000000000002E-4</v>
      </c>
      <c r="D37" s="58">
        <v>1E-3</v>
      </c>
      <c r="E37" s="58">
        <v>0</v>
      </c>
      <c r="F37" s="58">
        <v>0.13</v>
      </c>
      <c r="G37" s="58">
        <v>2.0000000000000001E-4</v>
      </c>
      <c r="H37" s="58">
        <v>2.9999999999999997E-4</v>
      </c>
      <c r="I37" s="58">
        <v>1.5E-3</v>
      </c>
      <c r="J37" s="58">
        <v>0</v>
      </c>
      <c r="K37" s="58">
        <v>0.1182</v>
      </c>
      <c r="L37" s="58">
        <v>13.173299999999999</v>
      </c>
      <c r="M37" s="58">
        <v>2.0000000000000001E-4</v>
      </c>
      <c r="N37" s="58">
        <v>71.160600000000002</v>
      </c>
      <c r="O37" s="58">
        <v>42.623699999999999</v>
      </c>
      <c r="P37" s="58">
        <v>2.9999999999999997E-4</v>
      </c>
      <c r="Q37" s="58">
        <v>1.1000000000000001E-3</v>
      </c>
      <c r="R37" s="58">
        <v>0</v>
      </c>
      <c r="S37" s="58">
        <v>0.13</v>
      </c>
      <c r="T37" s="58">
        <v>1E-4</v>
      </c>
      <c r="U37" s="58">
        <v>2.9999999999999997E-4</v>
      </c>
      <c r="V37" s="58">
        <v>1.1999999999999999E-3</v>
      </c>
      <c r="W37" s="58">
        <v>0</v>
      </c>
      <c r="X37" s="58">
        <v>0.1099</v>
      </c>
      <c r="Y37" s="58">
        <v>14.471299999999999</v>
      </c>
      <c r="Z37" s="58">
        <v>1E-4</v>
      </c>
      <c r="AA37" s="58">
        <v>111.1185</v>
      </c>
      <c r="AB37" s="58">
        <v>42.545400000000001</v>
      </c>
    </row>
    <row r="38" spans="2:28">
      <c r="B38" s="138" t="s">
        <v>136</v>
      </c>
      <c r="C38" s="58">
        <v>8.0000000000000004E-4</v>
      </c>
      <c r="D38" s="58">
        <v>8.5000000000000006E-3</v>
      </c>
      <c r="E38" s="58">
        <v>0</v>
      </c>
      <c r="F38" s="58">
        <v>0.13</v>
      </c>
      <c r="G38" s="58">
        <v>2.0000000000000001E-4</v>
      </c>
      <c r="H38" s="58">
        <v>4.0000000000000002E-4</v>
      </c>
      <c r="I38" s="58">
        <v>2.2000000000000001E-3</v>
      </c>
      <c r="J38" s="58">
        <v>0</v>
      </c>
      <c r="K38" s="58">
        <v>8.3500000000000005E-2</v>
      </c>
      <c r="L38" s="58">
        <v>15.758100000000001</v>
      </c>
      <c r="M38" s="58">
        <v>2.0000000000000001E-4</v>
      </c>
      <c r="N38" s="58">
        <v>35.769599999999997</v>
      </c>
      <c r="O38" s="58">
        <v>47.770099999999999</v>
      </c>
      <c r="P38" s="58">
        <v>5.9999999999999995E-4</v>
      </c>
      <c r="Q38" s="58">
        <v>7.4999999999999997E-3</v>
      </c>
      <c r="R38" s="58">
        <v>0</v>
      </c>
      <c r="S38" s="58">
        <v>0.13</v>
      </c>
      <c r="T38" s="58">
        <v>1E-4</v>
      </c>
      <c r="U38" s="58">
        <v>4.0000000000000002E-4</v>
      </c>
      <c r="V38" s="58">
        <v>2E-3</v>
      </c>
      <c r="W38" s="58">
        <v>0</v>
      </c>
      <c r="X38" s="58">
        <v>7.4200000000000002E-2</v>
      </c>
      <c r="Y38" s="58">
        <v>16.967400000000001</v>
      </c>
      <c r="Z38" s="58">
        <v>1E-4</v>
      </c>
      <c r="AA38" s="58">
        <v>49.826500000000003</v>
      </c>
      <c r="AB38" s="58">
        <v>47.722999999999999</v>
      </c>
    </row>
    <row r="39" spans="2:28">
      <c r="B39" s="138" t="s">
        <v>137</v>
      </c>
      <c r="C39" s="58">
        <v>8.0000000000000004E-4</v>
      </c>
      <c r="D39" s="58">
        <v>8.5000000000000006E-3</v>
      </c>
      <c r="E39" s="58">
        <v>0</v>
      </c>
      <c r="F39" s="58">
        <v>0.13</v>
      </c>
      <c r="G39" s="58">
        <v>2.0000000000000001E-4</v>
      </c>
      <c r="H39" s="58">
        <v>8.0000000000000004E-4</v>
      </c>
      <c r="I39" s="58">
        <v>4.3E-3</v>
      </c>
      <c r="J39" s="58">
        <v>0</v>
      </c>
      <c r="K39" s="58">
        <v>5.0299999999999997E-2</v>
      </c>
      <c r="L39" s="58">
        <v>16.2333</v>
      </c>
      <c r="M39" s="58">
        <v>2.0000000000000001E-4</v>
      </c>
      <c r="N39" s="58">
        <v>14.846500000000001</v>
      </c>
      <c r="O39" s="58">
        <v>52.724600000000002</v>
      </c>
      <c r="P39" s="58">
        <v>5.9999999999999995E-4</v>
      </c>
      <c r="Q39" s="58">
        <v>7.4999999999999997E-3</v>
      </c>
      <c r="R39" s="58">
        <v>0</v>
      </c>
      <c r="S39" s="58">
        <v>0.13</v>
      </c>
      <c r="T39" s="58">
        <v>1E-4</v>
      </c>
      <c r="U39" s="58">
        <v>6.9999999999999999E-4</v>
      </c>
      <c r="V39" s="58">
        <v>3.7000000000000002E-3</v>
      </c>
      <c r="W39" s="58">
        <v>0</v>
      </c>
      <c r="X39" s="58">
        <v>4.53E-2</v>
      </c>
      <c r="Y39" s="58">
        <v>17.142800000000001</v>
      </c>
      <c r="Z39" s="58">
        <v>2.0000000000000001E-4</v>
      </c>
      <c r="AA39" s="58">
        <v>19.537600000000001</v>
      </c>
      <c r="AB39" s="58">
        <v>52.704599999999999</v>
      </c>
    </row>
    <row r="40" spans="2:28">
      <c r="B40" s="138" t="s">
        <v>138</v>
      </c>
      <c r="C40" s="58">
        <v>2.0999999999999999E-3</v>
      </c>
      <c r="D40" s="58">
        <v>2.5999999999999999E-2</v>
      </c>
      <c r="E40" s="58">
        <v>0</v>
      </c>
      <c r="F40" s="58">
        <v>0.13</v>
      </c>
      <c r="G40" s="58">
        <v>4.0000000000000002E-4</v>
      </c>
      <c r="H40" s="58">
        <v>1.4E-3</v>
      </c>
      <c r="I40" s="58">
        <v>8.3999999999999995E-3</v>
      </c>
      <c r="J40" s="58">
        <v>0</v>
      </c>
      <c r="K40" s="58">
        <v>3.95E-2</v>
      </c>
      <c r="L40" s="58">
        <v>15.095700000000001</v>
      </c>
      <c r="M40" s="58">
        <v>2.9999999999999997E-4</v>
      </c>
      <c r="N40" s="58">
        <v>7.7344999999999997</v>
      </c>
      <c r="O40" s="58">
        <v>57.682899999999997</v>
      </c>
      <c r="P40" s="58">
        <v>1.4E-3</v>
      </c>
      <c r="Q40" s="58">
        <v>1.7999999999999999E-2</v>
      </c>
      <c r="R40" s="58">
        <v>0</v>
      </c>
      <c r="S40" s="58">
        <v>0.13</v>
      </c>
      <c r="T40" s="58">
        <v>2.9999999999999997E-4</v>
      </c>
      <c r="U40" s="58">
        <v>1E-3</v>
      </c>
      <c r="V40" s="58">
        <v>6.7999999999999996E-3</v>
      </c>
      <c r="W40" s="58">
        <v>0</v>
      </c>
      <c r="X40" s="58">
        <v>3.56E-2</v>
      </c>
      <c r="Y40" s="58">
        <v>15.7197</v>
      </c>
      <c r="Z40" s="58">
        <v>2.0000000000000001E-4</v>
      </c>
      <c r="AA40" s="58">
        <v>10.003299999999999</v>
      </c>
      <c r="AB40" s="58">
        <v>57.646599999999999</v>
      </c>
    </row>
    <row r="41" spans="2:28">
      <c r="B41" s="138" t="s">
        <v>139</v>
      </c>
      <c r="C41" s="58">
        <v>2.0999999999999999E-3</v>
      </c>
      <c r="D41" s="58">
        <v>2.5999999999999999E-2</v>
      </c>
      <c r="E41" s="58">
        <v>0</v>
      </c>
      <c r="F41" s="58">
        <v>0.13</v>
      </c>
      <c r="G41" s="58">
        <v>4.0000000000000002E-4</v>
      </c>
      <c r="H41" s="58">
        <v>2.3999999999999998E-3</v>
      </c>
      <c r="I41" s="58">
        <v>1.54E-2</v>
      </c>
      <c r="J41" s="58">
        <v>0</v>
      </c>
      <c r="K41" s="58">
        <v>3.1800000000000002E-2</v>
      </c>
      <c r="L41" s="58">
        <v>13.078799999999999</v>
      </c>
      <c r="M41" s="58">
        <v>5.0000000000000001E-4</v>
      </c>
      <c r="N41" s="58">
        <v>4.3146000000000004</v>
      </c>
      <c r="O41" s="58">
        <v>62.776000000000003</v>
      </c>
      <c r="P41" s="58">
        <v>1.4E-3</v>
      </c>
      <c r="Q41" s="58">
        <v>1.7999999999999999E-2</v>
      </c>
      <c r="R41" s="58">
        <v>0</v>
      </c>
      <c r="S41" s="58">
        <v>0.13</v>
      </c>
      <c r="T41" s="58">
        <v>2.9999999999999997E-4</v>
      </c>
      <c r="U41" s="58">
        <v>1.6000000000000001E-3</v>
      </c>
      <c r="V41" s="58">
        <v>1.17E-2</v>
      </c>
      <c r="W41" s="58">
        <v>0</v>
      </c>
      <c r="X41" s="58">
        <v>3.0200000000000001E-2</v>
      </c>
      <c r="Y41" s="58">
        <v>13.3786</v>
      </c>
      <c r="Z41" s="58">
        <v>4.0000000000000002E-4</v>
      </c>
      <c r="AA41" s="58">
        <v>5.8992000000000004</v>
      </c>
      <c r="AB41" s="58">
        <v>62.762999999999998</v>
      </c>
    </row>
    <row r="42" spans="2:28">
      <c r="B42" s="138" t="s">
        <v>140</v>
      </c>
      <c r="C42" s="58">
        <v>6.7999999999999996E-3</v>
      </c>
      <c r="D42" s="58">
        <v>6.08E-2</v>
      </c>
      <c r="E42" s="58">
        <v>0</v>
      </c>
      <c r="F42" s="58">
        <v>0.1</v>
      </c>
      <c r="G42" s="58">
        <v>1.2999999999999999E-3</v>
      </c>
      <c r="H42" s="58">
        <v>4.7999999999999996E-3</v>
      </c>
      <c r="I42" s="58">
        <v>2.8899999999999999E-2</v>
      </c>
      <c r="J42" s="58">
        <v>0</v>
      </c>
      <c r="K42" s="58">
        <v>3.7199999999999997E-2</v>
      </c>
      <c r="L42" s="58">
        <v>10.7607</v>
      </c>
      <c r="M42" s="58">
        <v>1.1000000000000001E-3</v>
      </c>
      <c r="N42" s="58">
        <v>3.5041000000000002</v>
      </c>
      <c r="O42" s="58">
        <v>67.732100000000003</v>
      </c>
      <c r="P42" s="58">
        <v>4.5999999999999999E-3</v>
      </c>
      <c r="Q42" s="58">
        <v>4.1599999999999998E-2</v>
      </c>
      <c r="R42" s="58">
        <v>0</v>
      </c>
      <c r="S42" s="58">
        <v>0.1</v>
      </c>
      <c r="T42" s="58">
        <v>1E-3</v>
      </c>
      <c r="U42" s="58">
        <v>3.3E-3</v>
      </c>
      <c r="V42" s="58">
        <v>2.06E-2</v>
      </c>
      <c r="W42" s="58">
        <v>0</v>
      </c>
      <c r="X42" s="58">
        <v>3.9800000000000002E-2</v>
      </c>
      <c r="Y42" s="58">
        <v>10.8742</v>
      </c>
      <c r="Z42" s="58">
        <v>8.0000000000000004E-4</v>
      </c>
      <c r="AA42" s="58">
        <v>5.0952999999999999</v>
      </c>
      <c r="AB42" s="58">
        <v>67.743600000000001</v>
      </c>
    </row>
    <row r="43" spans="2:28">
      <c r="B43" s="138" t="s">
        <v>141</v>
      </c>
      <c r="C43" s="58">
        <v>6.7999999999999996E-3</v>
      </c>
      <c r="D43" s="58">
        <v>6.08E-2</v>
      </c>
      <c r="E43" s="58">
        <v>0</v>
      </c>
      <c r="F43" s="58">
        <v>0.1</v>
      </c>
      <c r="G43" s="58">
        <v>1.2999999999999999E-3</v>
      </c>
      <c r="H43" s="58">
        <v>7.1999999999999998E-3</v>
      </c>
      <c r="I43" s="58">
        <v>5.0799999999999998E-2</v>
      </c>
      <c r="J43" s="58">
        <v>0</v>
      </c>
      <c r="K43" s="58">
        <v>3.9399999999999998E-2</v>
      </c>
      <c r="L43" s="58">
        <v>8.5381</v>
      </c>
      <c r="M43" s="58">
        <v>2E-3</v>
      </c>
      <c r="N43" s="58">
        <v>2.5964</v>
      </c>
      <c r="O43" s="58">
        <v>72.594200000000001</v>
      </c>
      <c r="P43" s="58">
        <v>4.5999999999999999E-3</v>
      </c>
      <c r="Q43" s="58">
        <v>4.1599999999999998E-2</v>
      </c>
      <c r="R43" s="58">
        <v>0</v>
      </c>
      <c r="S43" s="58">
        <v>0.1</v>
      </c>
      <c r="T43" s="58">
        <v>1E-3</v>
      </c>
      <c r="U43" s="58">
        <v>5.1000000000000004E-3</v>
      </c>
      <c r="V43" s="58">
        <v>3.5299999999999998E-2</v>
      </c>
      <c r="W43" s="58">
        <v>0</v>
      </c>
      <c r="X43" s="58">
        <v>4.41E-2</v>
      </c>
      <c r="Y43" s="58">
        <v>8.5457999999999998</v>
      </c>
      <c r="Z43" s="58">
        <v>1.6000000000000001E-3</v>
      </c>
      <c r="AA43" s="58">
        <v>3.7212000000000001</v>
      </c>
      <c r="AB43" s="58">
        <v>72.632499999999993</v>
      </c>
    </row>
    <row r="44" spans="2:28">
      <c r="B44" s="138" t="s">
        <v>142</v>
      </c>
      <c r="C44" s="58">
        <v>1.09E-2</v>
      </c>
      <c r="D44" s="58">
        <v>0.14549999999999999</v>
      </c>
      <c r="E44" s="58">
        <v>0</v>
      </c>
      <c r="F44" s="58">
        <v>0.13</v>
      </c>
      <c r="G44" s="58">
        <v>8.6999999999999994E-3</v>
      </c>
      <c r="H44" s="58">
        <v>9.1999999999999998E-3</v>
      </c>
      <c r="I44" s="58">
        <v>7.4800000000000005E-2</v>
      </c>
      <c r="J44" s="58">
        <v>0</v>
      </c>
      <c r="K44" s="58">
        <v>6.3E-2</v>
      </c>
      <c r="L44" s="58">
        <v>6.3170000000000002</v>
      </c>
      <c r="M44" s="58">
        <v>4.7000000000000002E-3</v>
      </c>
      <c r="N44" s="58">
        <v>2.5152999999999999</v>
      </c>
      <c r="O44" s="58">
        <v>77.592799999999997</v>
      </c>
      <c r="P44" s="58">
        <v>1.11E-2</v>
      </c>
      <c r="Q44" s="58">
        <v>0.1217</v>
      </c>
      <c r="R44" s="58">
        <v>0</v>
      </c>
      <c r="S44" s="58">
        <v>0.13</v>
      </c>
      <c r="T44" s="58">
        <v>1.01E-2</v>
      </c>
      <c r="U44" s="58">
        <v>8.2000000000000007E-3</v>
      </c>
      <c r="V44" s="58">
        <v>5.3900000000000003E-2</v>
      </c>
      <c r="W44" s="58">
        <v>0</v>
      </c>
      <c r="X44" s="58">
        <v>7.46E-2</v>
      </c>
      <c r="Y44" s="58">
        <v>6.1592000000000002</v>
      </c>
      <c r="Z44" s="58">
        <v>4.0000000000000001E-3</v>
      </c>
      <c r="AA44" s="58">
        <v>3.5834999999999999</v>
      </c>
      <c r="AB44" s="58">
        <v>77.7119</v>
      </c>
    </row>
    <row r="45" spans="2:28">
      <c r="B45" s="138" t="s">
        <v>143</v>
      </c>
      <c r="C45" s="58">
        <v>1.09E-2</v>
      </c>
      <c r="D45" s="58">
        <v>0.14549999999999999</v>
      </c>
      <c r="E45" s="58">
        <v>0</v>
      </c>
      <c r="F45" s="58">
        <v>0.13</v>
      </c>
      <c r="G45" s="58">
        <v>8.6999999999999994E-3</v>
      </c>
      <c r="H45" s="58">
        <v>1.21E-2</v>
      </c>
      <c r="I45" s="58">
        <v>9.1200000000000003E-2</v>
      </c>
      <c r="J45" s="58">
        <v>0</v>
      </c>
      <c r="K45" s="58">
        <v>9.8799999999999999E-2</v>
      </c>
      <c r="L45" s="58">
        <v>4.9114000000000004</v>
      </c>
      <c r="M45" s="58">
        <v>8.9999999999999993E-3</v>
      </c>
      <c r="N45" s="58">
        <v>2.3317000000000001</v>
      </c>
      <c r="O45" s="58">
        <v>82.605599999999995</v>
      </c>
      <c r="P45" s="58">
        <v>1.11E-2</v>
      </c>
      <c r="Q45" s="58">
        <v>0.1217</v>
      </c>
      <c r="R45" s="58">
        <v>0</v>
      </c>
      <c r="S45" s="58">
        <v>0.13</v>
      </c>
      <c r="T45" s="58">
        <v>1.01E-2</v>
      </c>
      <c r="U45" s="58">
        <v>1.2500000000000001E-2</v>
      </c>
      <c r="V45" s="58">
        <v>7.2099999999999997E-2</v>
      </c>
      <c r="W45" s="58">
        <v>0</v>
      </c>
      <c r="X45" s="58">
        <v>0.1245</v>
      </c>
      <c r="Y45" s="58">
        <v>4.7697000000000003</v>
      </c>
      <c r="Z45" s="58">
        <v>8.9999999999999993E-3</v>
      </c>
      <c r="AA45" s="58">
        <v>3.2753999999999999</v>
      </c>
      <c r="AB45" s="58">
        <v>82.609300000000005</v>
      </c>
    </row>
    <row r="46" spans="2:28">
      <c r="B46" s="138" t="s">
        <v>95</v>
      </c>
      <c r="C46" s="58">
        <v>2.06E-2</v>
      </c>
      <c r="D46" s="58">
        <v>0.14549999999999999</v>
      </c>
      <c r="E46" s="58">
        <v>0</v>
      </c>
      <c r="F46" s="58">
        <v>0.31</v>
      </c>
      <c r="G46" s="58">
        <v>8.6999999999999994E-3</v>
      </c>
      <c r="H46" s="58">
        <v>1.55E-2</v>
      </c>
      <c r="I46" s="58">
        <v>0.10920000000000001</v>
      </c>
      <c r="J46" s="58">
        <v>0</v>
      </c>
      <c r="K46" s="58">
        <v>9.4100000000000003E-2</v>
      </c>
      <c r="L46" s="58">
        <v>4.2683</v>
      </c>
      <c r="M46" s="58">
        <v>1.03E-2</v>
      </c>
      <c r="N46" s="58">
        <v>1.7768999999999999</v>
      </c>
      <c r="O46" s="58">
        <v>87.568899999999999</v>
      </c>
      <c r="P46" s="58">
        <v>1.8599999999999998E-2</v>
      </c>
      <c r="Q46" s="58">
        <v>0.1217</v>
      </c>
      <c r="R46" s="58">
        <v>0</v>
      </c>
      <c r="S46" s="58">
        <v>0.31</v>
      </c>
      <c r="T46" s="58">
        <v>1.01E-2</v>
      </c>
      <c r="U46" s="58">
        <v>1.5100000000000001E-2</v>
      </c>
      <c r="V46" s="58">
        <v>8.7999999999999995E-2</v>
      </c>
      <c r="W46" s="58">
        <v>0</v>
      </c>
      <c r="X46" s="58">
        <v>0.1321</v>
      </c>
      <c r="Y46" s="58">
        <v>4.1462000000000003</v>
      </c>
      <c r="Z46" s="58">
        <v>1.1599999999999999E-2</v>
      </c>
      <c r="AA46" s="58">
        <v>2.4097</v>
      </c>
      <c r="AB46" s="58">
        <v>87.541799999999995</v>
      </c>
    </row>
    <row r="47" spans="2:28">
      <c r="B47" s="138" t="s">
        <v>276</v>
      </c>
      <c r="C47" s="58">
        <v>2.06E-2</v>
      </c>
      <c r="D47" s="58">
        <v>0.14549999999999999</v>
      </c>
      <c r="E47" s="58">
        <v>0</v>
      </c>
      <c r="F47" s="58">
        <v>0.31</v>
      </c>
      <c r="G47" s="58">
        <v>8.6999999999999994E-3</v>
      </c>
      <c r="H47" s="58">
        <v>1.78E-2</v>
      </c>
      <c r="I47" s="58">
        <v>0.1371</v>
      </c>
      <c r="J47" s="58">
        <v>0</v>
      </c>
      <c r="K47" s="58">
        <v>7.6399999999999996E-2</v>
      </c>
      <c r="L47" s="58">
        <v>3.6246</v>
      </c>
      <c r="M47" s="58">
        <v>1.0500000000000001E-2</v>
      </c>
      <c r="N47" s="58">
        <v>1.4374</v>
      </c>
      <c r="O47" s="58">
        <v>92.514899999999997</v>
      </c>
      <c r="P47" s="58">
        <v>1.8599999999999998E-2</v>
      </c>
      <c r="Q47" s="58">
        <v>0.1217</v>
      </c>
      <c r="R47" s="58">
        <v>0</v>
      </c>
      <c r="S47" s="58">
        <v>0.31</v>
      </c>
      <c r="T47" s="58">
        <v>1.01E-2</v>
      </c>
      <c r="U47" s="58">
        <v>1.6400000000000001E-2</v>
      </c>
      <c r="V47" s="58">
        <v>0.1048</v>
      </c>
      <c r="W47" s="58">
        <v>0</v>
      </c>
      <c r="X47" s="58">
        <v>0.1188</v>
      </c>
      <c r="Y47" s="58">
        <v>3.5619000000000001</v>
      </c>
      <c r="Z47" s="58">
        <v>1.2500000000000001E-2</v>
      </c>
      <c r="AA47" s="58">
        <v>1.8373999999999999</v>
      </c>
      <c r="AB47" s="58">
        <v>92.507999999999996</v>
      </c>
    </row>
    <row r="48" spans="2:28">
      <c r="B48" s="138" t="s">
        <v>277</v>
      </c>
      <c r="C48" s="58">
        <v>2.06E-2</v>
      </c>
      <c r="D48" s="58">
        <v>0.14549999999999999</v>
      </c>
      <c r="E48" s="58">
        <v>0</v>
      </c>
      <c r="F48" s="58">
        <v>0.31</v>
      </c>
      <c r="G48" s="58">
        <v>8.6999999999999994E-3</v>
      </c>
      <c r="H48" s="58">
        <v>1.8200000000000001E-2</v>
      </c>
      <c r="I48" s="58">
        <v>0.1694</v>
      </c>
      <c r="J48" s="58">
        <v>0</v>
      </c>
      <c r="K48" s="58">
        <v>6.2E-2</v>
      </c>
      <c r="L48" s="58">
        <v>3.1617999999999999</v>
      </c>
      <c r="M48" s="58">
        <v>1.0500000000000001E-2</v>
      </c>
      <c r="N48" s="58">
        <v>1.2565</v>
      </c>
      <c r="O48" s="58">
        <v>97.477699999999999</v>
      </c>
      <c r="P48" s="58">
        <v>1.8599999999999998E-2</v>
      </c>
      <c r="Q48" s="58">
        <v>0.1217</v>
      </c>
      <c r="R48" s="58">
        <v>0</v>
      </c>
      <c r="S48" s="58">
        <v>0.31</v>
      </c>
      <c r="T48" s="58">
        <v>1.01E-2</v>
      </c>
      <c r="U48" s="58">
        <v>1.66E-2</v>
      </c>
      <c r="V48" s="58">
        <v>0.1226</v>
      </c>
      <c r="W48" s="58">
        <v>0</v>
      </c>
      <c r="X48" s="58">
        <v>0.1031</v>
      </c>
      <c r="Y48" s="58">
        <v>3.1156000000000001</v>
      </c>
      <c r="Z48" s="58">
        <v>1.26E-2</v>
      </c>
      <c r="AA48" s="58">
        <v>1.4976</v>
      </c>
      <c r="AB48" s="58">
        <v>97.49</v>
      </c>
    </row>
    <row r="49" spans="2:28">
      <c r="B49" s="138" t="s">
        <v>278</v>
      </c>
      <c r="C49" s="58">
        <v>2.06E-2</v>
      </c>
      <c r="D49" s="58">
        <v>0.14549999999999999</v>
      </c>
      <c r="E49" s="58">
        <v>0</v>
      </c>
      <c r="F49" s="58">
        <v>0.31</v>
      </c>
      <c r="G49" s="58">
        <v>8.6999999999999994E-3</v>
      </c>
      <c r="H49" s="58">
        <v>1.7999999999999999E-2</v>
      </c>
      <c r="I49" s="58">
        <v>0.18820000000000001</v>
      </c>
      <c r="J49" s="58">
        <v>0</v>
      </c>
      <c r="K49" s="58">
        <v>5.6800000000000003E-2</v>
      </c>
      <c r="L49" s="58">
        <v>3.0293999999999999</v>
      </c>
      <c r="M49" s="58">
        <v>1.0699999999999999E-2</v>
      </c>
      <c r="N49" s="58">
        <v>1.2</v>
      </c>
      <c r="O49" s="58">
        <v>103.02030000000001</v>
      </c>
      <c r="P49" s="58">
        <v>1.8599999999999998E-2</v>
      </c>
      <c r="Q49" s="58">
        <v>0.1217</v>
      </c>
      <c r="R49" s="58">
        <v>0</v>
      </c>
      <c r="S49" s="58">
        <v>0.31</v>
      </c>
      <c r="T49" s="58">
        <v>1.01E-2</v>
      </c>
      <c r="U49" s="58">
        <v>1.66E-2</v>
      </c>
      <c r="V49" s="58">
        <v>0.13289999999999999</v>
      </c>
      <c r="W49" s="58">
        <v>0</v>
      </c>
      <c r="X49" s="58">
        <v>9.6699999999999994E-2</v>
      </c>
      <c r="Y49" s="58">
        <v>2.9811999999999999</v>
      </c>
      <c r="Z49" s="58">
        <v>1.2800000000000001E-2</v>
      </c>
      <c r="AA49" s="58">
        <v>1.3841000000000001</v>
      </c>
      <c r="AB49" s="58">
        <v>103.47029999999999</v>
      </c>
    </row>
  </sheetData>
  <mergeCells count="49">
    <mergeCell ref="G3:G4"/>
    <mergeCell ref="F9:F10"/>
    <mergeCell ref="A3:A4"/>
    <mergeCell ref="B3:B4"/>
    <mergeCell ref="C3:C4"/>
    <mergeCell ref="D3:D4"/>
    <mergeCell ref="F3:F4"/>
    <mergeCell ref="A9:A10"/>
    <mergeCell ref="B9:B10"/>
    <mergeCell ref="C9:C10"/>
    <mergeCell ref="D9:D10"/>
    <mergeCell ref="E9:E10"/>
    <mergeCell ref="L9:L10"/>
    <mergeCell ref="H3:H4"/>
    <mergeCell ref="J3:J4"/>
    <mergeCell ref="K3:K4"/>
    <mergeCell ref="L3:L4"/>
    <mergeCell ref="L13:L14"/>
    <mergeCell ref="M9:M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G9:G10"/>
    <mergeCell ref="H9:H10"/>
    <mergeCell ref="I9:I10"/>
    <mergeCell ref="J9:J10"/>
    <mergeCell ref="K9:K10"/>
    <mergeCell ref="J11:J12"/>
    <mergeCell ref="K11:K12"/>
    <mergeCell ref="L11:L12"/>
    <mergeCell ref="M11:M12"/>
    <mergeCell ref="A13:A14"/>
    <mergeCell ref="B13:B14"/>
    <mergeCell ref="C13:C14"/>
    <mergeCell ref="D13:D14"/>
    <mergeCell ref="E13:E14"/>
    <mergeCell ref="F13:F14"/>
    <mergeCell ref="M13:M14"/>
    <mergeCell ref="G13:G14"/>
    <mergeCell ref="H13:H14"/>
    <mergeCell ref="I13:I14"/>
    <mergeCell ref="J13:J14"/>
    <mergeCell ref="K13:K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X39"/>
  <sheetViews>
    <sheetView topLeftCell="C18" workbookViewId="0">
      <selection activeCell="Y36" sqref="Y36"/>
    </sheetView>
  </sheetViews>
  <sheetFormatPr defaultRowHeight="15"/>
  <sheetData>
    <row r="3" spans="3:50">
      <c r="C3" t="s">
        <v>161</v>
      </c>
    </row>
    <row r="4" spans="3:50">
      <c r="I4" t="s">
        <v>158</v>
      </c>
    </row>
    <row r="5" spans="3:50">
      <c r="C5" t="s">
        <v>162</v>
      </c>
      <c r="I5" t="s">
        <v>186</v>
      </c>
    </row>
    <row r="7" spans="3:50" ht="18.75" thickBot="1">
      <c r="C7" s="121" t="s">
        <v>163</v>
      </c>
      <c r="D7" s="121"/>
      <c r="E7" s="121"/>
      <c r="F7" s="51"/>
    </row>
    <row r="8" spans="3:50" ht="18">
      <c r="C8" s="121"/>
      <c r="D8" s="121"/>
      <c r="E8" s="121"/>
      <c r="F8" s="51"/>
      <c r="K8" s="50"/>
      <c r="L8" s="119" t="s">
        <v>189</v>
      </c>
      <c r="M8" s="42"/>
      <c r="N8" s="119" t="s">
        <v>190</v>
      </c>
      <c r="O8" s="42"/>
      <c r="P8" s="119" t="s">
        <v>191</v>
      </c>
      <c r="Q8" s="42"/>
      <c r="R8" s="119" t="s">
        <v>129</v>
      </c>
      <c r="S8" s="42"/>
      <c r="T8" s="119" t="s">
        <v>130</v>
      </c>
      <c r="U8" s="42"/>
      <c r="V8" s="119" t="s">
        <v>131</v>
      </c>
      <c r="W8" s="42"/>
      <c r="X8" s="119" t="s">
        <v>132</v>
      </c>
      <c r="Y8" s="42"/>
      <c r="Z8" s="119" t="s">
        <v>133</v>
      </c>
      <c r="AA8" s="42"/>
      <c r="AB8" s="119" t="s">
        <v>134</v>
      </c>
      <c r="AC8" s="42"/>
      <c r="AD8" s="119" t="s">
        <v>135</v>
      </c>
      <c r="AE8" s="42"/>
      <c r="AF8" s="119" t="s">
        <v>136</v>
      </c>
      <c r="AG8" s="42"/>
      <c r="AH8" s="119" t="s">
        <v>137</v>
      </c>
      <c r="AI8" s="42"/>
      <c r="AJ8" s="119" t="s">
        <v>138</v>
      </c>
      <c r="AK8" s="42"/>
      <c r="AL8" s="119" t="s">
        <v>139</v>
      </c>
      <c r="AM8" s="42"/>
      <c r="AN8" s="119" t="s">
        <v>140</v>
      </c>
      <c r="AO8" s="42"/>
      <c r="AP8" s="119" t="s">
        <v>141</v>
      </c>
      <c r="AQ8" s="42"/>
      <c r="AR8" s="119" t="s">
        <v>142</v>
      </c>
      <c r="AS8" s="42"/>
      <c r="AT8" s="119" t="s">
        <v>143</v>
      </c>
      <c r="AU8" s="42"/>
      <c r="AV8" s="119" t="s">
        <v>95</v>
      </c>
      <c r="AW8" s="42"/>
      <c r="AX8" s="123" t="s">
        <v>96</v>
      </c>
    </row>
    <row r="9" spans="3:50" ht="15.75" customHeight="1">
      <c r="C9" s="122" t="s">
        <v>164</v>
      </c>
      <c r="D9" s="122"/>
      <c r="E9" s="122"/>
      <c r="F9" s="51"/>
      <c r="K9" s="48"/>
      <c r="L9" s="120"/>
      <c r="M9" s="44"/>
      <c r="N9" s="120"/>
      <c r="O9" s="44"/>
      <c r="P9" s="120"/>
      <c r="Q9" s="44"/>
      <c r="R9" s="120"/>
      <c r="S9" s="44"/>
      <c r="T9" s="120"/>
      <c r="U9" s="44"/>
      <c r="V9" s="120"/>
      <c r="W9" s="44"/>
      <c r="X9" s="120"/>
      <c r="Y9" s="44"/>
      <c r="Z9" s="120"/>
      <c r="AA9" s="44"/>
      <c r="AB9" s="120"/>
      <c r="AC9" s="44"/>
      <c r="AD9" s="120"/>
      <c r="AE9" s="44"/>
      <c r="AF9" s="120"/>
      <c r="AG9" s="44"/>
      <c r="AH9" s="120"/>
      <c r="AI9" s="44"/>
      <c r="AJ9" s="120"/>
      <c r="AK9" s="44"/>
      <c r="AL9" s="120"/>
      <c r="AM9" s="44"/>
      <c r="AN9" s="120"/>
      <c r="AO9" s="44"/>
      <c r="AP9" s="120"/>
      <c r="AQ9" s="44"/>
      <c r="AR9" s="120"/>
      <c r="AS9" s="44"/>
      <c r="AT9" s="120"/>
      <c r="AU9" s="44"/>
      <c r="AV9" s="120"/>
      <c r="AW9" s="44"/>
      <c r="AX9" s="124"/>
    </row>
    <row r="10" spans="3:50">
      <c r="C10" s="118"/>
      <c r="D10" s="118"/>
      <c r="E10" s="118"/>
      <c r="F10" s="118"/>
      <c r="I10" t="s">
        <v>188</v>
      </c>
      <c r="K10" s="46" t="s">
        <v>44</v>
      </c>
      <c r="L10" s="47" t="s">
        <v>187</v>
      </c>
      <c r="M10" s="46"/>
      <c r="N10" s="47" t="s">
        <v>187</v>
      </c>
      <c r="O10" s="46"/>
      <c r="P10" s="47" t="s">
        <v>187</v>
      </c>
      <c r="Q10" s="46"/>
      <c r="R10" s="47" t="s">
        <v>187</v>
      </c>
      <c r="S10" s="46"/>
      <c r="T10" s="47" t="s">
        <v>187</v>
      </c>
      <c r="U10" s="46"/>
      <c r="V10" s="47" t="s">
        <v>187</v>
      </c>
      <c r="W10" s="46"/>
      <c r="X10" s="47" t="s">
        <v>187</v>
      </c>
      <c r="Y10" s="46">
        <v>0.2</v>
      </c>
      <c r="Z10" s="47" t="s">
        <v>187</v>
      </c>
      <c r="AA10" s="46"/>
      <c r="AB10" s="47" t="s">
        <v>187</v>
      </c>
      <c r="AC10" s="46">
        <v>0.2</v>
      </c>
      <c r="AD10" s="47" t="s">
        <v>187</v>
      </c>
      <c r="AE10" s="46">
        <v>0.5</v>
      </c>
      <c r="AF10" s="47" t="s">
        <v>187</v>
      </c>
      <c r="AG10" s="46">
        <v>1.1000000000000001</v>
      </c>
      <c r="AH10" s="47" t="s">
        <v>187</v>
      </c>
      <c r="AI10" s="46">
        <v>1.9</v>
      </c>
      <c r="AJ10" s="47"/>
      <c r="AK10" s="46">
        <v>2.5</v>
      </c>
      <c r="AL10" s="47"/>
      <c r="AM10" s="46">
        <v>2.9</v>
      </c>
      <c r="AN10" s="47"/>
      <c r="AO10" s="46">
        <v>4.2</v>
      </c>
      <c r="AP10" s="47"/>
      <c r="AQ10" s="46">
        <v>5.6</v>
      </c>
      <c r="AR10" s="47"/>
      <c r="AS10" s="46">
        <v>6.7</v>
      </c>
      <c r="AT10" s="47"/>
      <c r="AU10" s="46">
        <v>6.2</v>
      </c>
      <c r="AV10" s="47" t="s">
        <v>187</v>
      </c>
      <c r="AW10" s="46">
        <v>3.9</v>
      </c>
      <c r="AX10" s="41"/>
    </row>
    <row r="11" spans="3:50" ht="15.75" thickBot="1">
      <c r="C11" s="118"/>
      <c r="D11" s="118"/>
      <c r="E11" s="118"/>
      <c r="F11" s="118"/>
      <c r="K11" s="45" t="s">
        <v>59</v>
      </c>
      <c r="L11" s="43" t="s">
        <v>187</v>
      </c>
      <c r="M11" s="45"/>
      <c r="N11" s="43" t="s">
        <v>187</v>
      </c>
      <c r="O11" s="45"/>
      <c r="P11" s="43" t="s">
        <v>187</v>
      </c>
      <c r="Q11" s="45"/>
      <c r="R11" s="43" t="s">
        <v>187</v>
      </c>
      <c r="S11" s="45"/>
      <c r="T11" s="43" t="s">
        <v>187</v>
      </c>
      <c r="U11" s="45">
        <v>1.5</v>
      </c>
      <c r="V11" s="43"/>
      <c r="W11" s="45">
        <v>9.6</v>
      </c>
      <c r="X11" s="43"/>
      <c r="Y11" s="45">
        <v>29.4</v>
      </c>
      <c r="Z11" s="43"/>
      <c r="AA11" s="45">
        <v>63.5</v>
      </c>
      <c r="AB11" s="43"/>
      <c r="AC11" s="45">
        <v>125.3</v>
      </c>
      <c r="AD11" s="43"/>
      <c r="AE11" s="45">
        <v>230.4</v>
      </c>
      <c r="AF11" s="43"/>
      <c r="AG11" s="45">
        <v>281</v>
      </c>
      <c r="AH11" s="43"/>
      <c r="AI11" s="45">
        <v>276</v>
      </c>
      <c r="AJ11" s="43"/>
      <c r="AK11" s="45">
        <v>354.8</v>
      </c>
      <c r="AL11" s="43"/>
      <c r="AM11" s="45">
        <v>415.9</v>
      </c>
      <c r="AN11" s="43"/>
      <c r="AO11" s="45">
        <v>354.9</v>
      </c>
      <c r="AP11" s="43"/>
      <c r="AQ11" s="45">
        <v>400.6</v>
      </c>
      <c r="AR11" s="43"/>
      <c r="AS11" s="45">
        <v>432.1</v>
      </c>
      <c r="AT11" s="43"/>
      <c r="AU11" s="45">
        <v>458.9</v>
      </c>
      <c r="AV11" s="43"/>
      <c r="AW11" s="45">
        <v>459.9</v>
      </c>
      <c r="AX11" s="40"/>
    </row>
    <row r="12" spans="3:50" ht="30.75" thickBot="1">
      <c r="C12" s="52" t="s">
        <v>165</v>
      </c>
      <c r="D12" s="53" t="s">
        <v>166</v>
      </c>
      <c r="E12" s="53" t="s">
        <v>167</v>
      </c>
      <c r="F12" s="51"/>
      <c r="I12" t="s">
        <v>192</v>
      </c>
      <c r="K12" s="50" t="s">
        <v>44</v>
      </c>
      <c r="L12" s="49" t="s">
        <v>187</v>
      </c>
      <c r="M12" s="38"/>
      <c r="N12" s="49" t="s">
        <v>187</v>
      </c>
      <c r="O12" s="38"/>
      <c r="P12" s="49" t="s">
        <v>187</v>
      </c>
      <c r="Q12" s="38"/>
      <c r="R12" s="49" t="s">
        <v>187</v>
      </c>
      <c r="S12" s="38"/>
      <c r="T12" s="49" t="s">
        <v>187</v>
      </c>
      <c r="U12" s="38"/>
      <c r="V12" s="49" t="s">
        <v>187</v>
      </c>
      <c r="W12" s="38"/>
      <c r="X12" s="49" t="s">
        <v>187</v>
      </c>
      <c r="Y12" s="38"/>
      <c r="Z12" s="49" t="s">
        <v>187</v>
      </c>
      <c r="AA12" s="38"/>
      <c r="AB12" s="49" t="s">
        <v>187</v>
      </c>
      <c r="AC12" s="38"/>
      <c r="AD12" s="49" t="s">
        <v>187</v>
      </c>
      <c r="AE12" s="38"/>
      <c r="AF12" s="49" t="s">
        <v>187</v>
      </c>
      <c r="AG12" s="38"/>
      <c r="AH12" s="49" t="s">
        <v>187</v>
      </c>
      <c r="AI12" s="38">
        <v>0.2</v>
      </c>
      <c r="AJ12" s="49" t="s">
        <v>187</v>
      </c>
      <c r="AK12" s="38"/>
      <c r="AL12" s="49" t="s">
        <v>187</v>
      </c>
      <c r="AM12" s="38">
        <v>0.3</v>
      </c>
      <c r="AN12" s="49" t="s">
        <v>187</v>
      </c>
      <c r="AO12" s="38"/>
      <c r="AP12" s="49" t="s">
        <v>187</v>
      </c>
      <c r="AQ12" s="38"/>
      <c r="AR12" s="49" t="s">
        <v>187</v>
      </c>
      <c r="AS12" s="38">
        <v>0.5</v>
      </c>
      <c r="AT12" s="49" t="s">
        <v>187</v>
      </c>
      <c r="AU12" s="38"/>
      <c r="AV12" s="49" t="s">
        <v>187</v>
      </c>
      <c r="AW12" s="38"/>
      <c r="AX12" s="49" t="s">
        <v>187</v>
      </c>
    </row>
    <row r="13" spans="3:50" ht="16.5" thickTop="1" thickBot="1">
      <c r="C13" s="54" t="s">
        <v>168</v>
      </c>
      <c r="D13" s="55">
        <v>0</v>
      </c>
      <c r="E13" s="55">
        <v>0</v>
      </c>
      <c r="F13" s="51"/>
      <c r="K13" s="39" t="s">
        <v>59</v>
      </c>
      <c r="L13" s="43" t="s">
        <v>187</v>
      </c>
      <c r="M13" s="45"/>
      <c r="N13" s="43" t="s">
        <v>187</v>
      </c>
      <c r="O13" s="45"/>
      <c r="P13" s="43" t="s">
        <v>187</v>
      </c>
      <c r="Q13" s="45"/>
      <c r="R13" s="43" t="s">
        <v>187</v>
      </c>
      <c r="S13" s="45"/>
      <c r="T13" s="43" t="s">
        <v>187</v>
      </c>
      <c r="U13" s="45"/>
      <c r="V13" s="43" t="s">
        <v>187</v>
      </c>
      <c r="W13" s="45">
        <v>0.9</v>
      </c>
      <c r="X13" s="43" t="s">
        <v>187</v>
      </c>
      <c r="Y13" s="45">
        <v>2.5</v>
      </c>
      <c r="Z13" s="43"/>
      <c r="AA13" s="45">
        <v>5.2</v>
      </c>
      <c r="AB13" s="43"/>
      <c r="AC13" s="45">
        <v>12.1</v>
      </c>
      <c r="AD13" s="43"/>
      <c r="AE13" s="45">
        <v>41.9</v>
      </c>
      <c r="AF13" s="43"/>
      <c r="AG13" s="45">
        <v>68</v>
      </c>
      <c r="AH13" s="43"/>
      <c r="AI13" s="45">
        <v>52.4</v>
      </c>
      <c r="AJ13" s="43"/>
      <c r="AK13" s="45">
        <v>63.2</v>
      </c>
      <c r="AL13" s="43"/>
      <c r="AM13" s="45">
        <v>72.2</v>
      </c>
      <c r="AN13" s="43"/>
      <c r="AO13" s="45">
        <v>42.3</v>
      </c>
      <c r="AP13" s="43"/>
      <c r="AQ13" s="45">
        <v>28.6</v>
      </c>
      <c r="AR13" s="43"/>
      <c r="AS13" s="45">
        <v>22.5</v>
      </c>
      <c r="AT13" s="43"/>
      <c r="AU13" s="45">
        <v>13.9</v>
      </c>
      <c r="AV13" s="43"/>
      <c r="AW13" s="45">
        <v>11.5</v>
      </c>
      <c r="AX13" s="43"/>
    </row>
    <row r="14" spans="3:50">
      <c r="C14" s="54" t="s">
        <v>169</v>
      </c>
      <c r="D14" s="55">
        <v>0</v>
      </c>
      <c r="E14" s="55">
        <v>0</v>
      </c>
      <c r="F14" s="51"/>
      <c r="I14" t="s">
        <v>69</v>
      </c>
      <c r="K14" s="37" t="s">
        <v>44</v>
      </c>
      <c r="L14">
        <v>0</v>
      </c>
      <c r="M14" s="36">
        <f>M10+M12</f>
        <v>0</v>
      </c>
      <c r="O14" s="36">
        <f>O10+O12</f>
        <v>0</v>
      </c>
      <c r="Q14" s="36">
        <f>Q10+Q12</f>
        <v>0</v>
      </c>
      <c r="S14" s="36">
        <f>S10+S12</f>
        <v>0</v>
      </c>
      <c r="U14" s="36">
        <f>U10+U12</f>
        <v>0</v>
      </c>
      <c r="W14" s="36">
        <f>W10+W12</f>
        <v>0</v>
      </c>
      <c r="Y14" s="36">
        <f>Y10+Y12</f>
        <v>0.2</v>
      </c>
      <c r="AA14" s="36">
        <f>AA10+AA12</f>
        <v>0</v>
      </c>
      <c r="AC14" s="36">
        <f>AC10+AC12</f>
        <v>0.2</v>
      </c>
      <c r="AE14" s="36">
        <f>AE10+AE12</f>
        <v>0.5</v>
      </c>
      <c r="AG14" s="36">
        <f>AG10+AG12</f>
        <v>1.1000000000000001</v>
      </c>
      <c r="AI14" s="36">
        <f>AI10+AI12</f>
        <v>2.1</v>
      </c>
      <c r="AK14" s="36">
        <f>AK10+AK12</f>
        <v>2.5</v>
      </c>
      <c r="AM14" s="36">
        <f>AM10+AM12</f>
        <v>3.1999999999999997</v>
      </c>
      <c r="AO14" s="36">
        <f>AO10+AO12</f>
        <v>4.2</v>
      </c>
      <c r="AQ14" s="36">
        <f>AQ10+AQ12</f>
        <v>5.6</v>
      </c>
      <c r="AS14" s="36">
        <f>AS10+AS12</f>
        <v>7.2</v>
      </c>
      <c r="AU14" s="36">
        <f>AU10+AU12</f>
        <v>6.2</v>
      </c>
      <c r="AW14" s="36">
        <f>AW10+AW12</f>
        <v>3.9</v>
      </c>
    </row>
    <row r="15" spans="3:50">
      <c r="C15" s="54" t="s">
        <v>170</v>
      </c>
      <c r="D15" s="55">
        <v>1</v>
      </c>
      <c r="E15" s="55">
        <v>0</v>
      </c>
      <c r="F15" s="51"/>
      <c r="K15" s="37" t="s">
        <v>59</v>
      </c>
      <c r="L15">
        <v>0</v>
      </c>
      <c r="M15" s="36">
        <f>M11+M13</f>
        <v>0</v>
      </c>
      <c r="O15" s="36">
        <f>O11+O13</f>
        <v>0</v>
      </c>
      <c r="Q15" s="36">
        <f>Q11+Q13</f>
        <v>0</v>
      </c>
      <c r="S15" s="36">
        <f>S11+S13</f>
        <v>0</v>
      </c>
      <c r="U15" s="36">
        <f>U11+U13</f>
        <v>1.5</v>
      </c>
      <c r="W15" s="36">
        <f>W11+W13</f>
        <v>10.5</v>
      </c>
      <c r="Y15" s="36">
        <f>Y11+Y13</f>
        <v>31.9</v>
      </c>
      <c r="AA15" s="36">
        <f>AA11+AA13</f>
        <v>68.7</v>
      </c>
      <c r="AC15" s="36">
        <f>AC11+AC13</f>
        <v>137.4</v>
      </c>
      <c r="AE15" s="36">
        <f>AE11+AE13</f>
        <v>272.3</v>
      </c>
      <c r="AG15" s="36">
        <f>AG11+AG13</f>
        <v>349</v>
      </c>
      <c r="AI15" s="36">
        <f>AI11+AI13</f>
        <v>328.4</v>
      </c>
      <c r="AK15" s="36">
        <f>AK11+AK13</f>
        <v>418</v>
      </c>
      <c r="AM15" s="36">
        <f>AM11+AM13</f>
        <v>488.09999999999997</v>
      </c>
      <c r="AO15" s="36">
        <f>AO11+AO13</f>
        <v>397.2</v>
      </c>
      <c r="AQ15" s="36">
        <f>AQ11+AQ13</f>
        <v>429.20000000000005</v>
      </c>
      <c r="AS15" s="36">
        <f>AS11+AS13</f>
        <v>454.6</v>
      </c>
      <c r="AU15" s="36">
        <f>AU11+AU13</f>
        <v>472.79999999999995</v>
      </c>
      <c r="AW15" s="36">
        <f>AW11+AW13</f>
        <v>471.4</v>
      </c>
    </row>
    <row r="16" spans="3:50">
      <c r="C16" s="54" t="s">
        <v>171</v>
      </c>
      <c r="D16" s="55">
        <v>4</v>
      </c>
      <c r="E16" s="55">
        <v>0.2</v>
      </c>
      <c r="F16" s="51"/>
    </row>
    <row r="17" spans="3:18">
      <c r="C17" s="54" t="s">
        <v>172</v>
      </c>
      <c r="D17" s="55">
        <v>34</v>
      </c>
      <c r="E17" s="55">
        <v>1.6</v>
      </c>
      <c r="F17" s="51"/>
    </row>
    <row r="18" spans="3:18">
      <c r="C18" s="54" t="s">
        <v>173</v>
      </c>
      <c r="D18" s="55">
        <v>180</v>
      </c>
      <c r="E18" s="55">
        <v>8.4</v>
      </c>
      <c r="F18" s="51"/>
    </row>
    <row r="19" spans="3:18">
      <c r="C19" s="54" t="s">
        <v>174</v>
      </c>
      <c r="D19" s="55">
        <v>537</v>
      </c>
      <c r="E19" s="55">
        <v>26.5</v>
      </c>
      <c r="F19" s="51"/>
      <c r="I19" t="s">
        <v>207</v>
      </c>
    </row>
    <row r="20" spans="3:18">
      <c r="C20" s="54" t="s">
        <v>175</v>
      </c>
      <c r="D20" s="56">
        <v>1331</v>
      </c>
      <c r="E20" s="55">
        <v>61.9</v>
      </c>
      <c r="F20" s="51"/>
    </row>
    <row r="21" spans="3:18">
      <c r="C21" s="54" t="s">
        <v>176</v>
      </c>
      <c r="D21" s="56">
        <v>2899</v>
      </c>
      <c r="E21" s="55">
        <v>123.3</v>
      </c>
      <c r="F21" s="51"/>
      <c r="I21" s="112" t="s">
        <v>208</v>
      </c>
      <c r="J21" s="112" t="s">
        <v>151</v>
      </c>
      <c r="K21" s="114" t="s">
        <v>73</v>
      </c>
      <c r="L21" s="116" t="s">
        <v>209</v>
      </c>
      <c r="M21" s="106" t="s">
        <v>210</v>
      </c>
      <c r="N21" s="106"/>
      <c r="O21" s="106"/>
      <c r="P21" s="106" t="s">
        <v>211</v>
      </c>
      <c r="Q21" s="106"/>
      <c r="R21" s="106"/>
    </row>
    <row r="22" spans="3:18" ht="15.75" thickBot="1">
      <c r="C22" s="54" t="s">
        <v>177</v>
      </c>
      <c r="D22" s="56">
        <v>4844</v>
      </c>
      <c r="E22" s="55">
        <v>209.2</v>
      </c>
      <c r="F22" s="51"/>
      <c r="I22" s="113"/>
      <c r="J22" s="113"/>
      <c r="K22" s="115"/>
      <c r="L22" s="117"/>
      <c r="M22" s="59" t="s">
        <v>212</v>
      </c>
      <c r="N22" s="107" t="s">
        <v>110</v>
      </c>
      <c r="O22" s="107"/>
      <c r="P22" s="59" t="s">
        <v>212</v>
      </c>
      <c r="Q22" s="107" t="s">
        <v>110</v>
      </c>
      <c r="R22" s="107"/>
    </row>
    <row r="23" spans="3:18" ht="15.75" thickTop="1">
      <c r="C23" s="54" t="s">
        <v>178</v>
      </c>
      <c r="D23" s="56">
        <v>5608</v>
      </c>
      <c r="E23" s="55">
        <v>277.3</v>
      </c>
      <c r="F23" s="51"/>
      <c r="I23" s="108" t="s">
        <v>213</v>
      </c>
      <c r="J23" s="109" t="s">
        <v>149</v>
      </c>
      <c r="K23" s="60" t="s">
        <v>214</v>
      </c>
      <c r="L23" s="110">
        <v>188676</v>
      </c>
      <c r="M23" s="61">
        <v>95.793167114257813</v>
      </c>
      <c r="N23" s="61">
        <v>95.680580139160156</v>
      </c>
      <c r="O23" s="62">
        <v>95.905754089355469</v>
      </c>
      <c r="P23" s="62">
        <v>84.967071533203125</v>
      </c>
      <c r="Q23" s="62">
        <v>84.618537902832031</v>
      </c>
      <c r="R23" s="62">
        <v>85.315605163574219</v>
      </c>
    </row>
    <row r="24" spans="3:18">
      <c r="C24" s="54" t="s">
        <v>179</v>
      </c>
      <c r="D24" s="56">
        <v>4982</v>
      </c>
      <c r="E24" s="55">
        <v>272.8</v>
      </c>
      <c r="F24" s="51"/>
      <c r="I24" s="108"/>
      <c r="J24" s="109"/>
      <c r="K24" s="60" t="s">
        <v>215</v>
      </c>
      <c r="L24" s="111"/>
      <c r="M24" s="61">
        <v>95.632400512695313</v>
      </c>
      <c r="N24" s="63">
        <v>95.518524169921875</v>
      </c>
      <c r="O24" s="64">
        <v>95.746269226074219</v>
      </c>
      <c r="P24" s="62">
        <v>84.701004028320312</v>
      </c>
      <c r="Q24" s="64">
        <v>84.372459411621094</v>
      </c>
      <c r="R24" s="64">
        <v>85.029556274414063</v>
      </c>
    </row>
    <row r="25" spans="3:18">
      <c r="C25" s="54" t="s">
        <v>180</v>
      </c>
      <c r="D25" s="56">
        <v>6805</v>
      </c>
      <c r="E25" s="55">
        <v>354.9</v>
      </c>
      <c r="F25" s="51"/>
      <c r="I25" s="108"/>
      <c r="J25" s="109"/>
      <c r="K25" s="65" t="s">
        <v>216</v>
      </c>
      <c r="L25" s="66">
        <v>8588</v>
      </c>
      <c r="M25" s="67">
        <v>98.08148193359375</v>
      </c>
      <c r="N25" s="68">
        <v>97.786521911621094</v>
      </c>
      <c r="O25" s="69">
        <v>98.376449584960938</v>
      </c>
      <c r="P25" s="70">
        <v>84.838569641113281</v>
      </c>
      <c r="Q25" s="69">
        <v>83.808601379394531</v>
      </c>
      <c r="R25" s="69">
        <v>85.868537902832031</v>
      </c>
    </row>
    <row r="26" spans="3:18">
      <c r="C26" s="54" t="s">
        <v>181</v>
      </c>
      <c r="D26" s="56">
        <v>6089</v>
      </c>
      <c r="E26" s="55">
        <v>399.7</v>
      </c>
      <c r="F26" s="51"/>
      <c r="I26" s="108"/>
      <c r="J26" s="109"/>
      <c r="K26" s="65" t="s">
        <v>217</v>
      </c>
      <c r="L26" s="66">
        <v>30036</v>
      </c>
      <c r="M26" s="67">
        <v>98.514015197753906</v>
      </c>
      <c r="N26" s="68">
        <v>98.370368957519531</v>
      </c>
      <c r="O26" s="69">
        <v>98.65765380859375</v>
      </c>
      <c r="P26" s="70">
        <v>89.391998291015625</v>
      </c>
      <c r="Q26" s="69">
        <v>88.883514404296875</v>
      </c>
      <c r="R26" s="69">
        <v>89.900474548339844</v>
      </c>
    </row>
    <row r="27" spans="3:18">
      <c r="C27" s="54" t="s">
        <v>182</v>
      </c>
      <c r="D27" s="56">
        <v>4188</v>
      </c>
      <c r="E27" s="55">
        <v>323.2</v>
      </c>
      <c r="F27" s="51"/>
      <c r="I27" s="108"/>
      <c r="J27" s="109"/>
      <c r="K27" s="65" t="s">
        <v>218</v>
      </c>
      <c r="L27" s="66">
        <v>41367</v>
      </c>
      <c r="M27" s="67">
        <v>98.307518005371094</v>
      </c>
      <c r="N27" s="68">
        <v>98.170364379882813</v>
      </c>
      <c r="O27" s="69">
        <v>98.444679260253906</v>
      </c>
      <c r="P27" s="70">
        <v>90.875953674316406</v>
      </c>
      <c r="Q27" s="69">
        <v>90.457756042480469</v>
      </c>
      <c r="R27" s="69">
        <v>91.294158935546875</v>
      </c>
    </row>
    <row r="28" spans="3:18">
      <c r="C28" s="54" t="s">
        <v>183</v>
      </c>
      <c r="D28" s="56">
        <v>4228</v>
      </c>
      <c r="E28" s="55">
        <v>382.7</v>
      </c>
      <c r="F28" s="51"/>
      <c r="I28" s="108"/>
      <c r="J28" s="109"/>
      <c r="K28" s="65" t="s">
        <v>219</v>
      </c>
      <c r="L28" s="66">
        <v>48664</v>
      </c>
      <c r="M28" s="67">
        <v>97.746795654296875</v>
      </c>
      <c r="N28" s="68">
        <v>97.592292785644531</v>
      </c>
      <c r="O28" s="69">
        <v>97.901290893554688</v>
      </c>
      <c r="P28" s="70">
        <v>90.7626953125</v>
      </c>
      <c r="Q28" s="69">
        <v>90.321136474609375</v>
      </c>
      <c r="R28" s="69">
        <v>91.204254150390625</v>
      </c>
    </row>
    <row r="29" spans="3:18">
      <c r="C29" s="54" t="s">
        <v>184</v>
      </c>
      <c r="D29" s="56">
        <v>3639</v>
      </c>
      <c r="E29" s="55">
        <v>414.5</v>
      </c>
      <c r="F29" s="51"/>
      <c r="I29" s="108"/>
      <c r="J29" s="109"/>
      <c r="K29" s="65" t="s">
        <v>220</v>
      </c>
      <c r="L29" s="66">
        <v>31192</v>
      </c>
      <c r="M29" s="67">
        <v>93.776100158691406</v>
      </c>
      <c r="N29" s="68">
        <v>93.456047058105469</v>
      </c>
      <c r="O29" s="69">
        <v>94.096160888671875</v>
      </c>
      <c r="P29" s="70">
        <v>81.25421142578125</v>
      </c>
      <c r="Q29" s="69">
        <v>80.421333312988281</v>
      </c>
      <c r="R29" s="69">
        <v>82.087089538574219</v>
      </c>
    </row>
    <row r="30" spans="3:18">
      <c r="C30" s="54" t="s">
        <v>123</v>
      </c>
      <c r="D30" s="56">
        <v>4187</v>
      </c>
      <c r="E30" s="55">
        <v>447.4</v>
      </c>
      <c r="F30" s="51"/>
      <c r="I30" s="108"/>
      <c r="J30" s="109"/>
      <c r="K30" s="65" t="s">
        <v>221</v>
      </c>
      <c r="L30" s="66">
        <v>28829</v>
      </c>
      <c r="M30" s="71">
        <v>86.503158569335938</v>
      </c>
      <c r="N30" s="72">
        <v>85.977920532226563</v>
      </c>
      <c r="O30" s="72">
        <v>87.028396606445313</v>
      </c>
      <c r="P30" s="71">
        <v>64.101058959960937</v>
      </c>
      <c r="Q30" s="72">
        <v>62.569602966308594</v>
      </c>
      <c r="R30" s="72">
        <v>65.632514953613281</v>
      </c>
    </row>
    <row r="31" spans="3:18">
      <c r="C31" s="54" t="s">
        <v>185</v>
      </c>
      <c r="D31" s="56">
        <v>49557</v>
      </c>
      <c r="E31" s="55">
        <v>155.19999999999999</v>
      </c>
      <c r="F31" s="51"/>
    </row>
    <row r="34" spans="4:20">
      <c r="I34" t="s">
        <v>224</v>
      </c>
    </row>
    <row r="35" spans="4:20">
      <c r="I35" t="s">
        <v>225</v>
      </c>
    </row>
    <row r="36" spans="4:20">
      <c r="I36" s="83" t="s">
        <v>226</v>
      </c>
      <c r="J36" s="84" t="s">
        <v>190</v>
      </c>
      <c r="K36" s="84" t="s">
        <v>227</v>
      </c>
      <c r="L36" s="83" t="s">
        <v>115</v>
      </c>
      <c r="M36" s="83" t="s">
        <v>116</v>
      </c>
      <c r="N36" s="83" t="s">
        <v>117</v>
      </c>
      <c r="O36" s="83" t="s">
        <v>119</v>
      </c>
      <c r="P36" s="83" t="s">
        <v>120</v>
      </c>
      <c r="Q36" s="83" t="s">
        <v>121</v>
      </c>
      <c r="R36" s="83" t="s">
        <v>122</v>
      </c>
      <c r="S36" s="83" t="s">
        <v>95</v>
      </c>
      <c r="T36" s="83" t="s">
        <v>228</v>
      </c>
    </row>
    <row r="37" spans="4:20">
      <c r="I37" s="83">
        <v>1</v>
      </c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 t="s">
        <v>229</v>
      </c>
    </row>
    <row r="38" spans="4:20">
      <c r="D38" s="3" t="s">
        <v>230</v>
      </c>
      <c r="E38" s="85" t="s">
        <v>231</v>
      </c>
      <c r="F38" s="3" t="s">
        <v>232</v>
      </c>
      <c r="G38" s="86">
        <v>4</v>
      </c>
      <c r="H38" s="86"/>
      <c r="I38" s="87"/>
      <c r="J38" s="87"/>
      <c r="K38" s="87"/>
      <c r="L38" s="87"/>
      <c r="M38" s="87"/>
      <c r="N38" s="87"/>
      <c r="O38" s="87">
        <v>2</v>
      </c>
      <c r="P38" s="87">
        <v>3</v>
      </c>
      <c r="Q38" s="87">
        <v>10</v>
      </c>
      <c r="R38" s="87">
        <v>17</v>
      </c>
      <c r="S38" s="87">
        <v>23</v>
      </c>
      <c r="T38" s="87">
        <v>67</v>
      </c>
    </row>
    <row r="39" spans="4:20">
      <c r="D39" s="3"/>
      <c r="E39" s="85" t="s">
        <v>233</v>
      </c>
      <c r="F39" s="3" t="s">
        <v>234</v>
      </c>
      <c r="G39" s="86">
        <v>353</v>
      </c>
      <c r="H39" s="86"/>
      <c r="I39" s="87"/>
      <c r="J39" s="87"/>
      <c r="K39" s="87"/>
      <c r="L39" s="87">
        <v>1</v>
      </c>
      <c r="M39" s="87">
        <v>20</v>
      </c>
      <c r="N39" s="87">
        <v>117</v>
      </c>
      <c r="O39" s="87">
        <v>285</v>
      </c>
      <c r="P39" s="87">
        <v>505</v>
      </c>
      <c r="Q39" s="87">
        <v>733</v>
      </c>
      <c r="R39" s="87">
        <v>1342</v>
      </c>
      <c r="S39" s="87">
        <v>2211</v>
      </c>
      <c r="T39" s="87">
        <v>3494</v>
      </c>
    </row>
  </sheetData>
  <mergeCells count="35">
    <mergeCell ref="AV8:AV9"/>
    <mergeCell ref="AX8:AX9"/>
    <mergeCell ref="L8:L9"/>
    <mergeCell ref="N8:N9"/>
    <mergeCell ref="P8:P9"/>
    <mergeCell ref="R8:R9"/>
    <mergeCell ref="T8:T9"/>
    <mergeCell ref="V8:V9"/>
    <mergeCell ref="X8:X9"/>
    <mergeCell ref="Z8:Z9"/>
    <mergeCell ref="AB8:AB9"/>
    <mergeCell ref="AD8:AD9"/>
    <mergeCell ref="AF8:AF9"/>
    <mergeCell ref="AH8:AH9"/>
    <mergeCell ref="C7:E7"/>
    <mergeCell ref="C8:E8"/>
    <mergeCell ref="C9:E9"/>
    <mergeCell ref="AR8:AR9"/>
    <mergeCell ref="AT8:AT9"/>
    <mergeCell ref="C10:F11"/>
    <mergeCell ref="AJ8:AJ9"/>
    <mergeCell ref="AL8:AL9"/>
    <mergeCell ref="AN8:AN9"/>
    <mergeCell ref="AP8:AP9"/>
    <mergeCell ref="P21:R21"/>
    <mergeCell ref="N22:O22"/>
    <mergeCell ref="Q22:R22"/>
    <mergeCell ref="I23:I30"/>
    <mergeCell ref="J23:J30"/>
    <mergeCell ref="L23:L24"/>
    <mergeCell ref="I21:I22"/>
    <mergeCell ref="J21:J22"/>
    <mergeCell ref="K21:K22"/>
    <mergeCell ref="L21:L22"/>
    <mergeCell ref="M21:O21"/>
  </mergeCells>
  <conditionalFormatting sqref="M23:R3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9"/>
  <sheetViews>
    <sheetView topLeftCell="A7" workbookViewId="0">
      <selection activeCell="V26" sqref="V26"/>
    </sheetView>
  </sheetViews>
  <sheetFormatPr defaultRowHeight="15"/>
  <sheetData>
    <row r="3" spans="1:31">
      <c r="C3" t="s">
        <v>193</v>
      </c>
      <c r="E3" t="s">
        <v>158</v>
      </c>
    </row>
    <row r="5" spans="1:31">
      <c r="D5" s="135" t="s">
        <v>189</v>
      </c>
      <c r="E5" s="135" t="s">
        <v>190</v>
      </c>
      <c r="F5" s="135" t="s">
        <v>191</v>
      </c>
      <c r="G5" s="135" t="s">
        <v>129</v>
      </c>
      <c r="H5" s="135" t="s">
        <v>130</v>
      </c>
      <c r="I5" s="135" t="s">
        <v>131</v>
      </c>
      <c r="J5" s="135" t="s">
        <v>132</v>
      </c>
      <c r="K5" s="135" t="s">
        <v>133</v>
      </c>
      <c r="L5" s="135" t="s">
        <v>134</v>
      </c>
      <c r="M5" s="135" t="s">
        <v>135</v>
      </c>
      <c r="N5" s="135" t="s">
        <v>136</v>
      </c>
      <c r="O5" s="135" t="s">
        <v>137</v>
      </c>
      <c r="P5" s="135" t="s">
        <v>138</v>
      </c>
      <c r="Q5" s="135" t="s">
        <v>139</v>
      </c>
      <c r="R5" s="135" t="s">
        <v>140</v>
      </c>
      <c r="S5" s="135" t="s">
        <v>141</v>
      </c>
      <c r="T5" s="135" t="s">
        <v>142</v>
      </c>
      <c r="U5" s="135" t="s">
        <v>143</v>
      </c>
      <c r="V5" s="135" t="s">
        <v>95</v>
      </c>
      <c r="W5" s="136" t="s">
        <v>96</v>
      </c>
    </row>
    <row r="6" spans="1:31"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6"/>
    </row>
    <row r="7" spans="1:31">
      <c r="A7" t="s">
        <v>194</v>
      </c>
      <c r="C7" s="35" t="s">
        <v>44</v>
      </c>
      <c r="D7" s="35">
        <v>0</v>
      </c>
      <c r="E7" s="35">
        <v>0</v>
      </c>
      <c r="F7">
        <v>0</v>
      </c>
      <c r="G7" s="35">
        <v>0.3</v>
      </c>
      <c r="H7" s="35">
        <v>1</v>
      </c>
      <c r="I7" s="35">
        <v>1.6</v>
      </c>
      <c r="J7" s="35">
        <v>3.3</v>
      </c>
      <c r="K7" s="35">
        <v>6.2</v>
      </c>
      <c r="L7" s="35">
        <v>8.4</v>
      </c>
      <c r="M7" s="35">
        <v>12.9</v>
      </c>
      <c r="N7" s="35">
        <v>22.1</v>
      </c>
      <c r="O7" s="35">
        <v>48.2</v>
      </c>
      <c r="P7" s="35">
        <v>85.3</v>
      </c>
      <c r="Q7" s="35">
        <v>151.9</v>
      </c>
      <c r="R7" s="35">
        <v>196.5</v>
      </c>
      <c r="S7" s="35">
        <v>306.10000000000002</v>
      </c>
      <c r="T7" s="35">
        <v>369.1</v>
      </c>
      <c r="U7" s="35">
        <v>463.1</v>
      </c>
      <c r="V7" s="35">
        <v>503.6</v>
      </c>
      <c r="W7" s="35">
        <v>494</v>
      </c>
    </row>
    <row r="8" spans="1:31">
      <c r="C8" s="35" t="s">
        <v>59</v>
      </c>
      <c r="D8" s="35">
        <v>0</v>
      </c>
      <c r="E8" s="35">
        <v>0</v>
      </c>
      <c r="F8">
        <v>0</v>
      </c>
      <c r="G8" s="35">
        <v>1.2</v>
      </c>
      <c r="H8" s="35">
        <v>2.5</v>
      </c>
      <c r="I8" s="35">
        <v>2.2999999999999998</v>
      </c>
      <c r="J8" s="35">
        <v>3.1</v>
      </c>
      <c r="K8" s="35">
        <v>7.1</v>
      </c>
      <c r="L8" s="35">
        <v>6.9</v>
      </c>
      <c r="M8" s="35">
        <v>11.5</v>
      </c>
      <c r="N8" s="35">
        <v>20.2</v>
      </c>
      <c r="O8" s="35">
        <v>35.200000000000003</v>
      </c>
      <c r="P8" s="35">
        <v>61.2</v>
      </c>
      <c r="Q8" s="35">
        <v>89</v>
      </c>
      <c r="R8" s="35">
        <v>115.9</v>
      </c>
      <c r="S8" s="35">
        <v>178.9</v>
      </c>
      <c r="T8" s="35">
        <v>235.6</v>
      </c>
      <c r="U8" s="35">
        <v>311.8</v>
      </c>
      <c r="V8" s="35">
        <v>340.2</v>
      </c>
      <c r="W8" s="35">
        <v>306.7</v>
      </c>
    </row>
    <row r="11" spans="1:31">
      <c r="O11" t="s">
        <v>249</v>
      </c>
    </row>
    <row r="12" spans="1:31">
      <c r="C12" t="s">
        <v>207</v>
      </c>
      <c r="O12" t="s">
        <v>225</v>
      </c>
    </row>
    <row r="13" spans="1:31">
      <c r="O13" s="3" t="s">
        <v>250</v>
      </c>
      <c r="P13" s="85"/>
      <c r="Q13" s="85"/>
      <c r="R13" s="90" t="s">
        <v>55</v>
      </c>
      <c r="S13" s="83" t="s">
        <v>226</v>
      </c>
      <c r="T13" s="84" t="s">
        <v>190</v>
      </c>
      <c r="U13" s="84" t="s">
        <v>227</v>
      </c>
      <c r="V13" s="83" t="s">
        <v>115</v>
      </c>
      <c r="W13" s="83" t="s">
        <v>116</v>
      </c>
      <c r="X13" s="83" t="s">
        <v>117</v>
      </c>
      <c r="Y13" s="83" t="s">
        <v>119</v>
      </c>
      <c r="Z13" s="83" t="s">
        <v>120</v>
      </c>
      <c r="AA13" s="83" t="s">
        <v>121</v>
      </c>
      <c r="AB13" s="83" t="s">
        <v>122</v>
      </c>
      <c r="AC13" s="83" t="s">
        <v>95</v>
      </c>
      <c r="AD13" s="83" t="s">
        <v>228</v>
      </c>
      <c r="AE13" s="3"/>
    </row>
    <row r="14" spans="1:31">
      <c r="C14" s="112" t="s">
        <v>208</v>
      </c>
      <c r="D14" s="112" t="s">
        <v>151</v>
      </c>
      <c r="E14" s="114" t="s">
        <v>73</v>
      </c>
      <c r="F14" s="116" t="s">
        <v>209</v>
      </c>
      <c r="G14" s="106" t="s">
        <v>210</v>
      </c>
      <c r="H14" s="106"/>
      <c r="I14" s="106"/>
      <c r="J14" s="106" t="s">
        <v>211</v>
      </c>
      <c r="K14" s="106"/>
      <c r="L14" s="106"/>
      <c r="O14" s="3"/>
      <c r="P14" s="85"/>
      <c r="Q14" s="85"/>
      <c r="R14" s="90" t="s">
        <v>251</v>
      </c>
      <c r="S14" s="83">
        <v>1</v>
      </c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 t="s">
        <v>229</v>
      </c>
      <c r="AE14" s="3"/>
    </row>
    <row r="15" spans="1:31" ht="15.75" thickBot="1">
      <c r="C15" s="113"/>
      <c r="D15" s="113"/>
      <c r="E15" s="115"/>
      <c r="F15" s="117"/>
      <c r="G15" s="59" t="s">
        <v>212</v>
      </c>
      <c r="H15" s="107" t="s">
        <v>110</v>
      </c>
      <c r="I15" s="107"/>
      <c r="J15" s="59" t="s">
        <v>212</v>
      </c>
      <c r="K15" s="107" t="s">
        <v>110</v>
      </c>
      <c r="L15" s="107"/>
      <c r="O15" s="3" t="s">
        <v>252</v>
      </c>
      <c r="P15" s="85" t="s">
        <v>231</v>
      </c>
      <c r="Q15" s="3" t="s">
        <v>232</v>
      </c>
      <c r="R15" s="86">
        <v>196</v>
      </c>
      <c r="S15" s="87"/>
      <c r="T15" s="87"/>
      <c r="U15" s="87"/>
      <c r="V15" s="87"/>
      <c r="W15" s="87">
        <v>5</v>
      </c>
      <c r="X15" s="87">
        <v>11</v>
      </c>
      <c r="Y15" s="87">
        <v>48</v>
      </c>
      <c r="Z15" s="87">
        <v>162</v>
      </c>
      <c r="AA15" s="87">
        <v>426</v>
      </c>
      <c r="AB15" s="87">
        <v>1044</v>
      </c>
      <c r="AC15" s="87">
        <v>1986</v>
      </c>
      <c r="AD15" s="87">
        <v>2344</v>
      </c>
      <c r="AE15" s="3"/>
    </row>
    <row r="16" spans="1:31" ht="15.75" thickTop="1">
      <c r="C16" s="125" t="s">
        <v>222</v>
      </c>
      <c r="D16" s="128" t="s">
        <v>146</v>
      </c>
      <c r="E16" s="73" t="s">
        <v>214</v>
      </c>
      <c r="F16" s="110">
        <v>88791</v>
      </c>
      <c r="G16" s="61">
        <v>75.860687255859375</v>
      </c>
      <c r="H16" s="61">
        <v>75.537025451660156</v>
      </c>
      <c r="I16" s="62">
        <v>76.184341430664063</v>
      </c>
      <c r="J16" s="62">
        <v>56.499282836914063</v>
      </c>
      <c r="K16" s="62">
        <v>55.864398956298828</v>
      </c>
      <c r="L16" s="62">
        <v>57.134170532226562</v>
      </c>
      <c r="O16" s="3"/>
      <c r="P16" s="85" t="s">
        <v>253</v>
      </c>
      <c r="Q16" s="3" t="s">
        <v>234</v>
      </c>
      <c r="R16" s="86">
        <v>139</v>
      </c>
      <c r="S16" s="87"/>
      <c r="T16" s="87"/>
      <c r="U16" s="87"/>
      <c r="V16" s="87"/>
      <c r="W16" s="87">
        <v>5</v>
      </c>
      <c r="X16" s="87">
        <v>10</v>
      </c>
      <c r="Y16" s="87">
        <v>39</v>
      </c>
      <c r="Z16" s="87">
        <v>118</v>
      </c>
      <c r="AA16" s="87">
        <v>294</v>
      </c>
      <c r="AB16" s="87">
        <v>739</v>
      </c>
      <c r="AC16" s="87">
        <v>1371</v>
      </c>
      <c r="AD16" s="87">
        <v>1849</v>
      </c>
      <c r="AE16" s="3"/>
    </row>
    <row r="17" spans="3:31">
      <c r="C17" s="126"/>
      <c r="D17" s="129"/>
      <c r="E17" s="74" t="s">
        <v>215</v>
      </c>
      <c r="F17" s="130"/>
      <c r="G17" s="61">
        <v>76.285797119140625</v>
      </c>
      <c r="H17" s="63">
        <v>75.982368469238281</v>
      </c>
      <c r="I17" s="64">
        <v>76.589225769042969</v>
      </c>
      <c r="J17" s="62">
        <v>56.934497833251953</v>
      </c>
      <c r="K17" s="64">
        <v>56.375049591064453</v>
      </c>
      <c r="L17" s="64">
        <v>57.493949890136719</v>
      </c>
      <c r="O17" s="3"/>
      <c r="P17" s="85"/>
      <c r="Q17" s="3"/>
      <c r="R17" s="86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3"/>
    </row>
    <row r="18" spans="3:31">
      <c r="C18" s="126"/>
      <c r="D18" s="129"/>
      <c r="E18" s="75" t="s">
        <v>216</v>
      </c>
      <c r="F18" s="76">
        <v>1238</v>
      </c>
      <c r="G18" s="67">
        <v>83.320960998535156</v>
      </c>
      <c r="H18" s="68">
        <v>81.236083984375</v>
      </c>
      <c r="I18" s="69">
        <v>85.405838012695312</v>
      </c>
      <c r="J18" s="70">
        <v>63.420059204101563</v>
      </c>
      <c r="K18" s="69">
        <v>60.003440856933594</v>
      </c>
      <c r="L18" s="69">
        <v>66.836677551269531</v>
      </c>
      <c r="O18" s="3" t="s">
        <v>254</v>
      </c>
      <c r="P18" s="85" t="s">
        <v>231</v>
      </c>
      <c r="Q18" s="3" t="s">
        <v>232</v>
      </c>
      <c r="R18" s="86">
        <v>151</v>
      </c>
      <c r="S18" s="87"/>
      <c r="T18" s="87"/>
      <c r="U18" s="87"/>
      <c r="V18" s="87"/>
      <c r="W18" s="87">
        <v>5</v>
      </c>
      <c r="X18" s="87">
        <v>14</v>
      </c>
      <c r="Y18" s="87">
        <v>45</v>
      </c>
      <c r="Z18" s="87">
        <v>164</v>
      </c>
      <c r="AA18" s="87">
        <v>358</v>
      </c>
      <c r="AB18" s="87">
        <v>759</v>
      </c>
      <c r="AC18" s="87">
        <v>1245</v>
      </c>
      <c r="AD18" s="87">
        <v>1543</v>
      </c>
      <c r="AE18" s="3"/>
    </row>
    <row r="19" spans="3:31">
      <c r="C19" s="126"/>
      <c r="D19" s="129"/>
      <c r="E19" s="75" t="s">
        <v>217</v>
      </c>
      <c r="F19" s="76">
        <v>3072</v>
      </c>
      <c r="G19" s="67">
        <v>84.751274108886719</v>
      </c>
      <c r="H19" s="68">
        <v>83.469490051269531</v>
      </c>
      <c r="I19" s="69">
        <v>86.033050537109375</v>
      </c>
      <c r="J19" s="70">
        <v>62.076522827148438</v>
      </c>
      <c r="K19" s="69">
        <v>59.881412506103516</v>
      </c>
      <c r="L19" s="69">
        <v>64.271629333496094</v>
      </c>
      <c r="O19" s="3"/>
      <c r="P19" s="85" t="s">
        <v>255</v>
      </c>
      <c r="Q19" s="3" t="s">
        <v>234</v>
      </c>
      <c r="R19" s="86">
        <v>85</v>
      </c>
      <c r="S19" s="87"/>
      <c r="T19" s="87"/>
      <c r="U19" s="87"/>
      <c r="V19" s="87"/>
      <c r="W19" s="87">
        <v>3</v>
      </c>
      <c r="X19" s="87">
        <v>11</v>
      </c>
      <c r="Y19" s="87">
        <v>35</v>
      </c>
      <c r="Z19" s="87">
        <v>90</v>
      </c>
      <c r="AA19" s="87">
        <v>188</v>
      </c>
      <c r="AB19" s="87">
        <v>406</v>
      </c>
      <c r="AC19" s="87">
        <v>699</v>
      </c>
      <c r="AD19" s="87">
        <v>1013</v>
      </c>
      <c r="AE19" s="3"/>
    </row>
    <row r="20" spans="3:31">
      <c r="C20" s="126"/>
      <c r="D20" s="129"/>
      <c r="E20" s="75" t="s">
        <v>218</v>
      </c>
      <c r="F20" s="76">
        <v>9519</v>
      </c>
      <c r="G20" s="67">
        <v>83.888191223144531</v>
      </c>
      <c r="H20" s="68">
        <v>83.135643005371094</v>
      </c>
      <c r="I20" s="69">
        <v>84.640731811523438</v>
      </c>
      <c r="J20" s="70">
        <v>61.380580902099609</v>
      </c>
      <c r="K20" s="69">
        <v>60.085403442382812</v>
      </c>
      <c r="L20" s="69">
        <v>62.675762176513672</v>
      </c>
      <c r="O20" s="3"/>
      <c r="P20" s="85" t="s">
        <v>256</v>
      </c>
      <c r="Q20" s="3"/>
      <c r="R20" s="86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3"/>
    </row>
    <row r="21" spans="3:31">
      <c r="C21" s="126"/>
      <c r="D21" s="129"/>
      <c r="E21" s="75" t="s">
        <v>219</v>
      </c>
      <c r="F21" s="76">
        <v>25679</v>
      </c>
      <c r="G21" s="67">
        <v>84.084976196289063</v>
      </c>
      <c r="H21" s="68">
        <v>83.617927551269531</v>
      </c>
      <c r="I21" s="69">
        <v>84.552024841308594</v>
      </c>
      <c r="J21" s="70">
        <v>65.125808715820313</v>
      </c>
      <c r="K21" s="69">
        <v>64.26947021484375</v>
      </c>
      <c r="L21" s="69">
        <v>65.982154846191406</v>
      </c>
    </row>
    <row r="22" spans="3:31">
      <c r="C22" s="126"/>
      <c r="D22" s="129"/>
      <c r="E22" s="75" t="s">
        <v>220</v>
      </c>
      <c r="F22" s="76">
        <v>29188</v>
      </c>
      <c r="G22" s="67">
        <v>76.331718444824219</v>
      </c>
      <c r="H22" s="68">
        <v>75.80401611328125</v>
      </c>
      <c r="I22" s="69">
        <v>76.859413146972656</v>
      </c>
      <c r="J22" s="70">
        <v>57.161754608154297</v>
      </c>
      <c r="K22" s="69">
        <v>56.196762084960938</v>
      </c>
      <c r="L22" s="69">
        <v>58.126747131347656</v>
      </c>
    </row>
    <row r="23" spans="3:31">
      <c r="C23" s="126"/>
      <c r="D23" s="129"/>
      <c r="E23" s="75" t="s">
        <v>221</v>
      </c>
      <c r="F23" s="76">
        <v>20095</v>
      </c>
      <c r="G23" s="77">
        <v>60.927791595458984</v>
      </c>
      <c r="H23" s="78">
        <v>60.159877777099609</v>
      </c>
      <c r="I23" s="78">
        <v>61.695705413818359</v>
      </c>
      <c r="J23" s="77">
        <v>42.857913970947266</v>
      </c>
      <c r="K23" s="78">
        <v>41.323604583740234</v>
      </c>
      <c r="L23" s="78">
        <v>44.392227172851563</v>
      </c>
      <c r="O23" t="s">
        <v>257</v>
      </c>
      <c r="Q23" t="s">
        <v>232</v>
      </c>
      <c r="R23" s="32">
        <f>R15+R18</f>
        <v>347</v>
      </c>
      <c r="S23" s="32">
        <f t="shared" ref="S23:AD23" si="0">S15+S18</f>
        <v>0</v>
      </c>
      <c r="T23" s="32">
        <f t="shared" si="0"/>
        <v>0</v>
      </c>
      <c r="U23" s="32">
        <f t="shared" si="0"/>
        <v>0</v>
      </c>
      <c r="V23" s="32">
        <f t="shared" si="0"/>
        <v>0</v>
      </c>
      <c r="W23" s="32">
        <f t="shared" si="0"/>
        <v>10</v>
      </c>
      <c r="X23" s="32">
        <f t="shared" si="0"/>
        <v>25</v>
      </c>
      <c r="Y23" s="32">
        <f t="shared" si="0"/>
        <v>93</v>
      </c>
      <c r="Z23" s="32">
        <f t="shared" si="0"/>
        <v>326</v>
      </c>
      <c r="AA23" s="32">
        <f t="shared" si="0"/>
        <v>784</v>
      </c>
      <c r="AB23" s="32">
        <f t="shared" si="0"/>
        <v>1803</v>
      </c>
      <c r="AC23" s="32">
        <f t="shared" si="0"/>
        <v>3231</v>
      </c>
      <c r="AD23" s="32">
        <f t="shared" si="0"/>
        <v>3887</v>
      </c>
    </row>
    <row r="24" spans="3:31">
      <c r="C24" s="126"/>
      <c r="D24" s="131" t="s">
        <v>149</v>
      </c>
      <c r="E24" s="79" t="s">
        <v>214</v>
      </c>
      <c r="F24" s="133">
        <v>70656</v>
      </c>
      <c r="G24" s="61">
        <v>74.682388305664063</v>
      </c>
      <c r="H24" s="61">
        <v>74.334663391113281</v>
      </c>
      <c r="I24" s="62">
        <v>75.030120849609375</v>
      </c>
      <c r="J24" s="62">
        <v>57.822174072265625</v>
      </c>
      <c r="K24" s="62">
        <v>57.215518951416016</v>
      </c>
      <c r="L24" s="62">
        <v>58.428829193115234</v>
      </c>
      <c r="Q24" t="s">
        <v>234</v>
      </c>
      <c r="R24" s="32">
        <f>R16+R19</f>
        <v>224</v>
      </c>
      <c r="S24" s="32">
        <f t="shared" ref="S24:AD24" si="1">S16+S19</f>
        <v>0</v>
      </c>
      <c r="T24" s="32">
        <f t="shared" si="1"/>
        <v>0</v>
      </c>
      <c r="U24" s="32">
        <f t="shared" si="1"/>
        <v>0</v>
      </c>
      <c r="V24" s="32">
        <f t="shared" si="1"/>
        <v>0</v>
      </c>
      <c r="W24" s="32">
        <f t="shared" si="1"/>
        <v>8</v>
      </c>
      <c r="X24" s="32">
        <f t="shared" si="1"/>
        <v>21</v>
      </c>
      <c r="Y24" s="32">
        <f t="shared" si="1"/>
        <v>74</v>
      </c>
      <c r="Z24" s="32">
        <f t="shared" si="1"/>
        <v>208</v>
      </c>
      <c r="AA24" s="32">
        <f t="shared" si="1"/>
        <v>482</v>
      </c>
      <c r="AB24" s="32">
        <f t="shared" si="1"/>
        <v>1145</v>
      </c>
      <c r="AC24" s="32">
        <f t="shared" si="1"/>
        <v>2070</v>
      </c>
      <c r="AD24" s="32">
        <f t="shared" si="1"/>
        <v>2862</v>
      </c>
    </row>
    <row r="25" spans="3:31">
      <c r="C25" s="126"/>
      <c r="D25" s="129"/>
      <c r="E25" s="74" t="s">
        <v>215</v>
      </c>
      <c r="F25" s="130"/>
      <c r="G25" s="61">
        <v>72.934677124023438</v>
      </c>
      <c r="H25" s="63">
        <v>72.585052490234375</v>
      </c>
      <c r="I25" s="64">
        <v>73.2843017578125</v>
      </c>
      <c r="J25" s="62">
        <v>56.252235412597656</v>
      </c>
      <c r="K25" s="64">
        <v>55.661628723144531</v>
      </c>
      <c r="L25" s="64">
        <v>56.842838287353516</v>
      </c>
    </row>
    <row r="26" spans="3:31">
      <c r="C26" s="126"/>
      <c r="D26" s="129"/>
      <c r="E26" s="75" t="s">
        <v>216</v>
      </c>
      <c r="F26" s="76">
        <v>1169</v>
      </c>
      <c r="G26" s="67">
        <v>86.262107849121094</v>
      </c>
      <c r="H26" s="68">
        <v>84.285270690917969</v>
      </c>
      <c r="I26" s="69">
        <v>88.238945007324219</v>
      </c>
      <c r="J26" s="70">
        <v>65.733787536621094</v>
      </c>
      <c r="K26" s="69">
        <v>62.253158569335938</v>
      </c>
      <c r="L26" s="69">
        <v>69.21441650390625</v>
      </c>
    </row>
    <row r="27" spans="3:31">
      <c r="C27" s="126"/>
      <c r="D27" s="129"/>
      <c r="E27" s="75" t="s">
        <v>217</v>
      </c>
      <c r="F27" s="76">
        <v>2811</v>
      </c>
      <c r="G27" s="67">
        <v>86.440444946289063</v>
      </c>
      <c r="H27" s="68">
        <v>85.167839050292969</v>
      </c>
      <c r="I27" s="69">
        <v>87.713043212890625</v>
      </c>
      <c r="J27" s="70">
        <v>64.196830749511719</v>
      </c>
      <c r="K27" s="69">
        <v>61.922885894775391</v>
      </c>
      <c r="L27" s="69">
        <v>66.470779418945313</v>
      </c>
    </row>
    <row r="28" spans="3:31">
      <c r="C28" s="126"/>
      <c r="D28" s="129"/>
      <c r="E28" s="75" t="s">
        <v>218</v>
      </c>
      <c r="F28" s="76">
        <v>7094</v>
      </c>
      <c r="G28" s="67">
        <v>85.101043701171875</v>
      </c>
      <c r="H28" s="68">
        <v>84.261680603027344</v>
      </c>
      <c r="I28" s="69">
        <v>85.940414428710938</v>
      </c>
      <c r="J28" s="70">
        <v>64.214584350585938</v>
      </c>
      <c r="K28" s="69">
        <v>62.797458648681641</v>
      </c>
      <c r="L28" s="69">
        <v>65.631706237792969</v>
      </c>
    </row>
    <row r="29" spans="3:31">
      <c r="C29" s="126"/>
      <c r="D29" s="129"/>
      <c r="E29" s="75" t="s">
        <v>219</v>
      </c>
      <c r="F29" s="76">
        <v>16056</v>
      </c>
      <c r="G29" s="67">
        <v>83.575080871582031</v>
      </c>
      <c r="H29" s="68">
        <v>82.986984252929688</v>
      </c>
      <c r="I29" s="69">
        <v>84.163177490234375</v>
      </c>
      <c r="J29" s="70">
        <v>66.163192749023437</v>
      </c>
      <c r="K29" s="69">
        <v>65.1728515625</v>
      </c>
      <c r="L29" s="69">
        <v>67.153533935546875</v>
      </c>
    </row>
    <row r="30" spans="3:31">
      <c r="C30" s="126"/>
      <c r="D30" s="129"/>
      <c r="E30" s="75" t="s">
        <v>220</v>
      </c>
      <c r="F30" s="76">
        <v>20832</v>
      </c>
      <c r="G30" s="67">
        <v>75.252304077148438</v>
      </c>
      <c r="H30" s="68">
        <v>74.63543701171875</v>
      </c>
      <c r="I30" s="69">
        <v>75.869171142578125</v>
      </c>
      <c r="J30" s="70">
        <v>59.261241912841797</v>
      </c>
      <c r="K30" s="69">
        <v>58.240718841552734</v>
      </c>
      <c r="L30" s="69">
        <v>60.281764984130859</v>
      </c>
    </row>
    <row r="31" spans="3:31">
      <c r="C31" s="126"/>
      <c r="D31" s="132"/>
      <c r="E31" s="80" t="s">
        <v>221</v>
      </c>
      <c r="F31" s="76">
        <v>22694</v>
      </c>
      <c r="G31" s="77">
        <v>57.119174957275391</v>
      </c>
      <c r="H31" s="78">
        <v>56.407596588134766</v>
      </c>
      <c r="I31" s="78">
        <v>57.830753326416016</v>
      </c>
      <c r="J31" s="77">
        <v>42.496589660644531</v>
      </c>
      <c r="K31" s="78">
        <v>41.215560913085938</v>
      </c>
      <c r="L31" s="78">
        <v>43.777618408203125</v>
      </c>
    </row>
    <row r="32" spans="3:31">
      <c r="C32" s="126"/>
      <c r="D32" s="129"/>
      <c r="E32" s="74"/>
      <c r="F32" s="133"/>
      <c r="G32" s="61"/>
      <c r="H32" s="61"/>
      <c r="I32" s="62"/>
      <c r="J32" s="62"/>
      <c r="K32" s="62"/>
      <c r="L32" s="62"/>
    </row>
    <row r="33" spans="3:12">
      <c r="C33" s="126"/>
      <c r="D33" s="129"/>
      <c r="E33" s="74"/>
      <c r="F33" s="130"/>
      <c r="G33" s="61"/>
      <c r="H33" s="63"/>
      <c r="I33" s="64"/>
      <c r="J33" s="62"/>
      <c r="K33" s="64"/>
      <c r="L33" s="64"/>
    </row>
    <row r="34" spans="3:12">
      <c r="C34" s="126"/>
      <c r="D34" s="129"/>
      <c r="E34" s="75"/>
      <c r="F34" s="76"/>
      <c r="G34" s="67"/>
      <c r="H34" s="68"/>
      <c r="I34" s="69"/>
      <c r="J34" s="70"/>
      <c r="K34" s="69"/>
      <c r="L34" s="69"/>
    </row>
    <row r="35" spans="3:12">
      <c r="C35" s="126"/>
      <c r="D35" s="129"/>
      <c r="E35" s="75"/>
      <c r="F35" s="76"/>
      <c r="G35" s="67"/>
      <c r="H35" s="68"/>
      <c r="I35" s="69"/>
      <c r="J35" s="70"/>
      <c r="K35" s="69"/>
      <c r="L35" s="69"/>
    </row>
    <row r="36" spans="3:12">
      <c r="C36" s="126"/>
      <c r="D36" s="129"/>
      <c r="E36" s="75"/>
      <c r="F36" s="76"/>
      <c r="G36" s="67"/>
      <c r="H36" s="68"/>
      <c r="I36" s="69"/>
      <c r="J36" s="70"/>
      <c r="K36" s="69"/>
      <c r="L36" s="69"/>
    </row>
    <row r="37" spans="3:12">
      <c r="C37" s="126"/>
      <c r="D37" s="129"/>
      <c r="E37" s="75"/>
      <c r="F37" s="76"/>
      <c r="G37" s="67"/>
      <c r="H37" s="68"/>
      <c r="I37" s="69"/>
      <c r="J37" s="70"/>
      <c r="K37" s="69"/>
      <c r="L37" s="69"/>
    </row>
    <row r="38" spans="3:12">
      <c r="C38" s="126"/>
      <c r="D38" s="129"/>
      <c r="E38" s="75"/>
      <c r="F38" s="76"/>
      <c r="G38" s="67"/>
      <c r="H38" s="68"/>
      <c r="I38" s="69"/>
      <c r="J38" s="70"/>
      <c r="K38" s="69"/>
      <c r="L38" s="69"/>
    </row>
    <row r="39" spans="3:12">
      <c r="C39" s="127"/>
      <c r="D39" s="134"/>
      <c r="E39" s="81"/>
      <c r="F39" s="82"/>
      <c r="G39" s="71"/>
      <c r="H39" s="72"/>
      <c r="I39" s="72"/>
      <c r="J39" s="71"/>
      <c r="K39" s="72"/>
      <c r="L39" s="72"/>
    </row>
  </sheetData>
  <mergeCells count="35">
    <mergeCell ref="U5:U6"/>
    <mergeCell ref="V5:V6"/>
    <mergeCell ref="W5:W6"/>
    <mergeCell ref="D5:D6"/>
    <mergeCell ref="E5:E6"/>
    <mergeCell ref="F5:F6"/>
    <mergeCell ref="G5:G6"/>
    <mergeCell ref="H5:H6"/>
    <mergeCell ref="I5:I6"/>
    <mergeCell ref="J5:J6"/>
    <mergeCell ref="K5:K6"/>
    <mergeCell ref="P5:P6"/>
    <mergeCell ref="Q5:Q6"/>
    <mergeCell ref="R5:R6"/>
    <mergeCell ref="S5:S6"/>
    <mergeCell ref="L5:L6"/>
    <mergeCell ref="M5:M6"/>
    <mergeCell ref="N5:N6"/>
    <mergeCell ref="O5:O6"/>
    <mergeCell ref="T5:T6"/>
    <mergeCell ref="C14:C15"/>
    <mergeCell ref="D14:D15"/>
    <mergeCell ref="E14:E15"/>
    <mergeCell ref="F14:F15"/>
    <mergeCell ref="G14:I14"/>
    <mergeCell ref="J14:L14"/>
    <mergeCell ref="H15:I15"/>
    <mergeCell ref="K15:L15"/>
    <mergeCell ref="C16:C39"/>
    <mergeCell ref="D16:D23"/>
    <mergeCell ref="F16:F17"/>
    <mergeCell ref="D24:D31"/>
    <mergeCell ref="F24:F25"/>
    <mergeCell ref="D32:D39"/>
    <mergeCell ref="F32:F33"/>
  </mergeCells>
  <conditionalFormatting sqref="G16:L3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1"/>
  <sheetViews>
    <sheetView topLeftCell="A3" workbookViewId="0">
      <selection activeCell="C25" sqref="C25"/>
    </sheetView>
  </sheetViews>
  <sheetFormatPr defaultRowHeight="15"/>
  <sheetData>
    <row r="2" spans="1:31">
      <c r="B2" t="s">
        <v>195</v>
      </c>
    </row>
    <row r="4" spans="1:31">
      <c r="B4" s="58"/>
      <c r="C4" s="135" t="s">
        <v>189</v>
      </c>
      <c r="D4" s="135" t="s">
        <v>190</v>
      </c>
      <c r="E4" s="135" t="s">
        <v>191</v>
      </c>
      <c r="F4" s="135" t="s">
        <v>129</v>
      </c>
      <c r="G4" s="135" t="s">
        <v>130</v>
      </c>
      <c r="H4" s="135" t="s">
        <v>131</v>
      </c>
      <c r="I4" s="135" t="s">
        <v>132</v>
      </c>
      <c r="J4" s="135" t="s">
        <v>133</v>
      </c>
      <c r="K4" s="135" t="s">
        <v>134</v>
      </c>
      <c r="L4" s="135" t="s">
        <v>135</v>
      </c>
      <c r="M4" s="135" t="s">
        <v>136</v>
      </c>
      <c r="N4" s="135" t="s">
        <v>137</v>
      </c>
      <c r="O4" s="135" t="s">
        <v>138</v>
      </c>
      <c r="P4" s="135" t="s">
        <v>139</v>
      </c>
      <c r="Q4" s="135" t="s">
        <v>140</v>
      </c>
      <c r="R4" s="135" t="s">
        <v>141</v>
      </c>
      <c r="S4" s="135" t="s">
        <v>142</v>
      </c>
      <c r="T4" s="135" t="s">
        <v>143</v>
      </c>
      <c r="U4" s="135" t="s">
        <v>95</v>
      </c>
      <c r="V4" s="136" t="s">
        <v>96</v>
      </c>
    </row>
    <row r="5" spans="1:31">
      <c r="B5" s="58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6"/>
    </row>
    <row r="6" spans="1:31">
      <c r="A6" t="s">
        <v>196</v>
      </c>
      <c r="B6" t="s">
        <v>106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0.5</v>
      </c>
      <c r="J6" s="57">
        <v>2.6</v>
      </c>
      <c r="K6" s="57">
        <v>3.4</v>
      </c>
      <c r="L6" s="57">
        <v>7.1</v>
      </c>
      <c r="M6" s="57">
        <v>13.5</v>
      </c>
      <c r="N6" s="57">
        <v>30.6</v>
      </c>
      <c r="O6" s="57">
        <v>58</v>
      </c>
      <c r="P6" s="57">
        <v>73.7</v>
      </c>
      <c r="Q6" s="57">
        <v>86.5</v>
      </c>
      <c r="R6" s="57">
        <v>96.9</v>
      </c>
      <c r="S6" s="57">
        <v>91.9</v>
      </c>
      <c r="T6" s="57">
        <v>82.5</v>
      </c>
      <c r="U6" s="57">
        <v>66.2</v>
      </c>
      <c r="V6" s="57">
        <v>49.5</v>
      </c>
    </row>
    <row r="10" spans="1:31">
      <c r="C10" t="s">
        <v>207</v>
      </c>
      <c r="N10" t="s">
        <v>241</v>
      </c>
    </row>
    <row r="11" spans="1:31">
      <c r="N11" t="s">
        <v>235</v>
      </c>
    </row>
    <row r="12" spans="1:31">
      <c r="C12" s="112" t="s">
        <v>208</v>
      </c>
      <c r="D12" s="112" t="s">
        <v>151</v>
      </c>
      <c r="E12" s="114" t="s">
        <v>73</v>
      </c>
      <c r="F12" s="116" t="s">
        <v>209</v>
      </c>
      <c r="G12" s="106" t="s">
        <v>210</v>
      </c>
      <c r="H12" s="106"/>
      <c r="I12" s="106"/>
      <c r="J12" s="106" t="s">
        <v>211</v>
      </c>
      <c r="K12" s="106"/>
      <c r="L12" s="106"/>
      <c r="S12" s="83" t="s">
        <v>226</v>
      </c>
      <c r="T12" s="84" t="s">
        <v>190</v>
      </c>
      <c r="U12" s="84" t="s">
        <v>227</v>
      </c>
      <c r="V12" s="83" t="s">
        <v>115</v>
      </c>
      <c r="W12" s="83" t="s">
        <v>116</v>
      </c>
      <c r="X12" s="83" t="s">
        <v>117</v>
      </c>
      <c r="Y12" s="83" t="s">
        <v>119</v>
      </c>
      <c r="Z12" s="83" t="s">
        <v>120</v>
      </c>
      <c r="AA12" s="83" t="s">
        <v>121</v>
      </c>
      <c r="AB12" s="83" t="s">
        <v>122</v>
      </c>
      <c r="AC12" s="83" t="s">
        <v>95</v>
      </c>
      <c r="AD12" s="83" t="s">
        <v>228</v>
      </c>
      <c r="AE12" s="3"/>
    </row>
    <row r="13" spans="1:31" ht="15.75" thickBot="1">
      <c r="C13" s="113"/>
      <c r="D13" s="113"/>
      <c r="E13" s="115"/>
      <c r="F13" s="117"/>
      <c r="G13" s="59" t="s">
        <v>212</v>
      </c>
      <c r="H13" s="107" t="s">
        <v>110</v>
      </c>
      <c r="I13" s="107"/>
      <c r="J13" s="59" t="s">
        <v>212</v>
      </c>
      <c r="K13" s="107" t="s">
        <v>110</v>
      </c>
      <c r="L13" s="107"/>
      <c r="S13" s="83">
        <v>1</v>
      </c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 t="s">
        <v>229</v>
      </c>
      <c r="AE13" s="3"/>
    </row>
    <row r="14" spans="1:31" ht="15.75" thickTop="1">
      <c r="C14" s="125" t="s">
        <v>223</v>
      </c>
      <c r="D14" s="128" t="s">
        <v>149</v>
      </c>
      <c r="E14" s="73" t="s">
        <v>214</v>
      </c>
      <c r="F14" s="110">
        <v>12182</v>
      </c>
      <c r="G14" s="61">
        <v>83.717987060546875</v>
      </c>
      <c r="H14" s="61">
        <v>82.867713928222656</v>
      </c>
      <c r="I14" s="62">
        <v>84.568252563476562</v>
      </c>
      <c r="J14" s="62">
        <v>67.328994750976563</v>
      </c>
      <c r="K14" s="62">
        <v>65.750770568847656</v>
      </c>
      <c r="L14" s="62">
        <v>68.907218933105469</v>
      </c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</row>
    <row r="15" spans="1:31">
      <c r="C15" s="126"/>
      <c r="D15" s="129"/>
      <c r="E15" s="74" t="s">
        <v>215</v>
      </c>
      <c r="F15" s="130"/>
      <c r="G15" s="61">
        <v>86.050544738769531</v>
      </c>
      <c r="H15" s="63">
        <v>85.412384033203125</v>
      </c>
      <c r="I15" s="64">
        <v>86.688713073730469</v>
      </c>
      <c r="J15" s="62">
        <v>71.929008483886719</v>
      </c>
      <c r="K15" s="64">
        <v>70.901802062988281</v>
      </c>
      <c r="L15" s="64">
        <v>72.956214904785156</v>
      </c>
      <c r="N15" s="3" t="s">
        <v>236</v>
      </c>
      <c r="O15" s="85" t="s">
        <v>231</v>
      </c>
      <c r="P15" s="3" t="s">
        <v>234</v>
      </c>
      <c r="Q15" s="86">
        <v>28</v>
      </c>
      <c r="R15" s="86"/>
      <c r="S15" s="87"/>
      <c r="T15" s="87"/>
      <c r="U15" s="87"/>
      <c r="V15" s="87">
        <v>1</v>
      </c>
      <c r="W15" s="87">
        <v>15</v>
      </c>
      <c r="X15" s="87">
        <v>26</v>
      </c>
      <c r="Y15" s="87">
        <v>29</v>
      </c>
      <c r="Z15" s="87">
        <v>45</v>
      </c>
      <c r="AA15" s="87">
        <v>47</v>
      </c>
      <c r="AB15" s="87">
        <v>73</v>
      </c>
      <c r="AC15" s="87">
        <v>93</v>
      </c>
      <c r="AD15" s="87">
        <v>111</v>
      </c>
      <c r="AE15" s="3"/>
    </row>
    <row r="16" spans="1:31">
      <c r="C16" s="126"/>
      <c r="D16" s="129"/>
      <c r="E16" s="75" t="s">
        <v>216</v>
      </c>
      <c r="F16" s="76">
        <v>5026</v>
      </c>
      <c r="G16" s="67">
        <v>96.409423828125</v>
      </c>
      <c r="H16" s="68">
        <v>95.890998840332031</v>
      </c>
      <c r="I16" s="69">
        <v>96.927848815917969</v>
      </c>
      <c r="J16" s="70">
        <v>89.590179443359375</v>
      </c>
      <c r="K16" s="69">
        <v>88.581008911132812</v>
      </c>
      <c r="L16" s="69">
        <v>90.599342346191406</v>
      </c>
      <c r="N16" s="3"/>
      <c r="O16" s="85" t="s">
        <v>237</v>
      </c>
      <c r="P16" s="3"/>
      <c r="Q16" s="86"/>
      <c r="R16" s="86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3"/>
    </row>
    <row r="17" spans="3:40">
      <c r="C17" s="126"/>
      <c r="D17" s="129"/>
      <c r="E17" s="75" t="s">
        <v>217</v>
      </c>
      <c r="F17" s="76">
        <v>2489</v>
      </c>
      <c r="G17" s="67">
        <v>91.096214294433594</v>
      </c>
      <c r="H17" s="68">
        <v>89.968154907226563</v>
      </c>
      <c r="I17" s="69">
        <v>92.224273681640625</v>
      </c>
      <c r="J17" s="70">
        <v>78.906654357910156</v>
      </c>
      <c r="K17" s="69">
        <v>76.967170715332031</v>
      </c>
      <c r="L17" s="69">
        <v>80.846145629882813</v>
      </c>
      <c r="N17" s="3"/>
      <c r="O17" s="85"/>
      <c r="P17" s="3"/>
      <c r="Q17" s="86"/>
      <c r="R17" s="86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3"/>
    </row>
    <row r="18" spans="3:40">
      <c r="C18" s="126"/>
      <c r="D18" s="129"/>
      <c r="E18" s="75" t="s">
        <v>218</v>
      </c>
      <c r="F18" s="76">
        <v>1499</v>
      </c>
      <c r="G18" s="67">
        <v>86.536705017089844</v>
      </c>
      <c r="H18" s="68">
        <v>84.783210754394531</v>
      </c>
      <c r="I18" s="69">
        <v>88.290206909179688</v>
      </c>
      <c r="J18" s="70">
        <v>67.742515563964844</v>
      </c>
      <c r="K18" s="69">
        <v>64.735214233398438</v>
      </c>
      <c r="L18" s="69">
        <v>70.74981689453125</v>
      </c>
      <c r="N18" s="3" t="s">
        <v>238</v>
      </c>
      <c r="O18" s="85" t="s">
        <v>231</v>
      </c>
      <c r="P18" s="3" t="s">
        <v>234</v>
      </c>
      <c r="Q18" s="86">
        <v>63</v>
      </c>
      <c r="R18" s="86"/>
      <c r="S18" s="87"/>
      <c r="T18" s="87"/>
      <c r="U18" s="87"/>
      <c r="V18" s="87"/>
      <c r="W18" s="87">
        <v>2</v>
      </c>
      <c r="X18" s="87">
        <v>4</v>
      </c>
      <c r="Y18" s="87">
        <v>18</v>
      </c>
      <c r="Z18" s="87">
        <v>70</v>
      </c>
      <c r="AA18" s="87">
        <v>201</v>
      </c>
      <c r="AB18" s="87">
        <v>301</v>
      </c>
      <c r="AC18" s="87">
        <v>389</v>
      </c>
      <c r="AD18" s="87">
        <v>379</v>
      </c>
      <c r="AE18" s="3"/>
    </row>
    <row r="19" spans="3:40">
      <c r="C19" s="126"/>
      <c r="D19" s="129"/>
      <c r="E19" s="75" t="s">
        <v>219</v>
      </c>
      <c r="F19" s="76">
        <v>1192</v>
      </c>
      <c r="G19" s="67">
        <v>77.346900939941406</v>
      </c>
      <c r="H19" s="68">
        <v>74.924491882324219</v>
      </c>
      <c r="I19" s="69">
        <v>79.769309997558594</v>
      </c>
      <c r="J19" s="70">
        <v>54.654224395751953</v>
      </c>
      <c r="K19" s="69">
        <v>51.058422088623047</v>
      </c>
      <c r="L19" s="69">
        <v>58.250022888183594</v>
      </c>
      <c r="N19" s="3"/>
      <c r="O19" s="85" t="s">
        <v>239</v>
      </c>
      <c r="P19" s="3"/>
      <c r="Q19" s="86"/>
      <c r="R19" s="86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3"/>
    </row>
    <row r="20" spans="3:40">
      <c r="C20" s="126"/>
      <c r="D20" s="129"/>
      <c r="E20" s="75" t="s">
        <v>220</v>
      </c>
      <c r="F20" s="76">
        <v>1035</v>
      </c>
      <c r="G20" s="67">
        <v>66.561767578125</v>
      </c>
      <c r="H20" s="68">
        <v>63.571613311767578</v>
      </c>
      <c r="I20" s="69">
        <v>69.551910400390625</v>
      </c>
      <c r="J20" s="70">
        <v>38.494575500488281</v>
      </c>
      <c r="K20" s="69">
        <v>34.180107116699219</v>
      </c>
      <c r="L20" s="69">
        <v>42.809047698974609</v>
      </c>
      <c r="N20" s="3"/>
      <c r="O20" s="85" t="s">
        <v>240</v>
      </c>
      <c r="P20" s="3"/>
      <c r="Q20" s="86"/>
      <c r="R20" s="86"/>
      <c r="S20" s="86">
        <f>S15+S18</f>
        <v>0</v>
      </c>
      <c r="T20" s="86">
        <f t="shared" ref="T20:AD20" si="0">T15+T18</f>
        <v>0</v>
      </c>
      <c r="U20" s="86">
        <f t="shared" si="0"/>
        <v>0</v>
      </c>
      <c r="V20" s="86">
        <f t="shared" si="0"/>
        <v>1</v>
      </c>
      <c r="W20" s="86">
        <f t="shared" si="0"/>
        <v>17</v>
      </c>
      <c r="X20" s="86">
        <f t="shared" si="0"/>
        <v>30</v>
      </c>
      <c r="Y20" s="86">
        <f t="shared" si="0"/>
        <v>47</v>
      </c>
      <c r="Z20" s="86">
        <f t="shared" si="0"/>
        <v>115</v>
      </c>
      <c r="AA20" s="86">
        <f t="shared" si="0"/>
        <v>248</v>
      </c>
      <c r="AB20" s="86">
        <f t="shared" si="0"/>
        <v>374</v>
      </c>
      <c r="AC20" s="86">
        <f t="shared" si="0"/>
        <v>482</v>
      </c>
      <c r="AD20" s="86">
        <f t="shared" si="0"/>
        <v>490</v>
      </c>
      <c r="AE20" s="87"/>
      <c r="AF20" s="87"/>
      <c r="AG20" s="87"/>
      <c r="AH20" s="87"/>
      <c r="AI20" s="87"/>
      <c r="AJ20" s="87"/>
      <c r="AK20" s="87"/>
      <c r="AL20" s="87"/>
      <c r="AM20" s="87"/>
      <c r="AN20" s="3"/>
    </row>
    <row r="21" spans="3:40">
      <c r="C21" s="127"/>
      <c r="D21" s="134"/>
      <c r="E21" s="81" t="s">
        <v>221</v>
      </c>
      <c r="F21" s="76">
        <v>941</v>
      </c>
      <c r="G21" s="71">
        <v>49.073810577392578</v>
      </c>
      <c r="H21" s="72">
        <v>45.591537475585938</v>
      </c>
      <c r="I21" s="72">
        <v>52.556079864501953</v>
      </c>
      <c r="J21" s="71">
        <v>25.446304321289063</v>
      </c>
      <c r="K21" s="72">
        <v>20.871913909912109</v>
      </c>
      <c r="L21" s="72">
        <v>30.020692825317383</v>
      </c>
    </row>
  </sheetData>
  <mergeCells count="31">
    <mergeCell ref="J4:J5"/>
    <mergeCell ref="K4:K5"/>
    <mergeCell ref="L4:L5"/>
    <mergeCell ref="M4:M5"/>
    <mergeCell ref="T4:T5"/>
    <mergeCell ref="U4:U5"/>
    <mergeCell ref="V4:V5"/>
    <mergeCell ref="N4:N5"/>
    <mergeCell ref="O4:O5"/>
    <mergeCell ref="P4:P5"/>
    <mergeCell ref="Q4:Q5"/>
    <mergeCell ref="R4:R5"/>
    <mergeCell ref="S4:S5"/>
    <mergeCell ref="F4:F5"/>
    <mergeCell ref="G4:G5"/>
    <mergeCell ref="H4:H5"/>
    <mergeCell ref="I4:I5"/>
    <mergeCell ref="C4:C5"/>
    <mergeCell ref="D4:D5"/>
    <mergeCell ref="E4:E5"/>
    <mergeCell ref="J12:L12"/>
    <mergeCell ref="H13:I13"/>
    <mergeCell ref="K13:L13"/>
    <mergeCell ref="C14:C21"/>
    <mergeCell ref="D14:D21"/>
    <mergeCell ref="F14:F15"/>
    <mergeCell ref="C12:C13"/>
    <mergeCell ref="D12:D13"/>
    <mergeCell ref="E12:E13"/>
    <mergeCell ref="F12:F13"/>
    <mergeCell ref="G12:I12"/>
  </mergeCells>
  <conditionalFormatting sqref="G14:L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56</vt:i4>
      </vt:variant>
    </vt:vector>
  </HeadingPairs>
  <TitlesOfParts>
    <vt:vector size="74" baseType="lpstr">
      <vt:lpstr>Details</vt:lpstr>
      <vt:lpstr>Parameters</vt:lpstr>
      <vt:lpstr>E&amp;W Popultion 2013</vt:lpstr>
      <vt:lpstr>ACM Rates</vt:lpstr>
      <vt:lpstr>MI Epi</vt:lpstr>
      <vt:lpstr>Stroke Epi</vt:lpstr>
      <vt:lpstr>Breast Cancer Epi</vt:lpstr>
      <vt:lpstr>Bowel Cancer Epi</vt:lpstr>
      <vt:lpstr>Uterine Cancer Epi</vt:lpstr>
      <vt:lpstr>Diabetes Epi</vt:lpstr>
      <vt:lpstr>Stata Clipboard</vt:lpstr>
      <vt:lpstr>Absolute HSE Data</vt:lpstr>
      <vt:lpstr>Proportional HSE Data</vt:lpstr>
      <vt:lpstr>Cohort Prop Baseline</vt:lpstr>
      <vt:lpstr>Mortality Baseline</vt:lpstr>
      <vt:lpstr>Smoothed Baseline</vt:lpstr>
      <vt:lpstr>MI Analysis</vt:lpstr>
      <vt:lpstr>CVA Analysis</vt:lpstr>
      <vt:lpstr>All_Cause_Mortality_10to14Years_Female</vt:lpstr>
      <vt:lpstr>All_Cause_Mortality_10to14Years_Male</vt:lpstr>
      <vt:lpstr>All_Cause_Mortality_15to19Years_Female</vt:lpstr>
      <vt:lpstr>All_Cause_Mortality_15to19Years_Male</vt:lpstr>
      <vt:lpstr>All_Cause_Mortality_1to4Years_Female</vt:lpstr>
      <vt:lpstr>All_Cause_Mortality_1to4Years_Male</vt:lpstr>
      <vt:lpstr>All_Cause_Mortality_20to24Years_Female</vt:lpstr>
      <vt:lpstr>All_Cause_Mortality_20to24Years_Male</vt:lpstr>
      <vt:lpstr>All_Cause_Mortality_25to29Years_Female</vt:lpstr>
      <vt:lpstr>All_Cause_Mortality_25to29Years_Male</vt:lpstr>
      <vt:lpstr>All_Cause_Mortality_30to34Years_Female</vt:lpstr>
      <vt:lpstr>All_Cause_Mortality_30to34Years_Male</vt:lpstr>
      <vt:lpstr>All_Cause_Mortality_35to39Years_Female</vt:lpstr>
      <vt:lpstr>All_Cause_Mortality_35to39Years_Male</vt:lpstr>
      <vt:lpstr>All_Cause_Mortality_40to44Years_Female</vt:lpstr>
      <vt:lpstr>All_Cause_Mortality_40to44Years_Male</vt:lpstr>
      <vt:lpstr>All_Cause_Mortality_45to49Years_Female</vt:lpstr>
      <vt:lpstr>All_Cause_Mortality_45to49Years_Male</vt:lpstr>
      <vt:lpstr>All_Cause_Mortality_50to54Years_Female</vt:lpstr>
      <vt:lpstr>All_Cause_Mortality_50to54Years_Male</vt:lpstr>
      <vt:lpstr>All_Cause_Mortality_55to59Years_Female</vt:lpstr>
      <vt:lpstr>All_Cause_Mortality_55to59Years_Male</vt:lpstr>
      <vt:lpstr>All_Cause_Mortality_5to9Years_Female</vt:lpstr>
      <vt:lpstr>All_Cause_Mortality_5to9Years_Male</vt:lpstr>
      <vt:lpstr>All_Cause_Mortality_60to64Years_Female</vt:lpstr>
      <vt:lpstr>All_Cause_Mortality_60to64Years_Male</vt:lpstr>
      <vt:lpstr>All_Cause_Mortality_65to69Years_Female</vt:lpstr>
      <vt:lpstr>All_Cause_Mortality_65to69Years_Male</vt:lpstr>
      <vt:lpstr>All_Cause_Mortality_70to74Years_Female</vt:lpstr>
      <vt:lpstr>All_Cause_Mortality_70to74Years_Male</vt:lpstr>
      <vt:lpstr>All_Cause_Mortality_75to79Years_Female</vt:lpstr>
      <vt:lpstr>All_Cause_Mortality_75to79Years_Male</vt:lpstr>
      <vt:lpstr>All_Cause_Mortality_80to84Years_Female</vt:lpstr>
      <vt:lpstr>All_Cause_Mortality_80to84Years_Male</vt:lpstr>
      <vt:lpstr>All_Cause_Mortality_85to89Years_Female</vt:lpstr>
      <vt:lpstr>All_Cause_Mortality_85to89Years_Male</vt:lpstr>
      <vt:lpstr>All_Cause_Mortality_90OverYears_Female</vt:lpstr>
      <vt:lpstr>All_Cause_Mortality_90OverYears_Male</vt:lpstr>
      <vt:lpstr>All_Cause_Mortality_Under1Years_Female</vt:lpstr>
      <vt:lpstr>All_Cause_Mortality_Under1Years_Male</vt:lpstr>
      <vt:lpstr>Case_Fatality_Cancer</vt:lpstr>
      <vt:lpstr>Case_Fatality_Diabetes</vt:lpstr>
      <vt:lpstr>Case_Fatality_MI</vt:lpstr>
      <vt:lpstr>Case_Fatality_Stroke</vt:lpstr>
      <vt:lpstr>Incidence_All_Cause_Mortality</vt:lpstr>
      <vt:lpstr>Incidence_Cancer</vt:lpstr>
      <vt:lpstr>Incidence_Combined</vt:lpstr>
      <vt:lpstr>Incidence_Diabetes</vt:lpstr>
      <vt:lpstr>Incidence_MI</vt:lpstr>
      <vt:lpstr>Incidence_Stroke</vt:lpstr>
      <vt:lpstr>Input_population</vt:lpstr>
      <vt:lpstr>Mortality_Cancer</vt:lpstr>
      <vt:lpstr>Mortality_Diabetes</vt:lpstr>
      <vt:lpstr>Mortality_MI</vt:lpstr>
      <vt:lpstr>Mortality_Stroke</vt:lpstr>
      <vt:lpstr>Probablity_Remain_Well</vt:lpstr>
    </vt:vector>
  </TitlesOfParts>
  <Company>University of Chichester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2014-12-03T11:26:49Z</dcterms:created>
  <dcterms:modified xsi:type="dcterms:W3CDTF">2016-02-19T00:27:36Z</dcterms:modified>
</cp:coreProperties>
</file>