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AGUCHI.Yuji\Documents\hara\発表用\論文\Original papers\P30\data (20250405)\Table S8\"/>
    </mc:Choice>
  </mc:AlternateContent>
  <xr:revisionPtr revIDLastSave="0" documentId="13_ncr:1_{727394D3-D154-4A98-859D-41B1F9BB391A}" xr6:coauthVersionLast="47" xr6:coauthVersionMax="47" xr10:uidLastSave="{00000000-0000-0000-0000-000000000000}"/>
  <bookViews>
    <workbookView xWindow="-110" yWindow="-110" windowWidth="19420" windowHeight="10300" xr2:uid="{A5C2ED6C-EFA7-400D-AA69-BAA1DED104B4}"/>
  </bookViews>
  <sheets>
    <sheet name="Inorganic sa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11" i="1"/>
  <c r="D12" i="1"/>
  <c r="C11" i="1"/>
  <c r="C12" i="1"/>
  <c r="C10" i="1"/>
  <c r="AH10" i="1"/>
  <c r="AH11" i="1"/>
  <c r="AH12" i="1"/>
  <c r="AG11" i="1"/>
  <c r="AG12" i="1"/>
  <c r="AG10" i="1"/>
  <c r="X12" i="1"/>
  <c r="X11" i="1"/>
  <c r="X10" i="1"/>
  <c r="W11" i="1"/>
  <c r="W12" i="1"/>
  <c r="W10" i="1"/>
  <c r="N10" i="1"/>
  <c r="N11" i="1"/>
  <c r="N12" i="1"/>
  <c r="M11" i="1"/>
  <c r="M12" i="1"/>
  <c r="M10" i="1"/>
  <c r="I10" i="1"/>
  <c r="I11" i="1"/>
  <c r="I12" i="1"/>
  <c r="H11" i="1"/>
  <c r="H12" i="1"/>
  <c r="H10" i="1"/>
  <c r="H4" i="1" s="1"/>
  <c r="AC4" i="1"/>
  <c r="AC3" i="1"/>
  <c r="AB4" i="1"/>
  <c r="AB3" i="1"/>
  <c r="S4" i="1"/>
  <c r="S3" i="1"/>
  <c r="R4" i="1"/>
  <c r="R3" i="1"/>
  <c r="AG3" i="1" l="1"/>
  <c r="M4" i="1"/>
  <c r="M3" i="1"/>
  <c r="C3" i="1"/>
  <c r="AG4" i="1"/>
  <c r="D4" i="1"/>
  <c r="N4" i="1"/>
  <c r="X4" i="1"/>
  <c r="AH4" i="1"/>
  <c r="I3" i="1"/>
  <c r="W4" i="1"/>
  <c r="H3" i="1"/>
  <c r="AH3" i="1"/>
  <c r="W3" i="1"/>
  <c r="I4" i="1"/>
  <c r="X3" i="1"/>
  <c r="N3" i="1"/>
  <c r="C4" i="1"/>
  <c r="D3" i="1"/>
</calcChain>
</file>

<file path=xl/sharedStrings.xml><?xml version="1.0" encoding="utf-8"?>
<sst xmlns="http://schemas.openxmlformats.org/spreadsheetml/2006/main" count="123" uniqueCount="22">
  <si>
    <t>μg/dL</t>
    <phoneticPr fontId="1"/>
  </si>
  <si>
    <t>mg/dL</t>
    <phoneticPr fontId="1"/>
  </si>
  <si>
    <t>mM</t>
    <phoneticPr fontId="1"/>
  </si>
  <si>
    <t>μM</t>
  </si>
  <si>
    <t>mEQ/L</t>
  </si>
  <si>
    <t>MW</t>
    <phoneticPr fontId="1"/>
  </si>
  <si>
    <t xml:space="preserve">Acidic hydrolysis method </t>
  </si>
  <si>
    <t>Shaking method</t>
  </si>
  <si>
    <t>Magnesium</t>
    <phoneticPr fontId="1"/>
  </si>
  <si>
    <t>Phosphorous</t>
  </si>
  <si>
    <t>Ammonium</t>
    <phoneticPr fontId="1"/>
  </si>
  <si>
    <t>μg/dL</t>
  </si>
  <si>
    <t>mean</t>
  </si>
  <si>
    <t>standard deviation</t>
  </si>
  <si>
    <t>n = 1</t>
  </si>
  <si>
    <t>n = 2</t>
  </si>
  <si>
    <t>n = 3</t>
  </si>
  <si>
    <t>Concentration</t>
    <phoneticPr fontId="1"/>
  </si>
  <si>
    <t>Calcium</t>
    <phoneticPr fontId="1"/>
  </si>
  <si>
    <t>Potassium</t>
    <phoneticPr fontId="1"/>
  </si>
  <si>
    <t>Sodium</t>
    <phoneticPr fontId="1"/>
  </si>
  <si>
    <t xml:space="preserve">Iron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</si>
</sst>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Arial"/>
      <family val="2"/>
    </font>
    <font>
      <sz val="11"/>
      <color theme="1"/>
      <name val="Arial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C383-74DE-443B-A593-4F41E540DE7D}">
  <dimension ref="A1:AH69"/>
  <sheetViews>
    <sheetView tabSelected="1" topLeftCell="R1" workbookViewId="0">
      <selection activeCell="AH7" sqref="AH7:AH9"/>
    </sheetView>
  </sheetViews>
  <sheetFormatPr defaultRowHeight="18" x14ac:dyDescent="0.55000000000000004"/>
  <cols>
    <col min="13" max="13" width="11.83203125" bestFit="1" customWidth="1"/>
  </cols>
  <sheetData>
    <row r="1" spans="1:34" s="1" customFormat="1" x14ac:dyDescent="0.55000000000000004">
      <c r="A1" s="5" t="s">
        <v>10</v>
      </c>
      <c r="B1" s="5"/>
      <c r="E1" s="3"/>
      <c r="F1" s="5" t="s">
        <v>18</v>
      </c>
      <c r="G1" s="5"/>
      <c r="J1" s="3"/>
      <c r="K1" s="6" t="s">
        <v>8</v>
      </c>
      <c r="L1" s="6"/>
      <c r="O1" s="3"/>
      <c r="P1" s="5" t="s">
        <v>19</v>
      </c>
      <c r="Q1" s="5"/>
      <c r="T1" s="3"/>
      <c r="U1" s="5" t="s">
        <v>9</v>
      </c>
      <c r="V1" s="5"/>
      <c r="Y1" s="3"/>
      <c r="Z1" s="5" t="s">
        <v>20</v>
      </c>
      <c r="AA1" s="5"/>
      <c r="AD1" s="3"/>
      <c r="AE1" s="5" t="s">
        <v>21</v>
      </c>
      <c r="AF1" s="5"/>
    </row>
    <row r="2" spans="1:34" s="1" customFormat="1" ht="42" x14ac:dyDescent="0.55000000000000004">
      <c r="A2" s="4" t="s">
        <v>17</v>
      </c>
      <c r="B2" s="4"/>
      <c r="C2" s="3" t="s">
        <v>6</v>
      </c>
      <c r="D2" s="3" t="s">
        <v>7</v>
      </c>
      <c r="E2" s="3"/>
      <c r="F2" s="4" t="s">
        <v>17</v>
      </c>
      <c r="G2" s="4"/>
      <c r="H2" s="3" t="s">
        <v>6</v>
      </c>
      <c r="I2" s="3" t="s">
        <v>7</v>
      </c>
      <c r="J2" s="3"/>
      <c r="K2" s="4" t="s">
        <v>17</v>
      </c>
      <c r="L2" s="4"/>
      <c r="M2" s="3" t="s">
        <v>6</v>
      </c>
      <c r="N2" s="3" t="s">
        <v>7</v>
      </c>
      <c r="O2" s="3"/>
      <c r="P2" s="4" t="s">
        <v>17</v>
      </c>
      <c r="Q2" s="4"/>
      <c r="R2" s="3" t="s">
        <v>6</v>
      </c>
      <c r="S2" s="3" t="s">
        <v>7</v>
      </c>
      <c r="T2" s="3"/>
      <c r="U2" s="4" t="s">
        <v>17</v>
      </c>
      <c r="V2" s="4"/>
      <c r="W2" s="3" t="s">
        <v>6</v>
      </c>
      <c r="X2" s="3" t="s">
        <v>7</v>
      </c>
      <c r="Y2" s="3"/>
      <c r="Z2" s="4" t="s">
        <v>17</v>
      </c>
      <c r="AA2" s="4"/>
      <c r="AB2" s="3" t="s">
        <v>6</v>
      </c>
      <c r="AC2" s="3" t="s">
        <v>7</v>
      </c>
      <c r="AD2" s="3"/>
      <c r="AE2" s="4" t="s">
        <v>17</v>
      </c>
      <c r="AF2" s="4"/>
      <c r="AG2" s="3" t="s">
        <v>6</v>
      </c>
      <c r="AH2" s="3" t="s">
        <v>7</v>
      </c>
    </row>
    <row r="3" spans="1:34" x14ac:dyDescent="0.55000000000000004">
      <c r="A3" s="4" t="s">
        <v>2</v>
      </c>
      <c r="B3" s="2" t="s">
        <v>12</v>
      </c>
      <c r="C3" s="2">
        <f>AVERAGE(C10:C12)</f>
        <v>12.859659424544921</v>
      </c>
      <c r="D3" s="2">
        <f>AVERAGE(D10:D12)</f>
        <v>5.6958308866705805</v>
      </c>
      <c r="E3" s="2"/>
      <c r="F3" s="4" t="s">
        <v>2</v>
      </c>
      <c r="G3" s="2" t="s">
        <v>12</v>
      </c>
      <c r="H3" s="2">
        <f t="shared" ref="H3:N3" si="0">AVERAGE(H10:H12)</f>
        <v>1.2890884896872921</v>
      </c>
      <c r="I3" s="2">
        <f t="shared" si="0"/>
        <v>0.82335329341317376</v>
      </c>
      <c r="J3" s="2"/>
      <c r="K3" s="4" t="s">
        <v>2</v>
      </c>
      <c r="L3" s="2" t="s">
        <v>12</v>
      </c>
      <c r="M3" s="2">
        <f t="shared" si="0"/>
        <v>4.3338133443050131</v>
      </c>
      <c r="N3" s="2">
        <f t="shared" si="0"/>
        <v>2.6743468422135366</v>
      </c>
      <c r="O3" s="2"/>
      <c r="P3" s="4" t="s">
        <v>2</v>
      </c>
      <c r="Q3" s="2" t="s">
        <v>12</v>
      </c>
      <c r="R3" s="2">
        <f>AVERAGE(R7:R9)</f>
        <v>13.366666666666665</v>
      </c>
      <c r="S3" s="2">
        <f>AVERAGE(S7:S9)</f>
        <v>10.200000000000001</v>
      </c>
      <c r="T3" s="2"/>
      <c r="U3" s="4" t="s">
        <v>2</v>
      </c>
      <c r="V3" s="2" t="s">
        <v>12</v>
      </c>
      <c r="W3" s="2">
        <f>AVERAGE(W10:W12)</f>
        <v>4.5420299214293403</v>
      </c>
      <c r="X3" s="2">
        <f>AVERAGE(X10:X12)</f>
        <v>2.9921429340221715</v>
      </c>
      <c r="Y3" s="2"/>
      <c r="Z3" s="4" t="s">
        <v>2</v>
      </c>
      <c r="AA3" s="2" t="s">
        <v>12</v>
      </c>
      <c r="AB3" s="2">
        <f>AVERAGE(AB7:AB9)</f>
        <v>530</v>
      </c>
      <c r="AC3" s="2">
        <f>AVERAGE(AC7:AC9)</f>
        <v>12</v>
      </c>
      <c r="AD3" s="2"/>
      <c r="AE3" s="4" t="s">
        <v>3</v>
      </c>
      <c r="AF3" s="2" t="s">
        <v>12</v>
      </c>
      <c r="AG3" s="2">
        <f>AVERAGE(AG10:AG12)</f>
        <v>48.582512682781264</v>
      </c>
      <c r="AH3" s="2">
        <f>AVERAGE(AH10:AH12)</f>
        <v>71.381677111310054</v>
      </c>
    </row>
    <row r="4" spans="1:34" x14ac:dyDescent="0.55000000000000004">
      <c r="A4" s="4"/>
      <c r="B4" s="2" t="s">
        <v>13</v>
      </c>
      <c r="C4" s="2">
        <f>STDEV(C10:C12)</f>
        <v>1.7210042148858415</v>
      </c>
      <c r="D4" s="2">
        <f>STDEV(D10:D12)</f>
        <v>1.6566924227440911</v>
      </c>
      <c r="E4" s="2"/>
      <c r="F4" s="4"/>
      <c r="G4" s="2" t="s">
        <v>13</v>
      </c>
      <c r="H4" s="2">
        <f t="shared" ref="H4:N4" si="1">STDEV(H10:H12)</f>
        <v>0.30489525581875204</v>
      </c>
      <c r="I4" s="2">
        <f t="shared" si="1"/>
        <v>4.9900199600798445E-2</v>
      </c>
      <c r="J4" s="2"/>
      <c r="K4" s="4"/>
      <c r="L4" s="2" t="s">
        <v>13</v>
      </c>
      <c r="M4" s="2">
        <f t="shared" si="1"/>
        <v>0.78533296590388191</v>
      </c>
      <c r="N4" s="2">
        <f t="shared" si="1"/>
        <v>0.25694293348687097</v>
      </c>
      <c r="O4" s="2"/>
      <c r="P4" s="4"/>
      <c r="Q4" s="2" t="s">
        <v>13</v>
      </c>
      <c r="R4" s="2">
        <f>STDEV(R7:R9)</f>
        <v>2.9737742572921402</v>
      </c>
      <c r="S4" s="2">
        <f>STDEV(S7:S9)</f>
        <v>0.62449979983983961</v>
      </c>
      <c r="T4" s="2"/>
      <c r="U4" s="4"/>
      <c r="V4" s="2" t="s">
        <v>13</v>
      </c>
      <c r="W4" s="2">
        <f>STDEV(W10:W12)</f>
        <v>0.77516769260707441</v>
      </c>
      <c r="X4" s="2">
        <f>STDEV(X10:X12)</f>
        <v>0.37424041870011415</v>
      </c>
      <c r="Y4" s="2"/>
      <c r="Z4" s="4"/>
      <c r="AA4" s="2" t="s">
        <v>13</v>
      </c>
      <c r="AB4" s="2">
        <f>STDEV(AB7:AB9)</f>
        <v>138.69390758068647</v>
      </c>
      <c r="AC4" s="2">
        <f>STDEV(AC7:AC9)</f>
        <v>1.7320508075688772</v>
      </c>
      <c r="AD4" s="2"/>
      <c r="AE4" s="4"/>
      <c r="AF4" s="2" t="s">
        <v>13</v>
      </c>
      <c r="AG4" s="2">
        <f>STDEV(AG10:AG12)</f>
        <v>12.022224457465631</v>
      </c>
      <c r="AH4" s="2">
        <f>STDEV(AH10:AH12)</f>
        <v>20.402653342938041</v>
      </c>
    </row>
    <row r="5" spans="1:34" ht="42" x14ac:dyDescent="0.55000000000000004">
      <c r="A5" s="4" t="s">
        <v>17</v>
      </c>
      <c r="B5" s="4"/>
      <c r="C5" s="3" t="s">
        <v>6</v>
      </c>
      <c r="D5" s="3" t="s">
        <v>7</v>
      </c>
      <c r="E5" s="2"/>
      <c r="F5" s="4" t="s">
        <v>17</v>
      </c>
      <c r="G5" s="4"/>
      <c r="H5" s="3" t="s">
        <v>6</v>
      </c>
      <c r="I5" s="3" t="s">
        <v>7</v>
      </c>
      <c r="J5" s="2"/>
      <c r="K5" s="4" t="s">
        <v>17</v>
      </c>
      <c r="L5" s="4"/>
      <c r="M5" s="3" t="s">
        <v>6</v>
      </c>
      <c r="N5" s="3" t="s">
        <v>7</v>
      </c>
      <c r="O5" s="2"/>
      <c r="P5" s="4" t="s">
        <v>17</v>
      </c>
      <c r="Q5" s="4"/>
      <c r="R5" s="3" t="s">
        <v>6</v>
      </c>
      <c r="S5" s="3" t="s">
        <v>7</v>
      </c>
      <c r="T5" s="2"/>
      <c r="U5" s="4" t="s">
        <v>17</v>
      </c>
      <c r="V5" s="4"/>
      <c r="W5" s="3" t="s">
        <v>6</v>
      </c>
      <c r="X5" s="3" t="s">
        <v>7</v>
      </c>
      <c r="Y5" s="2"/>
      <c r="Z5" s="4" t="s">
        <v>17</v>
      </c>
      <c r="AA5" s="4"/>
      <c r="AB5" s="3" t="s">
        <v>6</v>
      </c>
      <c r="AC5" s="3" t="s">
        <v>7</v>
      </c>
      <c r="AD5" s="2"/>
      <c r="AE5" s="4" t="s">
        <v>17</v>
      </c>
      <c r="AF5" s="4"/>
      <c r="AG5" s="3" t="s">
        <v>6</v>
      </c>
      <c r="AH5" s="3" t="s">
        <v>7</v>
      </c>
    </row>
    <row r="6" spans="1:34" x14ac:dyDescent="0.55000000000000004">
      <c r="A6" s="4" t="s">
        <v>5</v>
      </c>
      <c r="B6" s="4"/>
      <c r="C6" s="2">
        <v>17.03</v>
      </c>
      <c r="D6" s="2"/>
      <c r="E6" s="2"/>
      <c r="F6" s="4" t="s">
        <v>5</v>
      </c>
      <c r="G6" s="4"/>
      <c r="H6" s="2">
        <v>40.08</v>
      </c>
      <c r="I6" s="2"/>
      <c r="J6" s="2"/>
      <c r="K6" s="4" t="s">
        <v>5</v>
      </c>
      <c r="L6" s="4"/>
      <c r="M6" s="2">
        <v>24.305</v>
      </c>
      <c r="N6" s="2"/>
      <c r="O6" s="2"/>
      <c r="P6" s="2"/>
      <c r="Q6" s="2"/>
      <c r="R6" s="2"/>
      <c r="S6" s="2"/>
      <c r="T6" s="2"/>
      <c r="U6" s="4" t="s">
        <v>5</v>
      </c>
      <c r="V6" s="4"/>
      <c r="W6" s="2">
        <v>30.97</v>
      </c>
      <c r="X6" s="2"/>
      <c r="Y6" s="2"/>
      <c r="Z6" s="2"/>
      <c r="AA6" s="2"/>
      <c r="AB6" s="2"/>
      <c r="AC6" s="2"/>
      <c r="AD6" s="2"/>
      <c r="AE6" s="4" t="s">
        <v>5</v>
      </c>
      <c r="AF6" s="4"/>
      <c r="AG6" s="2">
        <v>55.85</v>
      </c>
      <c r="AH6" s="2"/>
    </row>
    <row r="7" spans="1:34" x14ac:dyDescent="0.55000000000000004">
      <c r="A7" s="4" t="s">
        <v>0</v>
      </c>
      <c r="B7" s="2" t="s">
        <v>14</v>
      </c>
      <c r="C7" s="2">
        <v>22900</v>
      </c>
      <c r="D7" s="2">
        <v>6700</v>
      </c>
      <c r="E7" s="2"/>
      <c r="F7" s="4" t="s">
        <v>1</v>
      </c>
      <c r="G7" s="2" t="s">
        <v>14</v>
      </c>
      <c r="H7" s="2">
        <v>4.0999999999999996</v>
      </c>
      <c r="I7" s="2">
        <v>3.1</v>
      </c>
      <c r="J7" s="2"/>
      <c r="K7" s="4" t="s">
        <v>1</v>
      </c>
      <c r="L7" s="2" t="s">
        <v>14</v>
      </c>
      <c r="M7" s="2">
        <v>9.1</v>
      </c>
      <c r="N7" s="2">
        <v>6.7</v>
      </c>
      <c r="O7" s="2"/>
      <c r="P7" s="4" t="s">
        <v>4</v>
      </c>
      <c r="Q7" s="2" t="s">
        <v>14</v>
      </c>
      <c r="R7" s="2">
        <v>11.6</v>
      </c>
      <c r="S7" s="2">
        <v>9.5</v>
      </c>
      <c r="T7" s="2"/>
      <c r="U7" s="4" t="s">
        <v>1</v>
      </c>
      <c r="V7" s="2" t="s">
        <v>14</v>
      </c>
      <c r="W7" s="2">
        <v>12.3</v>
      </c>
      <c r="X7" s="2">
        <v>9.1</v>
      </c>
      <c r="Y7" s="2"/>
      <c r="Z7" s="4" t="s">
        <v>4</v>
      </c>
      <c r="AA7" s="2" t="s">
        <v>14</v>
      </c>
      <c r="AB7" s="2">
        <v>444</v>
      </c>
      <c r="AC7" s="2">
        <v>14</v>
      </c>
      <c r="AD7" s="2"/>
      <c r="AE7" s="4" t="s">
        <v>11</v>
      </c>
      <c r="AF7" s="2" t="s">
        <v>14</v>
      </c>
      <c r="AG7" s="2">
        <v>223</v>
      </c>
      <c r="AH7" s="2">
        <v>291</v>
      </c>
    </row>
    <row r="8" spans="1:34" x14ac:dyDescent="0.55000000000000004">
      <c r="A8" s="4"/>
      <c r="B8" s="2" t="s">
        <v>15</v>
      </c>
      <c r="C8" s="2">
        <v>18600</v>
      </c>
      <c r="D8" s="2">
        <v>10100</v>
      </c>
      <c r="E8" s="2"/>
      <c r="F8" s="4"/>
      <c r="G8" s="2" t="s">
        <v>15</v>
      </c>
      <c r="H8" s="2">
        <v>6.5</v>
      </c>
      <c r="I8" s="2">
        <v>3.3</v>
      </c>
      <c r="J8" s="2"/>
      <c r="K8" s="4"/>
      <c r="L8" s="2" t="s">
        <v>15</v>
      </c>
      <c r="M8" s="2">
        <v>12.7</v>
      </c>
      <c r="N8" s="3">
        <v>7</v>
      </c>
      <c r="O8" s="3"/>
      <c r="P8" s="4"/>
      <c r="Q8" s="2" t="s">
        <v>15</v>
      </c>
      <c r="R8" s="2">
        <v>16.8</v>
      </c>
      <c r="S8" s="2">
        <v>10.7</v>
      </c>
      <c r="T8" s="2"/>
      <c r="U8" s="4"/>
      <c r="V8" s="2" t="s">
        <v>15</v>
      </c>
      <c r="W8" s="2">
        <v>16.8</v>
      </c>
      <c r="X8" s="2">
        <v>10.5</v>
      </c>
      <c r="Y8" s="2"/>
      <c r="Z8" s="4"/>
      <c r="AA8" s="2" t="s">
        <v>15</v>
      </c>
      <c r="AB8" s="2">
        <v>690</v>
      </c>
      <c r="AC8" s="2">
        <v>11</v>
      </c>
      <c r="AD8" s="2"/>
      <c r="AE8" s="4"/>
      <c r="AF8" s="2" t="s">
        <v>15</v>
      </c>
      <c r="AG8" s="2">
        <v>348</v>
      </c>
      <c r="AH8" s="2">
        <v>387</v>
      </c>
    </row>
    <row r="9" spans="1:34" x14ac:dyDescent="0.55000000000000004">
      <c r="A9" s="4"/>
      <c r="B9" s="2" t="s">
        <v>16</v>
      </c>
      <c r="C9" s="2">
        <v>24200</v>
      </c>
      <c r="D9" s="2">
        <v>12300</v>
      </c>
      <c r="E9" s="2"/>
      <c r="F9" s="4"/>
      <c r="G9" s="2" t="s">
        <v>16</v>
      </c>
      <c r="H9" s="2">
        <v>4.9000000000000004</v>
      </c>
      <c r="I9" s="2">
        <v>3.5</v>
      </c>
      <c r="J9" s="2"/>
      <c r="K9" s="4"/>
      <c r="L9" s="2" t="s">
        <v>16</v>
      </c>
      <c r="M9" s="3">
        <v>9.8000000000000007</v>
      </c>
      <c r="N9" s="2">
        <v>5.8</v>
      </c>
      <c r="O9" s="2"/>
      <c r="P9" s="4"/>
      <c r="Q9" s="2" t="s">
        <v>16</v>
      </c>
      <c r="R9" s="2">
        <v>11.7</v>
      </c>
      <c r="S9" s="2">
        <v>10.4</v>
      </c>
      <c r="T9" s="2"/>
      <c r="U9" s="4"/>
      <c r="V9" s="2" t="s">
        <v>16</v>
      </c>
      <c r="W9" s="2">
        <v>13.1</v>
      </c>
      <c r="X9" s="2">
        <v>8.1999999999999993</v>
      </c>
      <c r="Y9" s="2"/>
      <c r="Z9" s="4"/>
      <c r="AA9" s="2" t="s">
        <v>16</v>
      </c>
      <c r="AB9" s="2">
        <v>456</v>
      </c>
      <c r="AC9" s="2">
        <v>11</v>
      </c>
      <c r="AD9" s="2"/>
      <c r="AE9" s="4"/>
      <c r="AF9" s="2" t="s">
        <v>16</v>
      </c>
      <c r="AG9" s="2">
        <v>243</v>
      </c>
      <c r="AH9" s="2">
        <v>518</v>
      </c>
    </row>
    <row r="10" spans="1:34" x14ac:dyDescent="0.55000000000000004">
      <c r="A10" s="4" t="s">
        <v>2</v>
      </c>
      <c r="B10" s="2" t="s">
        <v>14</v>
      </c>
      <c r="C10" s="2">
        <f>C7/17.03*10/1000</f>
        <v>13.446858485026423</v>
      </c>
      <c r="D10" s="2">
        <f>D7/17.03*10/1000</f>
        <v>3.9342337052260707</v>
      </c>
      <c r="E10" s="2"/>
      <c r="F10" s="4" t="s">
        <v>2</v>
      </c>
      <c r="G10" s="2" t="s">
        <v>14</v>
      </c>
      <c r="H10" s="2">
        <f>H7/40.08*10</f>
        <v>1.0229540918163673</v>
      </c>
      <c r="I10" s="2">
        <f>I7/40.08*10</f>
        <v>0.77345309381237526</v>
      </c>
      <c r="J10" s="2"/>
      <c r="K10" s="4" t="s">
        <v>2</v>
      </c>
      <c r="L10" s="2" t="s">
        <v>14</v>
      </c>
      <c r="M10" s="3">
        <f>M7/24.305*10</f>
        <v>3.7440855790989507</v>
      </c>
      <c r="N10" s="3">
        <f>N7/24.305*10</f>
        <v>2.7566344373585681</v>
      </c>
      <c r="O10" s="3"/>
      <c r="P10" s="2"/>
      <c r="Q10" s="2"/>
      <c r="R10" s="2"/>
      <c r="S10" s="2"/>
      <c r="T10" s="2"/>
      <c r="U10" s="4" t="s">
        <v>2</v>
      </c>
      <c r="V10" s="2" t="s">
        <v>14</v>
      </c>
      <c r="W10" s="2">
        <f>W7/30.97*10</f>
        <v>3.971585405230869</v>
      </c>
      <c r="X10" s="2">
        <f>X7/30.97*10</f>
        <v>2.9383274136260895</v>
      </c>
      <c r="Y10" s="2"/>
      <c r="Z10" s="2"/>
      <c r="AA10" s="2"/>
      <c r="AB10" s="2"/>
      <c r="AC10" s="2"/>
      <c r="AD10" s="2"/>
      <c r="AE10" s="4" t="s">
        <v>3</v>
      </c>
      <c r="AF10" s="2" t="s">
        <v>14</v>
      </c>
      <c r="AG10" s="2">
        <f>AG7/55.85*10</f>
        <v>39.928379588182629</v>
      </c>
      <c r="AH10" s="2">
        <f>AH7/55.85*10</f>
        <v>52.103849597135181</v>
      </c>
    </row>
    <row r="11" spans="1:34" x14ac:dyDescent="0.55000000000000004">
      <c r="A11" s="4"/>
      <c r="B11" s="2" t="s">
        <v>15</v>
      </c>
      <c r="C11" s="2">
        <f t="shared" ref="C11:D12" si="2">C8/17.03*10/1000</f>
        <v>10.921902524955961</v>
      </c>
      <c r="D11" s="2">
        <f t="shared" si="2"/>
        <v>5.9307105108631823</v>
      </c>
      <c r="E11" s="2"/>
      <c r="F11" s="4"/>
      <c r="G11" s="2" t="s">
        <v>15</v>
      </c>
      <c r="H11" s="2">
        <f t="shared" ref="H11:I12" si="3">H8/40.08*10</f>
        <v>1.6217564870259482</v>
      </c>
      <c r="I11" s="2">
        <f t="shared" si="3"/>
        <v>0.82335329341317365</v>
      </c>
      <c r="J11" s="2"/>
      <c r="K11" s="4"/>
      <c r="L11" s="2" t="s">
        <v>15</v>
      </c>
      <c r="M11" s="3">
        <f t="shared" ref="M11:N12" si="4">M8/24.305*10</f>
        <v>5.2252622917095248</v>
      </c>
      <c r="N11" s="3">
        <f t="shared" si="4"/>
        <v>2.8800658300761164</v>
      </c>
      <c r="O11" s="3"/>
      <c r="P11" s="2"/>
      <c r="Q11" s="2"/>
      <c r="R11" s="2"/>
      <c r="S11" s="2"/>
      <c r="T11" s="2"/>
      <c r="U11" s="4"/>
      <c r="V11" s="2" t="s">
        <v>15</v>
      </c>
      <c r="W11" s="2">
        <f t="shared" ref="W11:X12" si="5">W8/30.97*10</f>
        <v>5.4246044559250892</v>
      </c>
      <c r="X11" s="2">
        <f t="shared" si="5"/>
        <v>3.3903777849531807</v>
      </c>
      <c r="Y11" s="2"/>
      <c r="Z11" s="2"/>
      <c r="AA11" s="2"/>
      <c r="AB11" s="2"/>
      <c r="AC11" s="2"/>
      <c r="AD11" s="2"/>
      <c r="AE11" s="4"/>
      <c r="AF11" s="2" t="s">
        <v>15</v>
      </c>
      <c r="AG11" s="2">
        <f t="shared" ref="AG11:AH12" si="6">AG8/55.85*10</f>
        <v>62.30975828111012</v>
      </c>
      <c r="AH11" s="2">
        <f t="shared" si="6"/>
        <v>69.292748433303487</v>
      </c>
    </row>
    <row r="12" spans="1:34" x14ac:dyDescent="0.55000000000000004">
      <c r="A12" s="4"/>
      <c r="B12" s="2" t="s">
        <v>16</v>
      </c>
      <c r="C12" s="2">
        <f t="shared" si="2"/>
        <v>14.210217263652378</v>
      </c>
      <c r="D12" s="2">
        <f t="shared" si="2"/>
        <v>7.2225484439224896</v>
      </c>
      <c r="E12" s="2"/>
      <c r="F12" s="4"/>
      <c r="G12" s="2" t="s">
        <v>16</v>
      </c>
      <c r="H12" s="2">
        <f t="shared" si="3"/>
        <v>1.2225548902195609</v>
      </c>
      <c r="I12" s="2">
        <f t="shared" si="3"/>
        <v>0.87325349301397215</v>
      </c>
      <c r="J12" s="2"/>
      <c r="K12" s="4"/>
      <c r="L12" s="2" t="s">
        <v>16</v>
      </c>
      <c r="M12" s="3">
        <f t="shared" si="4"/>
        <v>4.0320921621065624</v>
      </c>
      <c r="N12" s="3">
        <f t="shared" si="4"/>
        <v>2.3863402592059249</v>
      </c>
      <c r="O12" s="3"/>
      <c r="P12" s="2"/>
      <c r="Q12" s="2"/>
      <c r="R12" s="2"/>
      <c r="S12" s="2"/>
      <c r="T12" s="2"/>
      <c r="U12" s="4"/>
      <c r="V12" s="2" t="s">
        <v>16</v>
      </c>
      <c r="W12" s="2">
        <f t="shared" si="5"/>
        <v>4.229899903132063</v>
      </c>
      <c r="X12" s="2">
        <f t="shared" si="5"/>
        <v>2.6477236034872451</v>
      </c>
      <c r="Y12" s="2"/>
      <c r="Z12" s="2"/>
      <c r="AA12" s="2"/>
      <c r="AB12" s="2"/>
      <c r="AC12" s="2"/>
      <c r="AD12" s="2"/>
      <c r="AE12" s="4"/>
      <c r="AF12" s="2" t="s">
        <v>16</v>
      </c>
      <c r="AG12" s="2">
        <f t="shared" si="6"/>
        <v>43.509400179051028</v>
      </c>
      <c r="AH12" s="2">
        <f t="shared" si="6"/>
        <v>92.748433303491495</v>
      </c>
    </row>
    <row r="13" spans="1:34" x14ac:dyDescent="0.5500000000000000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3"/>
      <c r="N13" s="2"/>
      <c r="O13" s="2"/>
      <c r="P13" s="2"/>
      <c r="Q13" s="2"/>
      <c r="R13" s="2"/>
      <c r="S13" s="2"/>
      <c r="T13" s="2"/>
      <c r="U13" s="2"/>
      <c r="V13" s="2"/>
    </row>
    <row r="14" spans="1:34" x14ac:dyDescent="0.5500000000000000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34" x14ac:dyDescent="0.5500000000000000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3"/>
      <c r="N15" s="2"/>
      <c r="O15" s="2"/>
      <c r="P15" s="2"/>
      <c r="Q15" s="2"/>
      <c r="R15" s="2"/>
      <c r="S15" s="2"/>
      <c r="T15" s="2"/>
      <c r="U15" s="2"/>
      <c r="V15" s="2"/>
    </row>
    <row r="16" spans="1:34" x14ac:dyDescent="0.5500000000000000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3"/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5500000000000000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5500000000000000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x14ac:dyDescent="0.5500000000000000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x14ac:dyDescent="0.55000000000000004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x14ac:dyDescent="0.5500000000000000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x14ac:dyDescent="0.5500000000000000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x14ac:dyDescent="0.5500000000000000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x14ac:dyDescent="0.5500000000000000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x14ac:dyDescent="0.5500000000000000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x14ac:dyDescent="0.5500000000000000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x14ac:dyDescent="0.5500000000000000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x14ac:dyDescent="0.5500000000000000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x14ac:dyDescent="0.5500000000000000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x14ac:dyDescent="0.5500000000000000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x14ac:dyDescent="0.5500000000000000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x14ac:dyDescent="0.5500000000000000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x14ac:dyDescent="0.5500000000000000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x14ac:dyDescent="0.5500000000000000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x14ac:dyDescent="0.5500000000000000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x14ac:dyDescent="0.5500000000000000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x14ac:dyDescent="0.5500000000000000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x14ac:dyDescent="0.5500000000000000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x14ac:dyDescent="0.5500000000000000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x14ac:dyDescent="0.5500000000000000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x14ac:dyDescent="0.5500000000000000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x14ac:dyDescent="0.5500000000000000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x14ac:dyDescent="0.5500000000000000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x14ac:dyDescent="0.5500000000000000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x14ac:dyDescent="0.5500000000000000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x14ac:dyDescent="0.5500000000000000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x14ac:dyDescent="0.5500000000000000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x14ac:dyDescent="0.5500000000000000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x14ac:dyDescent="0.5500000000000000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x14ac:dyDescent="0.5500000000000000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x14ac:dyDescent="0.5500000000000000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x14ac:dyDescent="0.5500000000000000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x14ac:dyDescent="0.5500000000000000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x14ac:dyDescent="0.5500000000000000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x14ac:dyDescent="0.5500000000000000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x14ac:dyDescent="0.5500000000000000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x14ac:dyDescent="0.5500000000000000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x14ac:dyDescent="0.5500000000000000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x14ac:dyDescent="0.5500000000000000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x14ac:dyDescent="0.5500000000000000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x14ac:dyDescent="0.5500000000000000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x14ac:dyDescent="0.5500000000000000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x14ac:dyDescent="0.5500000000000000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x14ac:dyDescent="0.5500000000000000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x14ac:dyDescent="0.5500000000000000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x14ac:dyDescent="0.5500000000000000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x14ac:dyDescent="0.5500000000000000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x14ac:dyDescent="0.5500000000000000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x14ac:dyDescent="0.5500000000000000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</sheetData>
  <mergeCells count="45">
    <mergeCell ref="AE10:AE12"/>
    <mergeCell ref="AE3:AE4"/>
    <mergeCell ref="A7:A9"/>
    <mergeCell ref="A10:A12"/>
    <mergeCell ref="F7:F9"/>
    <mergeCell ref="F10:F12"/>
    <mergeCell ref="K7:K9"/>
    <mergeCell ref="K10:K12"/>
    <mergeCell ref="U7:U9"/>
    <mergeCell ref="U10:U12"/>
    <mergeCell ref="AE7:AE9"/>
    <mergeCell ref="P3:P4"/>
    <mergeCell ref="P7:P9"/>
    <mergeCell ref="Z3:Z4"/>
    <mergeCell ref="Z7:Z9"/>
    <mergeCell ref="U3:U4"/>
    <mergeCell ref="A1:B1"/>
    <mergeCell ref="F5:G5"/>
    <mergeCell ref="K5:L5"/>
    <mergeCell ref="P5:Q5"/>
    <mergeCell ref="U5:V5"/>
    <mergeCell ref="P1:Q1"/>
    <mergeCell ref="K1:L1"/>
    <mergeCell ref="F1:G1"/>
    <mergeCell ref="A2:B2"/>
    <mergeCell ref="F2:G2"/>
    <mergeCell ref="K2:L2"/>
    <mergeCell ref="A3:A4"/>
    <mergeCell ref="F3:F4"/>
    <mergeCell ref="K3:K4"/>
    <mergeCell ref="P2:Q2"/>
    <mergeCell ref="AE1:AF1"/>
    <mergeCell ref="Z1:AA1"/>
    <mergeCell ref="U1:V1"/>
    <mergeCell ref="U2:V2"/>
    <mergeCell ref="Z2:AA2"/>
    <mergeCell ref="AE2:AF2"/>
    <mergeCell ref="F6:G6"/>
    <mergeCell ref="K6:L6"/>
    <mergeCell ref="U6:V6"/>
    <mergeCell ref="AE6:AF6"/>
    <mergeCell ref="A5:B5"/>
    <mergeCell ref="Z5:AA5"/>
    <mergeCell ref="AE5:AF5"/>
    <mergeCell ref="A6:B6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Inorganic salts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HARAGUCHI.Yuji</dc:creator>
  <cp:lastModifiedBy>HARAGUCHI.Yuji</cp:lastModifiedBy>
  <dcterms:created xsi:type="dcterms:W3CDTF">2025-01-31T06:48:19Z</dcterms:created>
  <dcterms:modified xsi:type="dcterms:W3CDTF">2025-04-05T08:02:21Z</dcterms:modified>
</cp:coreProperties>
</file>