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3)\Figure 3\"/>
    </mc:Choice>
  </mc:AlternateContent>
  <xr:revisionPtr revIDLastSave="0" documentId="13_ncr:1_{EA9930FE-72BB-4ABE-A89F-752A1C395C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ino ac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X6" i="1"/>
  <c r="W13" i="1"/>
  <c r="D15" i="1"/>
  <c r="D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W14" i="1"/>
  <c r="V14" i="1"/>
  <c r="V3" i="1" s="1"/>
  <c r="U14" i="1"/>
  <c r="T14" i="1"/>
  <c r="S14" i="1"/>
  <c r="R14" i="1"/>
  <c r="R3" i="1" s="1"/>
  <c r="Q14" i="1"/>
  <c r="Q3" i="1" s="1"/>
  <c r="P14" i="1"/>
  <c r="O14" i="1"/>
  <c r="N14" i="1"/>
  <c r="M14" i="1"/>
  <c r="L14" i="1"/>
  <c r="K14" i="1"/>
  <c r="J14" i="1"/>
  <c r="J4" i="1" s="1"/>
  <c r="I14" i="1"/>
  <c r="H14" i="1"/>
  <c r="G14" i="1"/>
  <c r="F14" i="1"/>
  <c r="F3" i="1" s="1"/>
  <c r="E14" i="1"/>
  <c r="V13" i="1"/>
  <c r="U13" i="1"/>
  <c r="T13" i="1"/>
  <c r="S13" i="1"/>
  <c r="R13" i="1"/>
  <c r="Q13" i="1"/>
  <c r="P13" i="1"/>
  <c r="O13" i="1"/>
  <c r="N13" i="1"/>
  <c r="M13" i="1"/>
  <c r="M3" i="1" s="1"/>
  <c r="L13" i="1"/>
  <c r="L3" i="1" s="1"/>
  <c r="K13" i="1"/>
  <c r="K3" i="1" s="1"/>
  <c r="J13" i="1"/>
  <c r="I13" i="1"/>
  <c r="H13" i="1"/>
  <c r="G13" i="1"/>
  <c r="F13" i="1"/>
  <c r="E13" i="1"/>
  <c r="E3" i="1" s="1"/>
  <c r="X11" i="1"/>
  <c r="X10" i="1"/>
  <c r="X9" i="1"/>
  <c r="X8" i="1"/>
  <c r="X7" i="1"/>
  <c r="X14" i="1" s="1"/>
  <c r="X15" i="1" l="1"/>
  <c r="P3" i="1"/>
  <c r="G3" i="1"/>
  <c r="T3" i="1"/>
  <c r="X13" i="1"/>
  <c r="X3" i="1" s="1"/>
  <c r="S3" i="1"/>
  <c r="W3" i="1"/>
  <c r="H3" i="1"/>
  <c r="N3" i="1"/>
  <c r="I3" i="1"/>
  <c r="U3" i="1"/>
  <c r="O3" i="1"/>
  <c r="J3" i="1"/>
  <c r="D4" i="1"/>
  <c r="W4" i="1"/>
  <c r="D3" i="1"/>
  <c r="X4" i="1"/>
  <c r="V4" i="1"/>
  <c r="E4" i="1"/>
  <c r="R4" i="1"/>
  <c r="L4" i="1"/>
  <c r="Q4" i="1"/>
  <c r="O4" i="1"/>
  <c r="H4" i="1"/>
  <c r="T4" i="1"/>
  <c r="K4" i="1"/>
  <c r="P4" i="1"/>
  <c r="M4" i="1"/>
  <c r="G4" i="1"/>
  <c r="F4" i="1"/>
  <c r="I4" i="1"/>
  <c r="U4" i="1"/>
  <c r="S4" i="1"/>
  <c r="N4" i="1"/>
</calcChain>
</file>

<file path=xl/sharedStrings.xml><?xml version="1.0" encoding="utf-8"?>
<sst xmlns="http://schemas.openxmlformats.org/spreadsheetml/2006/main" count="62" uniqueCount="35">
  <si>
    <t>Threonine</t>
  </si>
  <si>
    <t>Serine</t>
  </si>
  <si>
    <t>Asparagine</t>
  </si>
  <si>
    <t>Glutamine</t>
  </si>
  <si>
    <t>Proline</t>
  </si>
  <si>
    <t>Glycine</t>
  </si>
  <si>
    <t>Alanine</t>
  </si>
  <si>
    <t>Valine</t>
  </si>
  <si>
    <t>Cystine</t>
  </si>
  <si>
    <t>Methionine</t>
  </si>
  <si>
    <t>Isoleucine</t>
  </si>
  <si>
    <t>Leucine</t>
  </si>
  <si>
    <t>Tyrocine</t>
  </si>
  <si>
    <t>Phenylalanine</t>
  </si>
  <si>
    <t>Histidine</t>
  </si>
  <si>
    <t>Lysine</t>
  </si>
  <si>
    <t>Arginine</t>
  </si>
  <si>
    <t>Aspartate</t>
  </si>
  <si>
    <t>Glutamate</t>
  </si>
  <si>
    <t>Tryptophan</t>
    <phoneticPr fontId="1"/>
  </si>
  <si>
    <t>Consumpton/production</t>
    <phoneticPr fontId="1"/>
  </si>
  <si>
    <t>Without microorganisms</t>
    <phoneticPr fontId="1"/>
  </si>
  <si>
    <t>With microorganisms</t>
    <phoneticPr fontId="1"/>
  </si>
  <si>
    <t>Consumption/Production</t>
  </si>
  <si>
    <t>mM</t>
  </si>
  <si>
    <t>mean</t>
    <phoneticPr fontId="1"/>
  </si>
  <si>
    <t>standard deviation</t>
  </si>
  <si>
    <t>n = 1</t>
  </si>
  <si>
    <t>n = 2</t>
  </si>
  <si>
    <t>n = 3</t>
  </si>
  <si>
    <t>Total</t>
    <phoneticPr fontId="1"/>
  </si>
  <si>
    <t>Tryptophan</t>
  </si>
  <si>
    <t>Total</t>
  </si>
  <si>
    <t>Amino acids</t>
    <phoneticPr fontId="1"/>
  </si>
  <si>
    <t>Concentration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</si>
</sst>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'Amino acids'!$B$3:$C$3</c:f>
              <c:strCache>
                <c:ptCount val="2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acids'!$D$4:$W$4</c:f>
                <c:numCache>
                  <c:formatCode>General</c:formatCode>
                  <c:ptCount val="20"/>
                  <c:pt idx="0">
                    <c:v>0.25536634468934993</c:v>
                  </c:pt>
                  <c:pt idx="1">
                    <c:v>4.2853276809753212E-2</c:v>
                  </c:pt>
                  <c:pt idx="2">
                    <c:v>1.5205371857778909E-2</c:v>
                  </c:pt>
                  <c:pt idx="3">
                    <c:v>5.6862407030773283E-4</c:v>
                  </c:pt>
                  <c:pt idx="4">
                    <c:v>4.584259300403231E-2</c:v>
                  </c:pt>
                  <c:pt idx="5">
                    <c:v>0</c:v>
                  </c:pt>
                  <c:pt idx="6">
                    <c:v>8.6800537632743466E-3</c:v>
                  </c:pt>
                  <c:pt idx="7">
                    <c:v>4.7912454887360276E-2</c:v>
                  </c:pt>
                  <c:pt idx="8">
                    <c:v>1.2998846102635126E-2</c:v>
                  </c:pt>
                  <c:pt idx="9">
                    <c:v>2.2868537338448226E-2</c:v>
                  </c:pt>
                  <c:pt idx="10">
                    <c:v>7.5055534994651336E-4</c:v>
                  </c:pt>
                  <c:pt idx="11">
                    <c:v>8.1663945532896871E-3</c:v>
                  </c:pt>
                  <c:pt idx="12">
                    <c:v>1.1732007500849973E-2</c:v>
                  </c:pt>
                  <c:pt idx="13">
                    <c:v>6.4484907795028565E-2</c:v>
                  </c:pt>
                  <c:pt idx="14">
                    <c:v>4.3714985988789219E-3</c:v>
                  </c:pt>
                  <c:pt idx="15">
                    <c:v>4.148063805359474E-2</c:v>
                  </c:pt>
                  <c:pt idx="16">
                    <c:v>3.9310727967481552E-3</c:v>
                  </c:pt>
                  <c:pt idx="17">
                    <c:v>5.8594652770822993E-4</c:v>
                  </c:pt>
                  <c:pt idx="18">
                    <c:v>2.8703716367978103E-2</c:v>
                  </c:pt>
                  <c:pt idx="19">
                    <c:v>5.4243985841750213E-2</c:v>
                  </c:pt>
                </c:numCache>
              </c:numRef>
            </c:plus>
            <c:minus>
              <c:numRef>
                <c:f>'Amino acids'!$D$4:$W$4</c:f>
                <c:numCache>
                  <c:formatCode>General</c:formatCode>
                  <c:ptCount val="20"/>
                  <c:pt idx="0">
                    <c:v>0.25536634468934993</c:v>
                  </c:pt>
                  <c:pt idx="1">
                    <c:v>4.2853276809753212E-2</c:v>
                  </c:pt>
                  <c:pt idx="2">
                    <c:v>1.5205371857778909E-2</c:v>
                  </c:pt>
                  <c:pt idx="3">
                    <c:v>5.6862407030773283E-4</c:v>
                  </c:pt>
                  <c:pt idx="4">
                    <c:v>4.584259300403231E-2</c:v>
                  </c:pt>
                  <c:pt idx="5">
                    <c:v>0</c:v>
                  </c:pt>
                  <c:pt idx="6">
                    <c:v>8.6800537632743466E-3</c:v>
                  </c:pt>
                  <c:pt idx="7">
                    <c:v>4.7912454887360276E-2</c:v>
                  </c:pt>
                  <c:pt idx="8">
                    <c:v>1.2998846102635126E-2</c:v>
                  </c:pt>
                  <c:pt idx="9">
                    <c:v>2.2868537338448226E-2</c:v>
                  </c:pt>
                  <c:pt idx="10">
                    <c:v>7.5055534994651336E-4</c:v>
                  </c:pt>
                  <c:pt idx="11">
                    <c:v>8.1663945532896871E-3</c:v>
                  </c:pt>
                  <c:pt idx="12">
                    <c:v>1.1732007500849973E-2</c:v>
                  </c:pt>
                  <c:pt idx="13">
                    <c:v>6.4484907795028565E-2</c:v>
                  </c:pt>
                  <c:pt idx="14">
                    <c:v>4.3714985988789219E-3</c:v>
                  </c:pt>
                  <c:pt idx="15">
                    <c:v>4.148063805359474E-2</c:v>
                  </c:pt>
                  <c:pt idx="16">
                    <c:v>3.9310727967481552E-3</c:v>
                  </c:pt>
                  <c:pt idx="17">
                    <c:v>5.8594652770822993E-4</c:v>
                  </c:pt>
                  <c:pt idx="18">
                    <c:v>2.8703716367978103E-2</c:v>
                  </c:pt>
                  <c:pt idx="19">
                    <c:v>5.4243985841750213E-2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acids'!$D$2:$W$2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Tyrocine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acids'!$D$3:$W$3</c:f>
              <c:numCache>
                <c:formatCode>General</c:formatCode>
                <c:ptCount val="20"/>
                <c:pt idx="0">
                  <c:v>6.9562999999999997</c:v>
                </c:pt>
                <c:pt idx="1">
                  <c:v>0.47366666666666668</c:v>
                </c:pt>
                <c:pt idx="2">
                  <c:v>0.85393333333333332</c:v>
                </c:pt>
                <c:pt idx="3">
                  <c:v>8.6333333333333331E-3</c:v>
                </c:pt>
                <c:pt idx="4">
                  <c:v>3.1512666666666664</c:v>
                </c:pt>
                <c:pt idx="5">
                  <c:v>0</c:v>
                </c:pt>
                <c:pt idx="6">
                  <c:v>0.37623333333333325</c:v>
                </c:pt>
                <c:pt idx="7">
                  <c:v>2.5414666666666665</c:v>
                </c:pt>
                <c:pt idx="8">
                  <c:v>2.4102000000000001</c:v>
                </c:pt>
                <c:pt idx="9">
                  <c:v>-0.21579999999999996</c:v>
                </c:pt>
                <c:pt idx="10">
                  <c:v>4.8666666666666676E-3</c:v>
                </c:pt>
                <c:pt idx="11">
                  <c:v>-5.2400000000000002E-2</c:v>
                </c:pt>
                <c:pt idx="12">
                  <c:v>1.2199999999999997E-2</c:v>
                </c:pt>
                <c:pt idx="13">
                  <c:v>0.1418666666666667</c:v>
                </c:pt>
                <c:pt idx="14">
                  <c:v>-0.55910000000000004</c:v>
                </c:pt>
                <c:pt idx="15">
                  <c:v>-0.54453333333333331</c:v>
                </c:pt>
                <c:pt idx="16">
                  <c:v>8.2366666666666671E-2</c:v>
                </c:pt>
                <c:pt idx="17">
                  <c:v>2.0833333333333332E-2</c:v>
                </c:pt>
                <c:pt idx="18">
                  <c:v>0.28566666666666668</c:v>
                </c:pt>
                <c:pt idx="19">
                  <c:v>0.84270000000000012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7-4E8E-A1F2-25F3E8739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40872"/>
        <c:axId val="86636168"/>
      </c:barChart>
      <c:catAx>
        <c:axId val="8664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86636168"/>
        <c:crosses val="autoZero"/>
        <c:auto val="1"/>
        <c:lblAlgn val="ctr"/>
        <c:lblOffset val="100"/>
        <c:noMultiLvlLbl val="0"/>
      </c:catAx>
      <c:valAx>
        <c:axId val="8663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メイリオ" panose="020B0604030504040204" pitchFamily="50" charset="-128"/>
                    <a:cs typeface="Arial" panose="020B0604020202020204" pitchFamily="34" charset="0"/>
                  </a:defRPr>
                </a:pPr>
                <a:r>
                  <a:rPr lang="en-US" altLang="ja-JP" sz="1200" b="1" i="0" baseline="0">
                    <a:effectLst/>
                  </a:rPr>
                  <a:t>Amino acid consumption/production (</a:t>
                </a:r>
                <a:r>
                  <a:rPr lang="ja-JP" altLang="ja-JP" sz="1200" b="1" i="0" baseline="0">
                    <a:effectLst/>
                  </a:rPr>
                  <a:t>ｍ</a:t>
                </a:r>
                <a:r>
                  <a:rPr lang="en-US" altLang="ja-JP" sz="1200" b="1" i="0" baseline="0">
                    <a:effectLst/>
                  </a:rPr>
                  <a:t>M)</a:t>
                </a:r>
                <a:endParaRPr lang="ja-JP" altLang="ja-JP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169321833943135E-3"/>
              <c:y val="4.383147742626846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メイリオ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8664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chemeClr val="tx1"/>
          </a:solidFill>
          <a:latin typeface="Arial" panose="020B0604020202020204" pitchFamily="34" charset="0"/>
          <a:ea typeface="メイリオ" panose="020B0604030504040204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193674</xdr:colOff>
      <xdr:row>16</xdr:row>
      <xdr:rowOff>57150</xdr:rowOff>
    </xdr:from>
    <xdr:to>
      <xdr:col>23</xdr:col>
      <xdr:colOff>12700</xdr:colOff>
      <xdr:row>42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F5" sqref="F5"/>
    </sheetView>
  </sheetViews>
  <sheetFormatPr defaultRowHeight="13" x14ac:dyDescent="0.2"/>
  <sheetData>
    <row r="1" spans="1:24" ht="14" x14ac:dyDescent="0.2">
      <c r="A1" s="6" t="s">
        <v>33</v>
      </c>
      <c r="B1" s="6"/>
      <c r="C1" s="6"/>
    </row>
    <row r="2" spans="1:24" ht="42" customHeight="1" x14ac:dyDescent="0.2">
      <c r="A2" s="6" t="s">
        <v>23</v>
      </c>
      <c r="B2" s="6"/>
      <c r="C2" s="6"/>
      <c r="D2" s="2" t="s">
        <v>17</v>
      </c>
      <c r="E2" s="2" t="s">
        <v>0</v>
      </c>
      <c r="F2" s="2" t="s">
        <v>1</v>
      </c>
      <c r="G2" s="2" t="s">
        <v>2</v>
      </c>
      <c r="H2" s="2" t="s">
        <v>18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19</v>
      </c>
      <c r="V2" s="2" t="s">
        <v>15</v>
      </c>
      <c r="W2" s="2" t="s">
        <v>16</v>
      </c>
      <c r="X2" s="1" t="s">
        <v>30</v>
      </c>
    </row>
    <row r="3" spans="1:24" ht="14" x14ac:dyDescent="0.2">
      <c r="A3" s="5" t="s">
        <v>24</v>
      </c>
      <c r="B3" s="5" t="s">
        <v>25</v>
      </c>
      <c r="C3" s="5"/>
      <c r="D3" s="1">
        <f>AVERAGE(D13:D15)</f>
        <v>6.9562999999999997</v>
      </c>
      <c r="E3" s="1">
        <f t="shared" ref="E3:X3" si="0">AVERAGE(E13:E15)</f>
        <v>0.47366666666666668</v>
      </c>
      <c r="F3" s="1">
        <f t="shared" si="0"/>
        <v>0.85393333333333332</v>
      </c>
      <c r="G3" s="1">
        <f t="shared" si="0"/>
        <v>8.6333333333333331E-3</v>
      </c>
      <c r="H3" s="1">
        <f t="shared" si="0"/>
        <v>3.1512666666666664</v>
      </c>
      <c r="I3" s="1">
        <f t="shared" si="0"/>
        <v>0</v>
      </c>
      <c r="J3" s="1">
        <f>AVERAGE(J13:J15)</f>
        <v>0.37623333333333325</v>
      </c>
      <c r="K3" s="1">
        <f t="shared" si="0"/>
        <v>2.5414666666666665</v>
      </c>
      <c r="L3" s="1">
        <f t="shared" si="0"/>
        <v>2.4102000000000001</v>
      </c>
      <c r="M3" s="1">
        <f t="shared" si="0"/>
        <v>-0.21579999999999996</v>
      </c>
      <c r="N3" s="1">
        <f t="shared" si="0"/>
        <v>4.8666666666666676E-3</v>
      </c>
      <c r="O3" s="1">
        <f t="shared" si="0"/>
        <v>-5.2400000000000002E-2</v>
      </c>
      <c r="P3" s="1">
        <f t="shared" si="0"/>
        <v>1.2199999999999997E-2</v>
      </c>
      <c r="Q3" s="1">
        <f t="shared" si="0"/>
        <v>0.1418666666666667</v>
      </c>
      <c r="R3" s="1">
        <f t="shared" si="0"/>
        <v>-0.55910000000000004</v>
      </c>
      <c r="S3" s="1">
        <f t="shared" si="0"/>
        <v>-0.54453333333333331</v>
      </c>
      <c r="T3" s="1">
        <f t="shared" si="0"/>
        <v>8.2366666666666671E-2</v>
      </c>
      <c r="U3" s="1">
        <f t="shared" si="0"/>
        <v>2.0833333333333332E-2</v>
      </c>
      <c r="V3" s="1">
        <f t="shared" si="0"/>
        <v>0.28566666666666668</v>
      </c>
      <c r="W3" s="1">
        <f t="shared" si="0"/>
        <v>0.84270000000000012</v>
      </c>
      <c r="X3" s="1">
        <f t="shared" si="0"/>
        <v>16.790366666666667</v>
      </c>
    </row>
    <row r="4" spans="1:24" ht="14" x14ac:dyDescent="0.2">
      <c r="A4" s="5"/>
      <c r="B4" s="5" t="s">
        <v>26</v>
      </c>
      <c r="C4" s="5"/>
      <c r="D4" s="1">
        <f>_xlfn.STDEV.S(D13:D15)</f>
        <v>0.25536634468934993</v>
      </c>
      <c r="E4" s="1">
        <f t="shared" ref="E4:V4" si="1">_xlfn.STDEV.S(E13:E15)</f>
        <v>4.2853276809753212E-2</v>
      </c>
      <c r="F4" s="1">
        <f t="shared" si="1"/>
        <v>1.5205371857778909E-2</v>
      </c>
      <c r="G4" s="1">
        <f t="shared" si="1"/>
        <v>5.6862407030773283E-4</v>
      </c>
      <c r="H4" s="1">
        <f t="shared" si="1"/>
        <v>4.584259300403231E-2</v>
      </c>
      <c r="I4" s="1">
        <f t="shared" si="1"/>
        <v>0</v>
      </c>
      <c r="J4" s="1">
        <f>_xlfn.STDEV.S(J13:J15)</f>
        <v>8.6800537632743466E-3</v>
      </c>
      <c r="K4" s="1">
        <f t="shared" si="1"/>
        <v>4.7912454887360276E-2</v>
      </c>
      <c r="L4" s="1">
        <f t="shared" si="1"/>
        <v>1.2998846102635126E-2</v>
      </c>
      <c r="M4" s="1">
        <f t="shared" si="1"/>
        <v>2.2868537338448226E-2</v>
      </c>
      <c r="N4" s="1">
        <f t="shared" si="1"/>
        <v>7.5055534994651336E-4</v>
      </c>
      <c r="O4" s="1">
        <f t="shared" si="1"/>
        <v>8.1663945532896871E-3</v>
      </c>
      <c r="P4" s="1">
        <f t="shared" si="1"/>
        <v>1.1732007500849973E-2</v>
      </c>
      <c r="Q4" s="1">
        <f t="shared" si="1"/>
        <v>6.4484907795028565E-2</v>
      </c>
      <c r="R4" s="1">
        <f t="shared" si="1"/>
        <v>4.3714985988789219E-3</v>
      </c>
      <c r="S4" s="1">
        <f t="shared" si="1"/>
        <v>4.148063805359474E-2</v>
      </c>
      <c r="T4" s="1">
        <f t="shared" si="1"/>
        <v>3.9310727967481552E-3</v>
      </c>
      <c r="U4" s="1">
        <f t="shared" si="1"/>
        <v>5.8594652770822993E-4</v>
      </c>
      <c r="V4" s="1">
        <f t="shared" si="1"/>
        <v>2.8703716367978103E-2</v>
      </c>
      <c r="W4" s="1">
        <f>_xlfn.STDEV.S(W13:W15)</f>
        <v>5.4243985841750213E-2</v>
      </c>
      <c r="X4" s="1">
        <f>_xlfn.STDEV.S(X13:X15)</f>
        <v>0.29151729508441149</v>
      </c>
    </row>
    <row r="5" spans="1:24" ht="14" x14ac:dyDescent="0.2">
      <c r="A5" s="6" t="s">
        <v>34</v>
      </c>
      <c r="B5" s="6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" x14ac:dyDescent="0.2">
      <c r="A6" s="5" t="s">
        <v>24</v>
      </c>
      <c r="B6" s="3" t="s">
        <v>27</v>
      </c>
      <c r="C6" s="6" t="s">
        <v>21</v>
      </c>
      <c r="D6" s="1">
        <v>6.97</v>
      </c>
      <c r="E6" s="1">
        <v>0.44330000000000003</v>
      </c>
      <c r="F6" s="1">
        <v>0.88900000000000001</v>
      </c>
      <c r="G6" s="1">
        <v>9.1000000000000004E-3</v>
      </c>
      <c r="H6" s="1">
        <v>3.1619999999999999</v>
      </c>
      <c r="I6" s="1">
        <v>0</v>
      </c>
      <c r="J6" s="1">
        <v>0.50600000000000001</v>
      </c>
      <c r="K6" s="1">
        <v>2.6021999999999998</v>
      </c>
      <c r="L6" s="1">
        <v>2.4300000000000002</v>
      </c>
      <c r="M6" s="1">
        <v>0.26190000000000002</v>
      </c>
      <c r="N6" s="1">
        <v>4.1000000000000003E-3</v>
      </c>
      <c r="O6" s="1">
        <v>0.1331</v>
      </c>
      <c r="P6" s="1">
        <v>0.19350000000000001</v>
      </c>
      <c r="Q6" s="1">
        <v>0.80520000000000003</v>
      </c>
      <c r="R6" s="1">
        <v>0.29249999999999998</v>
      </c>
      <c r="S6" s="1">
        <v>0.28100000000000003</v>
      </c>
      <c r="T6" s="1">
        <v>9.0399999999999994E-2</v>
      </c>
      <c r="U6" s="1">
        <v>2.0400000000000001E-2</v>
      </c>
      <c r="V6" s="1">
        <v>0.51849999999999996</v>
      </c>
      <c r="W6" s="1">
        <v>0.84850000000000003</v>
      </c>
      <c r="X6" s="1">
        <f>SUM(D6:W6)</f>
        <v>20.460699999999996</v>
      </c>
    </row>
    <row r="7" spans="1:24" ht="14" x14ac:dyDescent="0.2">
      <c r="A7" s="5"/>
      <c r="B7" s="3" t="s">
        <v>28</v>
      </c>
      <c r="C7" s="6"/>
      <c r="D7" s="1">
        <v>6.702</v>
      </c>
      <c r="E7" s="1">
        <v>0.51519999999999999</v>
      </c>
      <c r="F7" s="1">
        <v>0.87380000000000002</v>
      </c>
      <c r="G7" s="1">
        <v>8.0000000000000002E-3</v>
      </c>
      <c r="H7" s="1">
        <v>3.24</v>
      </c>
      <c r="I7" s="1">
        <v>0</v>
      </c>
      <c r="J7" s="1">
        <v>0.53010000000000002</v>
      </c>
      <c r="K7" s="1">
        <v>2.5129999999999999</v>
      </c>
      <c r="L7" s="1">
        <v>2.4367000000000001</v>
      </c>
      <c r="M7" s="1">
        <v>0.30430000000000001</v>
      </c>
      <c r="N7" s="1">
        <v>4.8999999999999998E-3</v>
      </c>
      <c r="O7" s="1">
        <v>0.1278</v>
      </c>
      <c r="P7" s="1">
        <v>0.19439999999999999</v>
      </c>
      <c r="Q7" s="1">
        <v>0.74360000000000004</v>
      </c>
      <c r="R7" s="1">
        <v>0.27660000000000001</v>
      </c>
      <c r="S7" s="1">
        <v>0.27900000000000003</v>
      </c>
      <c r="T7" s="1">
        <v>9.2399999999999996E-2</v>
      </c>
      <c r="U7" s="1">
        <v>2.06E-2</v>
      </c>
      <c r="V7" s="1">
        <v>0.54710000000000003</v>
      </c>
      <c r="W7" s="1">
        <v>0.83830000000000005</v>
      </c>
      <c r="X7" s="1">
        <f t="shared" ref="X7:X11" si="2">SUM(D7:W7)</f>
        <v>20.247800000000005</v>
      </c>
    </row>
    <row r="8" spans="1:24" ht="14" x14ac:dyDescent="0.2">
      <c r="A8" s="5"/>
      <c r="B8" s="3" t="s">
        <v>29</v>
      </c>
      <c r="C8" s="6"/>
      <c r="D8" s="1">
        <v>7.2119999999999997</v>
      </c>
      <c r="E8" s="1">
        <v>0.51959999999999995</v>
      </c>
      <c r="F8" s="1">
        <v>0.85519999999999996</v>
      </c>
      <c r="G8" s="1">
        <v>8.8000000000000005E-3</v>
      </c>
      <c r="H8" s="1">
        <v>3.1579999999999999</v>
      </c>
      <c r="I8" s="1">
        <v>0</v>
      </c>
      <c r="J8" s="1">
        <v>0.51039999999999996</v>
      </c>
      <c r="K8" s="1">
        <v>2.5270000000000001</v>
      </c>
      <c r="L8" s="1">
        <v>2.4510999999999998</v>
      </c>
      <c r="M8" s="1">
        <v>0.29310000000000003</v>
      </c>
      <c r="N8" s="1">
        <v>5.5999999999999999E-3</v>
      </c>
      <c r="O8" s="1">
        <v>0.12989999999999999</v>
      </c>
      <c r="P8" s="1">
        <v>0.2011</v>
      </c>
      <c r="Q8" s="1">
        <v>0.71130000000000004</v>
      </c>
      <c r="R8" s="1">
        <v>0.27029999999999998</v>
      </c>
      <c r="S8" s="1">
        <v>0.28639999999999999</v>
      </c>
      <c r="T8" s="1">
        <v>9.7000000000000003E-2</v>
      </c>
      <c r="U8" s="1">
        <v>2.1499999999999998E-2</v>
      </c>
      <c r="V8" s="1">
        <v>0.46970000000000001</v>
      </c>
      <c r="W8" s="1">
        <v>0.93469999999999998</v>
      </c>
      <c r="X8" s="1">
        <f t="shared" si="2"/>
        <v>20.662700000000001</v>
      </c>
    </row>
    <row r="9" spans="1:24" ht="14" x14ac:dyDescent="0.2">
      <c r="A9" s="5"/>
      <c r="B9" s="3" t="s">
        <v>27</v>
      </c>
      <c r="C9" s="6" t="s">
        <v>22</v>
      </c>
      <c r="D9" s="1">
        <v>4.7999999999999996E-3</v>
      </c>
      <c r="E9" s="1">
        <v>1.89E-2</v>
      </c>
      <c r="F9" s="1">
        <v>2.01E-2</v>
      </c>
      <c r="G9" s="1">
        <v>0</v>
      </c>
      <c r="H9" s="1">
        <v>3.6900000000000002E-2</v>
      </c>
      <c r="I9" s="1">
        <v>0</v>
      </c>
      <c r="J9" s="1">
        <v>0.13059999999999999</v>
      </c>
      <c r="K9" s="1">
        <v>6.1000000000000004E-3</v>
      </c>
      <c r="L9" s="1">
        <v>3.09E-2</v>
      </c>
      <c r="M9" s="1">
        <v>0.50409999999999999</v>
      </c>
      <c r="N9" s="1">
        <v>0</v>
      </c>
      <c r="O9" s="1">
        <v>0.1762</v>
      </c>
      <c r="P9" s="1">
        <v>0.1925</v>
      </c>
      <c r="Q9" s="1">
        <v>0.58889999999999998</v>
      </c>
      <c r="R9" s="1">
        <v>0.84809999999999997</v>
      </c>
      <c r="S9" s="1">
        <v>0.84730000000000005</v>
      </c>
      <c r="T9" s="1">
        <v>1.0500000000000001E-2</v>
      </c>
      <c r="U9" s="1">
        <v>0</v>
      </c>
      <c r="V9" s="1">
        <v>0.2258</v>
      </c>
      <c r="W9" s="1">
        <v>3.2300000000000002E-2</v>
      </c>
      <c r="X9" s="1">
        <f t="shared" si="2"/>
        <v>3.6740000000000004</v>
      </c>
    </row>
    <row r="10" spans="1:24" ht="14" x14ac:dyDescent="0.2">
      <c r="A10" s="5"/>
      <c r="B10" s="3" t="s">
        <v>28</v>
      </c>
      <c r="C10" s="6"/>
      <c r="D10" s="1">
        <v>5.4000000000000003E-3</v>
      </c>
      <c r="E10" s="1">
        <v>2.0899999999999998E-2</v>
      </c>
      <c r="F10" s="1">
        <v>1.9400000000000001E-2</v>
      </c>
      <c r="G10" s="1">
        <v>0</v>
      </c>
      <c r="H10" s="1">
        <v>3.5799999999999998E-2</v>
      </c>
      <c r="I10" s="1">
        <v>0</v>
      </c>
      <c r="J10" s="1">
        <v>0.14480000000000001</v>
      </c>
      <c r="K10" s="1">
        <v>6.4000000000000003E-3</v>
      </c>
      <c r="L10" s="1">
        <v>2.9700000000000001E-2</v>
      </c>
      <c r="M10" s="1">
        <v>0.50739999999999996</v>
      </c>
      <c r="N10" s="1">
        <v>0</v>
      </c>
      <c r="O10" s="1">
        <v>0.1862</v>
      </c>
      <c r="P10" s="1">
        <v>0.1832</v>
      </c>
      <c r="Q10" s="1">
        <v>0.63719999999999999</v>
      </c>
      <c r="R10" s="1">
        <v>0.84060000000000001</v>
      </c>
      <c r="S10" s="1">
        <v>0.84960000000000002</v>
      </c>
      <c r="T10" s="1">
        <v>1.21E-2</v>
      </c>
      <c r="U10" s="1">
        <v>0</v>
      </c>
      <c r="V10" s="1">
        <v>0.2369</v>
      </c>
      <c r="W10" s="1">
        <v>3.15E-2</v>
      </c>
      <c r="X10" s="1">
        <f t="shared" si="2"/>
        <v>3.7470999999999997</v>
      </c>
    </row>
    <row r="11" spans="1:24" ht="14" x14ac:dyDescent="0.2">
      <c r="A11" s="5"/>
      <c r="B11" s="3" t="s">
        <v>29</v>
      </c>
      <c r="C11" s="6"/>
      <c r="D11" s="1">
        <v>4.8999999999999998E-3</v>
      </c>
      <c r="E11" s="1">
        <v>1.7299999999999999E-2</v>
      </c>
      <c r="F11" s="1">
        <v>1.67E-2</v>
      </c>
      <c r="G11" s="1">
        <v>0</v>
      </c>
      <c r="H11" s="1">
        <v>3.3500000000000002E-2</v>
      </c>
      <c r="I11" s="1">
        <v>0</v>
      </c>
      <c r="J11" s="1">
        <v>0.1424</v>
      </c>
      <c r="K11" s="1">
        <v>5.3E-3</v>
      </c>
      <c r="L11" s="1">
        <v>2.6599999999999999E-2</v>
      </c>
      <c r="M11" s="1">
        <v>0.49519999999999997</v>
      </c>
      <c r="N11" s="1">
        <v>0</v>
      </c>
      <c r="O11" s="1">
        <v>0.18559999999999999</v>
      </c>
      <c r="P11" s="1">
        <v>0.1767</v>
      </c>
      <c r="Q11" s="1">
        <v>0.60840000000000005</v>
      </c>
      <c r="R11" s="1">
        <v>0.82799999999999996</v>
      </c>
      <c r="S11" s="1">
        <v>0.78310000000000002</v>
      </c>
      <c r="T11" s="1">
        <v>1.01E-2</v>
      </c>
      <c r="U11" s="1">
        <v>0</v>
      </c>
      <c r="V11" s="1">
        <v>0.21560000000000001</v>
      </c>
      <c r="W11" s="1">
        <v>2.9600000000000001E-2</v>
      </c>
      <c r="X11" s="1">
        <f t="shared" si="2"/>
        <v>3.5790000000000002</v>
      </c>
    </row>
    <row r="12" spans="1:24" s="4" customFormat="1" ht="32.5" customHeight="1" x14ac:dyDescent="0.2">
      <c r="A12" s="6" t="s">
        <v>20</v>
      </c>
      <c r="B12" s="6"/>
      <c r="C12" s="6"/>
      <c r="D12" s="2" t="s">
        <v>17</v>
      </c>
      <c r="E12" s="2" t="s">
        <v>0</v>
      </c>
      <c r="F12" s="2" t="s">
        <v>1</v>
      </c>
      <c r="G12" s="2" t="s">
        <v>2</v>
      </c>
      <c r="H12" s="2" t="s">
        <v>18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8</v>
      </c>
      <c r="O12" s="2" t="s">
        <v>9</v>
      </c>
      <c r="P12" s="2" t="s">
        <v>10</v>
      </c>
      <c r="Q12" s="2" t="s">
        <v>11</v>
      </c>
      <c r="R12" s="2" t="s">
        <v>12</v>
      </c>
      <c r="S12" s="2" t="s">
        <v>13</v>
      </c>
      <c r="T12" s="2" t="s">
        <v>14</v>
      </c>
      <c r="U12" s="2" t="s">
        <v>31</v>
      </c>
      <c r="V12" s="2" t="s">
        <v>15</v>
      </c>
      <c r="W12" s="2" t="s">
        <v>16</v>
      </c>
      <c r="X12" s="2" t="s">
        <v>32</v>
      </c>
    </row>
    <row r="13" spans="1:24" ht="14" x14ac:dyDescent="0.2">
      <c r="A13" s="5" t="s">
        <v>24</v>
      </c>
      <c r="B13" s="1" t="s">
        <v>27</v>
      </c>
      <c r="D13" s="1">
        <f>D6-D9</f>
        <v>6.9651999999999994</v>
      </c>
      <c r="E13" s="1">
        <f t="shared" ref="E13:V13" si="3">E6-E9</f>
        <v>0.4244</v>
      </c>
      <c r="F13" s="1">
        <f t="shared" si="3"/>
        <v>0.86890000000000001</v>
      </c>
      <c r="G13" s="1">
        <f t="shared" si="3"/>
        <v>9.1000000000000004E-3</v>
      </c>
      <c r="H13" s="1">
        <f t="shared" si="3"/>
        <v>3.1250999999999998</v>
      </c>
      <c r="I13" s="1">
        <f t="shared" si="3"/>
        <v>0</v>
      </c>
      <c r="J13" s="1">
        <f t="shared" si="3"/>
        <v>0.37540000000000001</v>
      </c>
      <c r="K13" s="1">
        <f t="shared" si="3"/>
        <v>2.5960999999999999</v>
      </c>
      <c r="L13" s="1">
        <f t="shared" si="3"/>
        <v>2.3991000000000002</v>
      </c>
      <c r="M13" s="1">
        <f t="shared" si="3"/>
        <v>-0.24219999999999997</v>
      </c>
      <c r="N13" s="1">
        <f t="shared" si="3"/>
        <v>4.1000000000000003E-3</v>
      </c>
      <c r="O13" s="1">
        <f t="shared" si="3"/>
        <v>-4.3099999999999999E-2</v>
      </c>
      <c r="P13" s="1">
        <f t="shared" si="3"/>
        <v>1.0000000000000009E-3</v>
      </c>
      <c r="Q13" s="1">
        <f t="shared" si="3"/>
        <v>0.21630000000000005</v>
      </c>
      <c r="R13" s="1">
        <f t="shared" si="3"/>
        <v>-0.55559999999999998</v>
      </c>
      <c r="S13" s="1">
        <f t="shared" si="3"/>
        <v>-0.56630000000000003</v>
      </c>
      <c r="T13" s="1">
        <f t="shared" si="3"/>
        <v>7.9899999999999999E-2</v>
      </c>
      <c r="U13" s="1">
        <f t="shared" si="3"/>
        <v>2.0400000000000001E-2</v>
      </c>
      <c r="V13" s="1">
        <f t="shared" si="3"/>
        <v>0.29269999999999996</v>
      </c>
      <c r="W13" s="1">
        <f>W6-W9</f>
        <v>0.81620000000000004</v>
      </c>
      <c r="X13" s="1">
        <f>X6-X9</f>
        <v>16.786699999999996</v>
      </c>
    </row>
    <row r="14" spans="1:24" ht="14" x14ac:dyDescent="0.2">
      <c r="A14" s="5"/>
      <c r="B14" s="1" t="s">
        <v>28</v>
      </c>
      <c r="C14" s="1"/>
      <c r="D14" s="1">
        <f>D7-D10</f>
        <v>6.6966000000000001</v>
      </c>
      <c r="E14" s="1">
        <f t="shared" ref="E14:X14" si="4">E7-E10</f>
        <v>0.49430000000000002</v>
      </c>
      <c r="F14" s="1">
        <f t="shared" si="4"/>
        <v>0.85440000000000005</v>
      </c>
      <c r="G14" s="1">
        <f t="shared" si="4"/>
        <v>8.0000000000000002E-3</v>
      </c>
      <c r="H14" s="1">
        <f t="shared" si="4"/>
        <v>3.2042000000000002</v>
      </c>
      <c r="I14" s="1">
        <f t="shared" si="4"/>
        <v>0</v>
      </c>
      <c r="J14" s="1">
        <f t="shared" si="4"/>
        <v>0.38529999999999998</v>
      </c>
      <c r="K14" s="1">
        <f t="shared" si="4"/>
        <v>2.5065999999999997</v>
      </c>
      <c r="L14" s="1">
        <f t="shared" si="4"/>
        <v>2.407</v>
      </c>
      <c r="M14" s="1">
        <f t="shared" si="4"/>
        <v>-0.20309999999999995</v>
      </c>
      <c r="N14" s="1">
        <f t="shared" si="4"/>
        <v>4.8999999999999998E-3</v>
      </c>
      <c r="O14" s="1">
        <f t="shared" si="4"/>
        <v>-5.8400000000000007E-2</v>
      </c>
      <c r="P14" s="1">
        <f t="shared" si="4"/>
        <v>1.1199999999999988E-2</v>
      </c>
      <c r="Q14" s="1">
        <f t="shared" si="4"/>
        <v>0.10640000000000005</v>
      </c>
      <c r="R14" s="1">
        <f t="shared" si="4"/>
        <v>-0.56400000000000006</v>
      </c>
      <c r="S14" s="1">
        <f t="shared" si="4"/>
        <v>-0.5706</v>
      </c>
      <c r="T14" s="1">
        <f t="shared" si="4"/>
        <v>8.0299999999999996E-2</v>
      </c>
      <c r="U14" s="1">
        <f t="shared" si="4"/>
        <v>2.06E-2</v>
      </c>
      <c r="V14" s="1">
        <f t="shared" si="4"/>
        <v>0.31020000000000003</v>
      </c>
      <c r="W14" s="1">
        <f t="shared" si="4"/>
        <v>0.80680000000000007</v>
      </c>
      <c r="X14" s="1">
        <f t="shared" si="4"/>
        <v>16.500700000000005</v>
      </c>
    </row>
    <row r="15" spans="1:24" ht="14" x14ac:dyDescent="0.2">
      <c r="A15" s="5"/>
      <c r="B15" s="1" t="s">
        <v>29</v>
      </c>
      <c r="C15" s="1"/>
      <c r="D15" s="1">
        <f>D8-D11</f>
        <v>7.2070999999999996</v>
      </c>
      <c r="E15" s="1">
        <f t="shared" ref="E15:X15" si="5">E8-E11</f>
        <v>0.50229999999999997</v>
      </c>
      <c r="F15" s="1">
        <f t="shared" si="5"/>
        <v>0.83849999999999991</v>
      </c>
      <c r="G15" s="1">
        <f t="shared" si="5"/>
        <v>8.8000000000000005E-3</v>
      </c>
      <c r="H15" s="1">
        <f t="shared" si="5"/>
        <v>3.1244999999999998</v>
      </c>
      <c r="I15" s="1">
        <f t="shared" si="5"/>
        <v>0</v>
      </c>
      <c r="J15" s="1">
        <f t="shared" si="5"/>
        <v>0.36799999999999999</v>
      </c>
      <c r="K15" s="1">
        <f t="shared" si="5"/>
        <v>2.5217000000000001</v>
      </c>
      <c r="L15" s="1">
        <f t="shared" si="5"/>
        <v>2.4244999999999997</v>
      </c>
      <c r="M15" s="1">
        <f t="shared" si="5"/>
        <v>-0.20209999999999995</v>
      </c>
      <c r="N15" s="1">
        <f t="shared" si="5"/>
        <v>5.5999999999999999E-3</v>
      </c>
      <c r="O15" s="1">
        <f t="shared" si="5"/>
        <v>-5.57E-2</v>
      </c>
      <c r="P15" s="1">
        <f t="shared" si="5"/>
        <v>2.4400000000000005E-2</v>
      </c>
      <c r="Q15" s="1">
        <f t="shared" si="5"/>
        <v>0.10289999999999999</v>
      </c>
      <c r="R15" s="1">
        <f t="shared" si="5"/>
        <v>-0.55769999999999997</v>
      </c>
      <c r="S15" s="1">
        <f t="shared" si="5"/>
        <v>-0.49670000000000003</v>
      </c>
      <c r="T15" s="1">
        <f t="shared" si="5"/>
        <v>8.6900000000000005E-2</v>
      </c>
      <c r="U15" s="1">
        <f t="shared" si="5"/>
        <v>2.1499999999999998E-2</v>
      </c>
      <c r="V15" s="1">
        <f t="shared" si="5"/>
        <v>0.25409999999999999</v>
      </c>
      <c r="W15" s="1">
        <f t="shared" si="5"/>
        <v>0.90510000000000002</v>
      </c>
      <c r="X15" s="1">
        <f t="shared" si="5"/>
        <v>17.0837</v>
      </c>
    </row>
  </sheetData>
  <mergeCells count="11">
    <mergeCell ref="A1:C1"/>
    <mergeCell ref="A5:C5"/>
    <mergeCell ref="A13:A15"/>
    <mergeCell ref="A3:A4"/>
    <mergeCell ref="A2:C2"/>
    <mergeCell ref="B3:C3"/>
    <mergeCell ref="B4:C4"/>
    <mergeCell ref="A12:C12"/>
    <mergeCell ref="C6:C8"/>
    <mergeCell ref="C9:C11"/>
    <mergeCell ref="A6:A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Amino acids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2023-11-20T02:37:45Z</dcterms:created>
  <dcterms:modified xsi:type="dcterms:W3CDTF">2025-04-03T04:45:45Z</dcterms:modified>
</cp:coreProperties>
</file>