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5)\Figure 5\"/>
    </mc:Choice>
  </mc:AlternateContent>
  <xr:revisionPtr revIDLastSave="0" documentId="13_ncr:1_{3ECD6AB4-B54D-443D-B605-129112095B6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mino aci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" i="1" l="1"/>
  <c r="X15" i="1" l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Y11" i="1"/>
  <c r="Y10" i="1"/>
  <c r="Y9" i="1"/>
  <c r="Y13" i="1" s="1"/>
  <c r="Y8" i="1"/>
  <c r="Y15" i="1" s="1"/>
  <c r="Y7" i="1"/>
  <c r="Y4" i="1" l="1"/>
  <c r="Y3" i="1"/>
  <c r="H3" i="1"/>
  <c r="L3" i="1"/>
  <c r="X4" i="1"/>
  <c r="Y14" i="1"/>
  <c r="E4" i="1"/>
  <c r="Q4" i="1"/>
  <c r="I4" i="1"/>
  <c r="U4" i="1"/>
  <c r="F4" i="1"/>
  <c r="R4" i="1"/>
  <c r="J4" i="1"/>
  <c r="V4" i="1"/>
  <c r="G3" i="1"/>
  <c r="S3" i="1"/>
  <c r="K4" i="1"/>
  <c r="W4" i="1"/>
  <c r="T3" i="1"/>
  <c r="P4" i="1"/>
  <c r="Q3" i="1"/>
  <c r="H4" i="1"/>
  <c r="G4" i="1"/>
  <c r="T4" i="1"/>
  <c r="V3" i="1"/>
  <c r="K3" i="1"/>
  <c r="O3" i="1"/>
  <c r="I3" i="1"/>
  <c r="N3" i="1"/>
  <c r="S4" i="1"/>
  <c r="M3" i="1"/>
  <c r="J3" i="1"/>
  <c r="W3" i="1"/>
  <c r="U3" i="1"/>
  <c r="P3" i="1"/>
  <c r="E3" i="1"/>
  <c r="R3" i="1"/>
  <c r="L4" i="1"/>
  <c r="M4" i="1"/>
  <c r="N4" i="1"/>
  <c r="X3" i="1"/>
  <c r="O4" i="1"/>
  <c r="F3" i="1"/>
</calcChain>
</file>

<file path=xl/sharedStrings.xml><?xml version="1.0" encoding="utf-8"?>
<sst xmlns="http://schemas.openxmlformats.org/spreadsheetml/2006/main" count="85" uniqueCount="35">
  <si>
    <t>Threonine</t>
  </si>
  <si>
    <t>Serine</t>
  </si>
  <si>
    <t>Asparagine</t>
  </si>
  <si>
    <t>Glutamine</t>
  </si>
  <si>
    <t>Proline</t>
  </si>
  <si>
    <t>Glycine</t>
  </si>
  <si>
    <t>Alanine</t>
  </si>
  <si>
    <t>Valine</t>
  </si>
  <si>
    <t>Cystine</t>
  </si>
  <si>
    <t>Methionine</t>
  </si>
  <si>
    <t>Isoleucine</t>
  </si>
  <si>
    <t>Leucine</t>
  </si>
  <si>
    <t>Phenylalanine</t>
  </si>
  <si>
    <t>Histidine</t>
  </si>
  <si>
    <t>Lysine</t>
  </si>
  <si>
    <t>Arginine</t>
  </si>
  <si>
    <t>Aspartate</t>
  </si>
  <si>
    <t>Glutamate</t>
  </si>
  <si>
    <t>Tryptophan</t>
    <phoneticPr fontId="1"/>
  </si>
  <si>
    <t>Consumption/production</t>
  </si>
  <si>
    <t>Consumption/production</t>
    <phoneticPr fontId="1"/>
  </si>
  <si>
    <t>mM</t>
    <phoneticPr fontId="1"/>
  </si>
  <si>
    <t>mean</t>
  </si>
  <si>
    <t>standard deviation</t>
  </si>
  <si>
    <t>n = 1</t>
  </si>
  <si>
    <t>n = 2</t>
  </si>
  <si>
    <t>n = 3</t>
  </si>
  <si>
    <t>72 h</t>
    <phoneticPr fontId="1"/>
  </si>
  <si>
    <t>Without microorganisms</t>
    <phoneticPr fontId="1"/>
  </si>
  <si>
    <t>Total</t>
  </si>
  <si>
    <t>Total</t>
    <phoneticPr fontId="1"/>
  </si>
  <si>
    <t>Tryptophan</t>
  </si>
  <si>
    <t>Stationary phase</t>
  </si>
  <si>
    <t>Concentration</t>
    <phoneticPr fontId="1"/>
  </si>
  <si>
    <t>Tyrosine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</si>
</sst>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'Amino acids'!$C$3:$C$3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acids'!$E$4:$X$4</c:f>
                <c:numCache>
                  <c:formatCode>General</c:formatCode>
                  <c:ptCount val="20"/>
                  <c:pt idx="0">
                    <c:v>0.43026038627789315</c:v>
                  </c:pt>
                  <c:pt idx="1">
                    <c:v>0.18037473030702883</c:v>
                  </c:pt>
                  <c:pt idx="2">
                    <c:v>0.28099288247213733</c:v>
                  </c:pt>
                  <c:pt idx="3">
                    <c:v>7.000000000000001E-4</c:v>
                  </c:pt>
                  <c:pt idx="4">
                    <c:v>0.35847640554621368</c:v>
                  </c:pt>
                  <c:pt idx="5">
                    <c:v>0</c:v>
                  </c:pt>
                  <c:pt idx="6">
                    <c:v>0.29524381449913556</c:v>
                  </c:pt>
                  <c:pt idx="7">
                    <c:v>0.36708732385269477</c:v>
                  </c:pt>
                  <c:pt idx="8">
                    <c:v>0.76515489499403588</c:v>
                  </c:pt>
                  <c:pt idx="9">
                    <c:v>0.34914255445782216</c:v>
                  </c:pt>
                  <c:pt idx="10">
                    <c:v>4.4275651698572824E-3</c:v>
                  </c:pt>
                  <c:pt idx="11">
                    <c:v>3.7142204206715206E-2</c:v>
                  </c:pt>
                  <c:pt idx="12">
                    <c:v>0.28636882395493568</c:v>
                  </c:pt>
                  <c:pt idx="13">
                    <c:v>0.47863947114016347</c:v>
                  </c:pt>
                  <c:pt idx="14">
                    <c:v>0.13985840458597168</c:v>
                  </c:pt>
                  <c:pt idx="15">
                    <c:v>0.18050421971060218</c:v>
                  </c:pt>
                  <c:pt idx="16">
                    <c:v>6.4340733598553745E-2</c:v>
                  </c:pt>
                  <c:pt idx="17">
                    <c:v>1.5083876601634396E-2</c:v>
                  </c:pt>
                  <c:pt idx="18">
                    <c:v>0.23146823396166777</c:v>
                  </c:pt>
                  <c:pt idx="19">
                    <c:v>0.55904295303074103</c:v>
                  </c:pt>
                </c:numCache>
              </c:numRef>
            </c:plus>
            <c:minus>
              <c:numRef>
                <c:f>'Amino acids'!$E$4:$X$4</c:f>
                <c:numCache>
                  <c:formatCode>General</c:formatCode>
                  <c:ptCount val="20"/>
                  <c:pt idx="0">
                    <c:v>0.43026038627789315</c:v>
                  </c:pt>
                  <c:pt idx="1">
                    <c:v>0.18037473030702883</c:v>
                  </c:pt>
                  <c:pt idx="2">
                    <c:v>0.28099288247213733</c:v>
                  </c:pt>
                  <c:pt idx="3">
                    <c:v>7.000000000000001E-4</c:v>
                  </c:pt>
                  <c:pt idx="4">
                    <c:v>0.35847640554621368</c:v>
                  </c:pt>
                  <c:pt idx="5">
                    <c:v>0</c:v>
                  </c:pt>
                  <c:pt idx="6">
                    <c:v>0.29524381449913556</c:v>
                  </c:pt>
                  <c:pt idx="7">
                    <c:v>0.36708732385269477</c:v>
                  </c:pt>
                  <c:pt idx="8">
                    <c:v>0.76515489499403588</c:v>
                  </c:pt>
                  <c:pt idx="9">
                    <c:v>0.34914255445782216</c:v>
                  </c:pt>
                  <c:pt idx="10">
                    <c:v>4.4275651698572824E-3</c:v>
                  </c:pt>
                  <c:pt idx="11">
                    <c:v>3.7142204206715206E-2</c:v>
                  </c:pt>
                  <c:pt idx="12">
                    <c:v>0.28636882395493568</c:v>
                  </c:pt>
                  <c:pt idx="13">
                    <c:v>0.47863947114016347</c:v>
                  </c:pt>
                  <c:pt idx="14">
                    <c:v>0.13985840458597168</c:v>
                  </c:pt>
                  <c:pt idx="15">
                    <c:v>0.18050421971060218</c:v>
                  </c:pt>
                  <c:pt idx="16">
                    <c:v>6.4340733598553745E-2</c:v>
                  </c:pt>
                  <c:pt idx="17">
                    <c:v>1.5083876601634396E-2</c:v>
                  </c:pt>
                  <c:pt idx="18">
                    <c:v>0.23146823396166777</c:v>
                  </c:pt>
                  <c:pt idx="19">
                    <c:v>0.55904295303074103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acids'!$E$2:$X$2</c:f>
              <c:strCache>
                <c:ptCount val="20"/>
                <c:pt idx="0">
                  <c:v>Aspartate</c:v>
                </c:pt>
                <c:pt idx="1">
                  <c:v>Threonine</c:v>
                </c:pt>
                <c:pt idx="2">
                  <c:v>Serine</c:v>
                </c:pt>
                <c:pt idx="3">
                  <c:v>Asparagine</c:v>
                </c:pt>
                <c:pt idx="4">
                  <c:v>Glutamate</c:v>
                </c:pt>
                <c:pt idx="5">
                  <c:v>Glutamine</c:v>
                </c:pt>
                <c:pt idx="6">
                  <c:v>Proline</c:v>
                </c:pt>
                <c:pt idx="7">
                  <c:v>Glycine</c:v>
                </c:pt>
                <c:pt idx="8">
                  <c:v>Alanine</c:v>
                </c:pt>
                <c:pt idx="9">
                  <c:v>Valine</c:v>
                </c:pt>
                <c:pt idx="10">
                  <c:v>Cystine</c:v>
                </c:pt>
                <c:pt idx="11">
                  <c:v>Methionine</c:v>
                </c:pt>
                <c:pt idx="12">
                  <c:v>Isoleucine</c:v>
                </c:pt>
                <c:pt idx="13">
                  <c:v>Leucine</c:v>
                </c:pt>
                <c:pt idx="14">
                  <c:v>Tyrosine</c:v>
                </c:pt>
                <c:pt idx="15">
                  <c:v>Phenylalanine</c:v>
                </c:pt>
                <c:pt idx="16">
                  <c:v>Histidine</c:v>
                </c:pt>
                <c:pt idx="17">
                  <c:v>Tryptophan</c:v>
                </c:pt>
                <c:pt idx="18">
                  <c:v>Lysine</c:v>
                </c:pt>
                <c:pt idx="19">
                  <c:v>Arginine</c:v>
                </c:pt>
              </c:strCache>
            </c:strRef>
          </c:cat>
          <c:val>
            <c:numRef>
              <c:f>'Amino acids'!$E$3:$X$3</c:f>
              <c:numCache>
                <c:formatCode>General</c:formatCode>
                <c:ptCount val="20"/>
                <c:pt idx="0">
                  <c:v>3.1240000000000001</c:v>
                </c:pt>
                <c:pt idx="1">
                  <c:v>1.6919666666666666</c:v>
                </c:pt>
                <c:pt idx="2">
                  <c:v>1.5132000000000001</c:v>
                </c:pt>
                <c:pt idx="3">
                  <c:v>9.999999999999968E-5</c:v>
                </c:pt>
                <c:pt idx="4">
                  <c:v>0.87733333333333341</c:v>
                </c:pt>
                <c:pt idx="5">
                  <c:v>0</c:v>
                </c:pt>
                <c:pt idx="6">
                  <c:v>0.24959999999999996</c:v>
                </c:pt>
                <c:pt idx="7">
                  <c:v>3.3338333333333328</c:v>
                </c:pt>
                <c:pt idx="8">
                  <c:v>2.4241666666666664</c:v>
                </c:pt>
                <c:pt idx="9">
                  <c:v>3.034966666666667</c:v>
                </c:pt>
                <c:pt idx="10">
                  <c:v>2.0933333333333335E-2</c:v>
                </c:pt>
                <c:pt idx="11">
                  <c:v>0.41373333333333329</c:v>
                </c:pt>
                <c:pt idx="12">
                  <c:v>2.0406666666666666</c:v>
                </c:pt>
                <c:pt idx="13">
                  <c:v>3.7017333333333333</c:v>
                </c:pt>
                <c:pt idx="14">
                  <c:v>1.5767666666666666</c:v>
                </c:pt>
                <c:pt idx="15">
                  <c:v>1.3508333333333333</c:v>
                </c:pt>
                <c:pt idx="16">
                  <c:v>0.42409999999999998</c:v>
                </c:pt>
                <c:pt idx="17">
                  <c:v>0.13316666666666666</c:v>
                </c:pt>
                <c:pt idx="18">
                  <c:v>1.9384666666666668</c:v>
                </c:pt>
                <c:pt idx="19">
                  <c:v>2.6911333333333332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4-4A2E-A298-77790D962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483840"/>
        <c:axId val="341480312"/>
      </c:barChart>
      <c:catAx>
        <c:axId val="34148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341480312"/>
        <c:crosses val="autoZero"/>
        <c:auto val="1"/>
        <c:lblAlgn val="ctr"/>
        <c:lblOffset val="100"/>
        <c:noMultiLvlLbl val="0"/>
      </c:catAx>
      <c:valAx>
        <c:axId val="3414803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メイリオ" panose="020B0604030504040204" pitchFamily="50" charset="-128"/>
                    <a:cs typeface="Arial" panose="020B0604020202020204" pitchFamily="34" charset="0"/>
                  </a:defRPr>
                </a:pPr>
                <a:r>
                  <a:rPr lang="en-US"/>
                  <a:t>Amino acid consumption/production (mM)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メイリオ" panose="020B0604030504040204" pitchFamily="50" charset="-128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34148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chemeClr val="tx1"/>
          </a:solidFill>
          <a:latin typeface="Arial" panose="020B0604020202020204" pitchFamily="34" charset="0"/>
          <a:ea typeface="メイリオ" panose="020B0604030504040204" pitchFamily="50" charset="-128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219074</xdr:colOff>
      <xdr:row>18</xdr:row>
      <xdr:rowOff>88900</xdr:rowOff>
    </xdr:from>
    <xdr:to>
      <xdr:col>26</xdr:col>
      <xdr:colOff>38100</xdr:colOff>
      <xdr:row>44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"/>
  <sheetViews>
    <sheetView tabSelected="1" workbookViewId="0">
      <selection activeCell="S5" sqref="S5"/>
    </sheetView>
  </sheetViews>
  <sheetFormatPr defaultRowHeight="14" x14ac:dyDescent="0.2"/>
  <cols>
    <col min="1" max="16384" width="8.7265625" style="1"/>
  </cols>
  <sheetData>
    <row r="1" spans="1:25" x14ac:dyDescent="0.2">
      <c r="A1" s="3" t="s">
        <v>32</v>
      </c>
      <c r="B1" s="3"/>
      <c r="C1" s="3"/>
      <c r="D1" s="3"/>
    </row>
    <row r="2" spans="1:25" ht="28" x14ac:dyDescent="0.2">
      <c r="A2" s="4" t="s">
        <v>20</v>
      </c>
      <c r="B2" s="4"/>
      <c r="C2" s="4"/>
      <c r="D2" s="4"/>
      <c r="E2" s="2" t="s">
        <v>16</v>
      </c>
      <c r="F2" s="2" t="s">
        <v>0</v>
      </c>
      <c r="G2" s="2" t="s">
        <v>1</v>
      </c>
      <c r="H2" s="2" t="s">
        <v>2</v>
      </c>
      <c r="I2" s="2" t="s">
        <v>17</v>
      </c>
      <c r="J2" s="2" t="s">
        <v>3</v>
      </c>
      <c r="K2" s="2" t="s">
        <v>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34</v>
      </c>
      <c r="T2" s="2" t="s">
        <v>12</v>
      </c>
      <c r="U2" s="2" t="s">
        <v>13</v>
      </c>
      <c r="V2" s="2" t="s">
        <v>18</v>
      </c>
      <c r="W2" s="2" t="s">
        <v>14</v>
      </c>
      <c r="X2" s="2" t="s">
        <v>15</v>
      </c>
      <c r="Y2" s="1" t="s">
        <v>30</v>
      </c>
    </row>
    <row r="3" spans="1:25" x14ac:dyDescent="0.2">
      <c r="A3" s="3" t="s">
        <v>21</v>
      </c>
      <c r="B3" s="3" t="s">
        <v>22</v>
      </c>
      <c r="C3" s="3"/>
      <c r="D3" s="3" t="s">
        <v>27</v>
      </c>
      <c r="E3" s="1">
        <f>AVERAGE(E13:E15)</f>
        <v>3.1240000000000001</v>
      </c>
      <c r="F3" s="1">
        <f>AVERAGE(F13:F15)*-1</f>
        <v>1.6919666666666666</v>
      </c>
      <c r="G3" s="1">
        <f>AVERAGE(G13:G15)*-1</f>
        <v>1.5132000000000001</v>
      </c>
      <c r="H3" s="1">
        <f>AVERAGE(H13:H15)*-1</f>
        <v>9.999999999999968E-5</v>
      </c>
      <c r="I3" s="1">
        <f>AVERAGE(I13:I15)*-1</f>
        <v>0.87733333333333341</v>
      </c>
      <c r="J3" s="1">
        <f t="shared" ref="J3" si="0">AVERAGE(J13:J15)</f>
        <v>0</v>
      </c>
      <c r="K3" s="1">
        <f t="shared" ref="K3:X3" si="1">AVERAGE(K13:K15)*-1</f>
        <v>0.24959999999999996</v>
      </c>
      <c r="L3" s="1">
        <f t="shared" si="1"/>
        <v>3.3338333333333328</v>
      </c>
      <c r="M3" s="1">
        <f t="shared" si="1"/>
        <v>2.4241666666666664</v>
      </c>
      <c r="N3" s="1">
        <f t="shared" si="1"/>
        <v>3.034966666666667</v>
      </c>
      <c r="O3" s="1">
        <f t="shared" si="1"/>
        <v>2.0933333333333335E-2</v>
      </c>
      <c r="P3" s="1">
        <f t="shared" si="1"/>
        <v>0.41373333333333329</v>
      </c>
      <c r="Q3" s="1">
        <f t="shared" si="1"/>
        <v>2.0406666666666666</v>
      </c>
      <c r="R3" s="1">
        <f t="shared" si="1"/>
        <v>3.7017333333333333</v>
      </c>
      <c r="S3" s="1">
        <f t="shared" si="1"/>
        <v>1.5767666666666666</v>
      </c>
      <c r="T3" s="1">
        <f t="shared" si="1"/>
        <v>1.3508333333333333</v>
      </c>
      <c r="U3" s="1">
        <f t="shared" si="1"/>
        <v>0.42409999999999998</v>
      </c>
      <c r="V3" s="1">
        <f t="shared" si="1"/>
        <v>0.13316666666666666</v>
      </c>
      <c r="W3" s="1">
        <f t="shared" si="1"/>
        <v>1.9384666666666668</v>
      </c>
      <c r="X3" s="1">
        <f t="shared" si="1"/>
        <v>2.6911333333333332</v>
      </c>
      <c r="Y3" s="1">
        <f>AVERAGE(Y13:Y15)*-1</f>
        <v>24.292699999999996</v>
      </c>
    </row>
    <row r="4" spans="1:25" x14ac:dyDescent="0.2">
      <c r="A4" s="3"/>
      <c r="B4" s="3" t="s">
        <v>23</v>
      </c>
      <c r="C4" s="3"/>
      <c r="D4" s="3"/>
      <c r="E4" s="1">
        <f>_xlfn.STDEV.S(E13:E15)</f>
        <v>0.43026038627789315</v>
      </c>
      <c r="F4" s="1">
        <f t="shared" ref="F4:Y4" si="2">_xlfn.STDEV.S(F13:F15)</f>
        <v>0.18037473030702883</v>
      </c>
      <c r="G4" s="1">
        <f t="shared" si="2"/>
        <v>0.28099288247213733</v>
      </c>
      <c r="H4" s="1">
        <f t="shared" si="2"/>
        <v>7.000000000000001E-4</v>
      </c>
      <c r="I4" s="1">
        <f t="shared" si="2"/>
        <v>0.35847640554621368</v>
      </c>
      <c r="J4" s="1">
        <f t="shared" si="2"/>
        <v>0</v>
      </c>
      <c r="K4" s="1">
        <f t="shared" si="2"/>
        <v>0.29524381449913556</v>
      </c>
      <c r="L4" s="1">
        <f t="shared" si="2"/>
        <v>0.36708732385269477</v>
      </c>
      <c r="M4" s="1">
        <f t="shared" si="2"/>
        <v>0.76515489499403588</v>
      </c>
      <c r="N4" s="1">
        <f t="shared" si="2"/>
        <v>0.34914255445782216</v>
      </c>
      <c r="O4" s="1">
        <f t="shared" si="2"/>
        <v>4.4275651698572824E-3</v>
      </c>
      <c r="P4" s="1">
        <f t="shared" si="2"/>
        <v>3.7142204206715206E-2</v>
      </c>
      <c r="Q4" s="1">
        <f t="shared" si="2"/>
        <v>0.28636882395493568</v>
      </c>
      <c r="R4" s="1">
        <f t="shared" si="2"/>
        <v>0.47863947114016347</v>
      </c>
      <c r="S4" s="1">
        <f t="shared" si="2"/>
        <v>0.13985840458597168</v>
      </c>
      <c r="T4" s="1">
        <f t="shared" si="2"/>
        <v>0.18050421971060218</v>
      </c>
      <c r="U4" s="1">
        <f t="shared" si="2"/>
        <v>6.4340733598553745E-2</v>
      </c>
      <c r="V4" s="1">
        <f t="shared" si="2"/>
        <v>1.5083876601634396E-2</v>
      </c>
      <c r="W4" s="1">
        <f t="shared" si="2"/>
        <v>0.23146823396166777</v>
      </c>
      <c r="X4" s="1">
        <f t="shared" si="2"/>
        <v>0.55904295303074103</v>
      </c>
      <c r="Y4" s="1">
        <f t="shared" si="2"/>
        <v>4.7126724435292209</v>
      </c>
    </row>
    <row r="5" spans="1:25" ht="28" x14ac:dyDescent="0.2">
      <c r="A5" s="3" t="s">
        <v>33</v>
      </c>
      <c r="B5" s="3"/>
      <c r="C5" s="3"/>
      <c r="D5" s="3"/>
      <c r="E5" s="2" t="s">
        <v>16</v>
      </c>
      <c r="F5" s="2" t="s">
        <v>0</v>
      </c>
      <c r="G5" s="2" t="s">
        <v>1</v>
      </c>
      <c r="H5" s="2" t="s">
        <v>2</v>
      </c>
      <c r="I5" s="2" t="s">
        <v>17</v>
      </c>
      <c r="J5" s="2" t="s">
        <v>3</v>
      </c>
      <c r="K5" s="2" t="s">
        <v>4</v>
      </c>
      <c r="L5" s="2" t="s">
        <v>5</v>
      </c>
      <c r="M5" s="2" t="s">
        <v>6</v>
      </c>
      <c r="N5" s="2" t="s">
        <v>7</v>
      </c>
      <c r="O5" s="2" t="s">
        <v>8</v>
      </c>
      <c r="P5" s="2" t="s">
        <v>9</v>
      </c>
      <c r="Q5" s="2" t="s">
        <v>10</v>
      </c>
      <c r="R5" s="2" t="s">
        <v>11</v>
      </c>
      <c r="S5" s="2" t="s">
        <v>34</v>
      </c>
      <c r="T5" s="2" t="s">
        <v>12</v>
      </c>
      <c r="U5" s="2" t="s">
        <v>13</v>
      </c>
      <c r="V5" s="2" t="s">
        <v>18</v>
      </c>
      <c r="W5" s="2" t="s">
        <v>14</v>
      </c>
      <c r="X5" s="2" t="s">
        <v>15</v>
      </c>
      <c r="Y5" s="1" t="s">
        <v>30</v>
      </c>
    </row>
    <row r="6" spans="1:25" x14ac:dyDescent="0.2">
      <c r="A6" s="3" t="s">
        <v>21</v>
      </c>
      <c r="B6" s="1" t="s">
        <v>24</v>
      </c>
      <c r="C6" s="3" t="s">
        <v>27</v>
      </c>
      <c r="D6" s="4" t="s">
        <v>28</v>
      </c>
      <c r="E6" s="1">
        <v>5.0780000000000003</v>
      </c>
      <c r="F6" s="1">
        <v>0.40350000000000003</v>
      </c>
      <c r="G6" s="1">
        <v>0.7893</v>
      </c>
      <c r="H6" s="1">
        <v>6.4000000000000003E-3</v>
      </c>
      <c r="I6" s="1">
        <v>2.0219999999999998</v>
      </c>
      <c r="J6" s="1">
        <v>0</v>
      </c>
      <c r="K6" s="1">
        <v>0.46279999999999999</v>
      </c>
      <c r="L6" s="1">
        <v>1.8996999999999999</v>
      </c>
      <c r="M6" s="1">
        <v>2.0204</v>
      </c>
      <c r="N6" s="1">
        <v>0.2361</v>
      </c>
      <c r="O6" s="1">
        <v>4.7999999999999996E-3</v>
      </c>
      <c r="P6" s="1">
        <v>9.9699999999999997E-2</v>
      </c>
      <c r="Q6" s="1">
        <v>0.18990000000000001</v>
      </c>
      <c r="R6" s="1">
        <v>0.64070000000000005</v>
      </c>
      <c r="S6" s="1">
        <v>0.23499999999999999</v>
      </c>
      <c r="T6" s="1">
        <v>0.2261</v>
      </c>
      <c r="U6" s="1">
        <v>7.0900000000000005E-2</v>
      </c>
      <c r="V6" s="1">
        <v>1.72E-2</v>
      </c>
      <c r="W6" s="1">
        <v>0.41949999999999998</v>
      </c>
      <c r="X6" s="1">
        <v>0.87460000000000004</v>
      </c>
      <c r="Y6" s="1">
        <f>SUM(E6:X6)</f>
        <v>15.6966</v>
      </c>
    </row>
    <row r="7" spans="1:25" x14ac:dyDescent="0.2">
      <c r="A7" s="3"/>
      <c r="B7" s="1" t="s">
        <v>25</v>
      </c>
      <c r="C7" s="3"/>
      <c r="D7" s="4"/>
      <c r="E7" s="1">
        <v>5.5720000000000001</v>
      </c>
      <c r="F7" s="1">
        <v>0.40460000000000002</v>
      </c>
      <c r="G7" s="1">
        <v>0.7722</v>
      </c>
      <c r="H7" s="1">
        <v>5.8999999999999999E-3</v>
      </c>
      <c r="I7" s="1">
        <v>2.0819999999999999</v>
      </c>
      <c r="J7" s="1">
        <v>0</v>
      </c>
      <c r="K7" s="1">
        <v>0.44940000000000002</v>
      </c>
      <c r="L7" s="1">
        <v>2.0259</v>
      </c>
      <c r="M7" s="1">
        <v>2.0817000000000001</v>
      </c>
      <c r="N7" s="1">
        <v>0.2301</v>
      </c>
      <c r="O7" s="1">
        <v>5.4000000000000003E-3</v>
      </c>
      <c r="P7" s="1">
        <v>9.7199999999999995E-2</v>
      </c>
      <c r="Q7" s="1">
        <v>0.18049999999999999</v>
      </c>
      <c r="R7" s="1">
        <v>0.62160000000000004</v>
      </c>
      <c r="S7" s="1">
        <v>0.2359</v>
      </c>
      <c r="T7" s="1">
        <v>0.22770000000000001</v>
      </c>
      <c r="U7" s="1">
        <v>7.46E-2</v>
      </c>
      <c r="V7" s="1">
        <v>1.9800000000000002E-2</v>
      </c>
      <c r="W7" s="1">
        <v>0.41389999999999999</v>
      </c>
      <c r="X7" s="1">
        <v>0.83989999999999998</v>
      </c>
      <c r="Y7" s="1">
        <f t="shared" ref="Y7:Y11" si="3">SUM(E7:X7)</f>
        <v>16.340300000000003</v>
      </c>
    </row>
    <row r="8" spans="1:25" x14ac:dyDescent="0.2">
      <c r="A8" s="3"/>
      <c r="B8" s="1" t="s">
        <v>26</v>
      </c>
      <c r="C8" s="3"/>
      <c r="D8" s="4"/>
      <c r="E8" s="1">
        <v>6</v>
      </c>
      <c r="F8" s="1">
        <v>0.42149999999999999</v>
      </c>
      <c r="G8" s="1">
        <v>0.7722</v>
      </c>
      <c r="H8" s="1">
        <v>6.4000000000000003E-3</v>
      </c>
      <c r="I8" s="1">
        <v>2.1040000000000001</v>
      </c>
      <c r="J8" s="1">
        <v>0</v>
      </c>
      <c r="K8" s="1">
        <v>0.46039999999999998</v>
      </c>
      <c r="L8" s="1">
        <v>1.9891000000000001</v>
      </c>
      <c r="M8" s="1">
        <v>2.0525000000000002</v>
      </c>
      <c r="N8" s="1">
        <v>0.2359</v>
      </c>
      <c r="O8" s="1">
        <v>4.8999999999999998E-3</v>
      </c>
      <c r="P8" s="1">
        <v>9.8100000000000007E-2</v>
      </c>
      <c r="Q8" s="1">
        <v>0.1857</v>
      </c>
      <c r="R8" s="1">
        <v>0.65049999999999997</v>
      </c>
      <c r="S8" s="1">
        <v>0.2462</v>
      </c>
      <c r="T8" s="1">
        <v>0.24210000000000001</v>
      </c>
      <c r="U8" s="1">
        <v>7.7799999999999994E-2</v>
      </c>
      <c r="V8" s="1">
        <v>1.9199999999999998E-2</v>
      </c>
      <c r="W8" s="1">
        <v>0.42220000000000002</v>
      </c>
      <c r="X8" s="1">
        <v>0.80840000000000001</v>
      </c>
      <c r="Y8" s="1">
        <f t="shared" si="3"/>
        <v>16.7971</v>
      </c>
    </row>
    <row r="9" spans="1:25" x14ac:dyDescent="0.2">
      <c r="A9" s="3"/>
      <c r="B9" s="1" t="s">
        <v>24</v>
      </c>
      <c r="C9" s="3"/>
      <c r="D9" s="4" t="s">
        <v>28</v>
      </c>
      <c r="E9" s="1">
        <v>2.3639999999999999</v>
      </c>
      <c r="F9" s="1">
        <v>2.3027000000000002</v>
      </c>
      <c r="G9" s="1">
        <v>2.6055000000000001</v>
      </c>
      <c r="H9" s="1">
        <v>7.1999999999999998E-3</v>
      </c>
      <c r="I9" s="1">
        <v>3.3079999999999998</v>
      </c>
      <c r="J9" s="1">
        <v>0</v>
      </c>
      <c r="K9" s="1">
        <v>1.0532999999999999</v>
      </c>
      <c r="L9" s="1">
        <v>5.5904999999999996</v>
      </c>
      <c r="M9" s="1">
        <v>5.2713000000000001</v>
      </c>
      <c r="N9" s="1">
        <v>3.6309</v>
      </c>
      <c r="O9" s="1">
        <v>3.0700000000000002E-2</v>
      </c>
      <c r="P9" s="1">
        <v>0.55569999999999997</v>
      </c>
      <c r="Q9" s="1">
        <v>2.5419999999999998</v>
      </c>
      <c r="R9" s="1">
        <v>4.8579999999999997</v>
      </c>
      <c r="S9" s="1">
        <v>1.9539</v>
      </c>
      <c r="T9" s="1">
        <v>1.7776000000000001</v>
      </c>
      <c r="U9" s="1">
        <v>0.56910000000000005</v>
      </c>
      <c r="V9" s="1">
        <v>0.16600000000000001</v>
      </c>
      <c r="W9" s="1">
        <v>2.6156999999999999</v>
      </c>
      <c r="X9" s="1">
        <v>4.1891999999999996</v>
      </c>
      <c r="Y9" s="1">
        <f t="shared" si="3"/>
        <v>45.391299999999987</v>
      </c>
    </row>
    <row r="10" spans="1:25" x14ac:dyDescent="0.2">
      <c r="A10" s="3"/>
      <c r="B10" s="1" t="s">
        <v>25</v>
      </c>
      <c r="C10" s="3"/>
      <c r="D10" s="4"/>
      <c r="E10" s="1">
        <v>2.4860000000000002</v>
      </c>
      <c r="F10" s="1">
        <v>1.9749000000000001</v>
      </c>
      <c r="G10" s="1">
        <v>2.0333999999999999</v>
      </c>
      <c r="H10" s="1">
        <v>6.0000000000000001E-3</v>
      </c>
      <c r="I10" s="1">
        <v>2.8119999999999998</v>
      </c>
      <c r="J10" s="1">
        <v>0</v>
      </c>
      <c r="K10" s="1">
        <v>0.53159999999999996</v>
      </c>
      <c r="L10" s="1">
        <v>4.9832999999999998</v>
      </c>
      <c r="M10" s="1">
        <v>3.8226</v>
      </c>
      <c r="N10" s="1">
        <v>2.9277000000000002</v>
      </c>
      <c r="O10" s="1">
        <v>2.2800000000000001E-2</v>
      </c>
      <c r="P10" s="1">
        <v>0.48349999999999999</v>
      </c>
      <c r="Q10" s="1">
        <v>1.9692000000000001</v>
      </c>
      <c r="R10" s="1">
        <v>4.2380000000000004</v>
      </c>
      <c r="S10" s="1">
        <v>1.6752</v>
      </c>
      <c r="T10" s="1">
        <v>1.4294</v>
      </c>
      <c r="U10" s="1">
        <v>0.45700000000000002</v>
      </c>
      <c r="V10" s="1">
        <v>0.15179999999999999</v>
      </c>
      <c r="W10" s="1">
        <v>2.2848000000000002</v>
      </c>
      <c r="X10" s="1">
        <v>3.0743999999999998</v>
      </c>
      <c r="Y10" s="1">
        <f t="shared" si="3"/>
        <v>37.363599999999998</v>
      </c>
    </row>
    <row r="11" spans="1:25" x14ac:dyDescent="0.2">
      <c r="A11" s="3"/>
      <c r="B11" s="1" t="s">
        <v>26</v>
      </c>
      <c r="C11" s="3"/>
      <c r="D11" s="4"/>
      <c r="E11" s="1">
        <v>2.4279999999999999</v>
      </c>
      <c r="F11" s="1">
        <v>2.0278999999999998</v>
      </c>
      <c r="G11" s="1">
        <v>2.2343999999999999</v>
      </c>
      <c r="H11" s="1">
        <v>5.7999999999999996E-3</v>
      </c>
      <c r="I11" s="1">
        <v>2.72</v>
      </c>
      <c r="J11" s="1">
        <v>0</v>
      </c>
      <c r="K11" s="1">
        <v>0.53649999999999998</v>
      </c>
      <c r="L11" s="1">
        <v>5.3423999999999996</v>
      </c>
      <c r="M11" s="1">
        <v>4.3331999999999997</v>
      </c>
      <c r="N11" s="1">
        <v>3.2484000000000002</v>
      </c>
      <c r="O11" s="1">
        <v>2.4400000000000002E-2</v>
      </c>
      <c r="P11" s="1">
        <v>0.497</v>
      </c>
      <c r="Q11" s="1">
        <v>2.1669</v>
      </c>
      <c r="R11" s="1">
        <v>3.9220000000000002</v>
      </c>
      <c r="S11" s="1">
        <v>1.8183</v>
      </c>
      <c r="T11" s="1">
        <v>1.5414000000000001</v>
      </c>
      <c r="U11" s="1">
        <v>0.46949999999999997</v>
      </c>
      <c r="V11" s="1">
        <v>0.13789999999999999</v>
      </c>
      <c r="W11" s="1">
        <v>2.1705000000000001</v>
      </c>
      <c r="X11" s="1">
        <v>3.3327</v>
      </c>
      <c r="Y11" s="1">
        <f t="shared" si="3"/>
        <v>38.9572</v>
      </c>
    </row>
    <row r="12" spans="1:25" ht="29" customHeight="1" x14ac:dyDescent="0.2">
      <c r="A12" s="4" t="s">
        <v>19</v>
      </c>
      <c r="B12" s="4"/>
      <c r="C12" s="4"/>
      <c r="D12" s="4"/>
      <c r="E12" s="2" t="s">
        <v>16</v>
      </c>
      <c r="F12" s="2" t="s">
        <v>0</v>
      </c>
      <c r="G12" s="2" t="s">
        <v>1</v>
      </c>
      <c r="H12" s="2" t="s">
        <v>2</v>
      </c>
      <c r="I12" s="2" t="s">
        <v>17</v>
      </c>
      <c r="J12" s="2" t="s">
        <v>3</v>
      </c>
      <c r="K12" s="2" t="s">
        <v>4</v>
      </c>
      <c r="L12" s="2" t="s">
        <v>5</v>
      </c>
      <c r="M12" s="2" t="s">
        <v>6</v>
      </c>
      <c r="N12" s="2" t="s">
        <v>7</v>
      </c>
      <c r="O12" s="2" t="s">
        <v>8</v>
      </c>
      <c r="P12" s="2" t="s">
        <v>9</v>
      </c>
      <c r="Q12" s="2" t="s">
        <v>10</v>
      </c>
      <c r="R12" s="2" t="s">
        <v>11</v>
      </c>
      <c r="S12" s="2" t="s">
        <v>34</v>
      </c>
      <c r="T12" s="2" t="s">
        <v>12</v>
      </c>
      <c r="U12" s="2" t="s">
        <v>13</v>
      </c>
      <c r="V12" s="2" t="s">
        <v>31</v>
      </c>
      <c r="W12" s="2" t="s">
        <v>14</v>
      </c>
      <c r="X12" s="2" t="s">
        <v>15</v>
      </c>
      <c r="Y12" s="2" t="s">
        <v>29</v>
      </c>
    </row>
    <row r="13" spans="1:25" x14ac:dyDescent="0.2">
      <c r="A13" s="3" t="s">
        <v>21</v>
      </c>
      <c r="B13" s="1" t="s">
        <v>24</v>
      </c>
      <c r="E13" s="1">
        <f>E6-E9</f>
        <v>2.7140000000000004</v>
      </c>
      <c r="F13" s="1">
        <f t="shared" ref="F13:Y15" si="4">F6-F9</f>
        <v>-1.8992000000000002</v>
      </c>
      <c r="G13" s="1">
        <f t="shared" si="4"/>
        <v>-1.8162000000000003</v>
      </c>
      <c r="H13" s="1">
        <f t="shared" si="4"/>
        <v>-7.999999999999995E-4</v>
      </c>
      <c r="I13" s="1">
        <f t="shared" si="4"/>
        <v>-1.286</v>
      </c>
      <c r="J13" s="1">
        <f t="shared" si="4"/>
        <v>0</v>
      </c>
      <c r="K13" s="1">
        <f t="shared" si="4"/>
        <v>-0.59049999999999991</v>
      </c>
      <c r="L13" s="1">
        <f t="shared" si="4"/>
        <v>-3.6907999999999994</v>
      </c>
      <c r="M13" s="1">
        <f t="shared" si="4"/>
        <v>-3.2509000000000001</v>
      </c>
      <c r="N13" s="1">
        <f t="shared" si="4"/>
        <v>-3.3948</v>
      </c>
      <c r="O13" s="1">
        <f t="shared" si="4"/>
        <v>-2.5900000000000003E-2</v>
      </c>
      <c r="P13" s="1">
        <f t="shared" si="4"/>
        <v>-0.45599999999999996</v>
      </c>
      <c r="Q13" s="1">
        <f t="shared" si="4"/>
        <v>-2.3520999999999996</v>
      </c>
      <c r="R13" s="1">
        <f t="shared" si="4"/>
        <v>-4.2172999999999998</v>
      </c>
      <c r="S13" s="1">
        <f t="shared" si="4"/>
        <v>-1.7189000000000001</v>
      </c>
      <c r="T13" s="1">
        <f t="shared" si="4"/>
        <v>-1.5515000000000001</v>
      </c>
      <c r="U13" s="1">
        <f t="shared" si="4"/>
        <v>-0.49820000000000003</v>
      </c>
      <c r="V13" s="1">
        <f t="shared" si="4"/>
        <v>-0.14880000000000002</v>
      </c>
      <c r="W13" s="1">
        <f t="shared" si="4"/>
        <v>-2.1962000000000002</v>
      </c>
      <c r="X13" s="1">
        <f t="shared" si="4"/>
        <v>-3.3145999999999995</v>
      </c>
      <c r="Y13" s="1">
        <f t="shared" si="4"/>
        <v>-29.694699999999987</v>
      </c>
    </row>
    <row r="14" spans="1:25" x14ac:dyDescent="0.2">
      <c r="A14" s="3"/>
      <c r="B14" s="1" t="s">
        <v>25</v>
      </c>
      <c r="E14" s="1">
        <f t="shared" ref="E14:T15" si="5">E7-E10</f>
        <v>3.0859999999999999</v>
      </c>
      <c r="F14" s="1">
        <f t="shared" si="5"/>
        <v>-1.5703</v>
      </c>
      <c r="G14" s="1">
        <f t="shared" si="5"/>
        <v>-1.2611999999999999</v>
      </c>
      <c r="H14" s="1">
        <f t="shared" si="5"/>
        <v>-1.0000000000000026E-4</v>
      </c>
      <c r="I14" s="1">
        <f t="shared" si="5"/>
        <v>-0.73</v>
      </c>
      <c r="J14" s="1">
        <f t="shared" si="5"/>
        <v>0</v>
      </c>
      <c r="K14" s="1">
        <f t="shared" si="5"/>
        <v>-8.219999999999994E-2</v>
      </c>
      <c r="L14" s="1">
        <f t="shared" si="5"/>
        <v>-2.9573999999999998</v>
      </c>
      <c r="M14" s="1">
        <f t="shared" si="5"/>
        <v>-1.7408999999999999</v>
      </c>
      <c r="N14" s="1">
        <f t="shared" si="5"/>
        <v>-2.6976</v>
      </c>
      <c r="O14" s="1">
        <f t="shared" si="5"/>
        <v>-1.7399999999999999E-2</v>
      </c>
      <c r="P14" s="1">
        <f t="shared" si="5"/>
        <v>-0.38629999999999998</v>
      </c>
      <c r="Q14" s="1">
        <f t="shared" si="5"/>
        <v>-1.7887</v>
      </c>
      <c r="R14" s="1">
        <f t="shared" si="5"/>
        <v>-3.6164000000000005</v>
      </c>
      <c r="S14" s="1">
        <f t="shared" si="5"/>
        <v>-1.4393</v>
      </c>
      <c r="T14" s="1">
        <f t="shared" si="5"/>
        <v>-1.2017</v>
      </c>
      <c r="U14" s="1">
        <f t="shared" si="4"/>
        <v>-0.38240000000000002</v>
      </c>
      <c r="V14" s="1">
        <f t="shared" si="4"/>
        <v>-0.13199999999999998</v>
      </c>
      <c r="W14" s="1">
        <f t="shared" si="4"/>
        <v>-1.8709000000000002</v>
      </c>
      <c r="X14" s="1">
        <f t="shared" si="4"/>
        <v>-2.2344999999999997</v>
      </c>
      <c r="Y14" s="1">
        <f t="shared" ref="Y14" si="6">Y7-Y10</f>
        <v>-21.023299999999995</v>
      </c>
    </row>
    <row r="15" spans="1:25" x14ac:dyDescent="0.2">
      <c r="A15" s="3"/>
      <c r="B15" s="1" t="s">
        <v>26</v>
      </c>
      <c r="E15" s="1">
        <f t="shared" si="5"/>
        <v>3.5720000000000001</v>
      </c>
      <c r="F15" s="1">
        <f t="shared" si="4"/>
        <v>-1.6063999999999998</v>
      </c>
      <c r="G15" s="1">
        <f t="shared" si="4"/>
        <v>-1.4621999999999999</v>
      </c>
      <c r="H15" s="1">
        <f t="shared" si="4"/>
        <v>6.0000000000000071E-4</v>
      </c>
      <c r="I15" s="1">
        <f t="shared" si="4"/>
        <v>-0.6160000000000001</v>
      </c>
      <c r="J15" s="1">
        <f t="shared" si="4"/>
        <v>0</v>
      </c>
      <c r="K15" s="1">
        <f t="shared" si="4"/>
        <v>-7.6100000000000001E-2</v>
      </c>
      <c r="L15" s="1">
        <f t="shared" si="4"/>
        <v>-3.3532999999999995</v>
      </c>
      <c r="M15" s="1">
        <f t="shared" si="4"/>
        <v>-2.2806999999999995</v>
      </c>
      <c r="N15" s="1">
        <f t="shared" si="4"/>
        <v>-3.0125000000000002</v>
      </c>
      <c r="O15" s="1">
        <f t="shared" si="4"/>
        <v>-1.9500000000000003E-2</v>
      </c>
      <c r="P15" s="1">
        <f t="shared" si="4"/>
        <v>-0.39889999999999998</v>
      </c>
      <c r="Q15" s="1">
        <f t="shared" si="4"/>
        <v>-1.9812000000000001</v>
      </c>
      <c r="R15" s="1">
        <f t="shared" si="4"/>
        <v>-3.2715000000000001</v>
      </c>
      <c r="S15" s="1">
        <f t="shared" si="4"/>
        <v>-1.5721000000000001</v>
      </c>
      <c r="T15" s="1">
        <f t="shared" si="4"/>
        <v>-1.2993000000000001</v>
      </c>
      <c r="U15" s="1">
        <f t="shared" si="4"/>
        <v>-0.39169999999999999</v>
      </c>
      <c r="V15" s="1">
        <f t="shared" si="4"/>
        <v>-0.1187</v>
      </c>
      <c r="W15" s="1">
        <f t="shared" si="4"/>
        <v>-1.7483</v>
      </c>
      <c r="X15" s="1">
        <f t="shared" si="4"/>
        <v>-2.5243000000000002</v>
      </c>
      <c r="Y15" s="1">
        <f t="shared" ref="Y15" si="7">Y8-Y11</f>
        <v>-22.1601</v>
      </c>
    </row>
  </sheetData>
  <mergeCells count="13">
    <mergeCell ref="A1:D1"/>
    <mergeCell ref="A13:A15"/>
    <mergeCell ref="A3:A4"/>
    <mergeCell ref="A6:A11"/>
    <mergeCell ref="A12:D12"/>
    <mergeCell ref="A2:D2"/>
    <mergeCell ref="C6:C11"/>
    <mergeCell ref="D6:D8"/>
    <mergeCell ref="D9:D11"/>
    <mergeCell ref="A5:D5"/>
    <mergeCell ref="D3:D4"/>
    <mergeCell ref="B3:C3"/>
    <mergeCell ref="B4:C4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Amino acids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2023-11-20T02:37:45Z</dcterms:created>
  <dcterms:modified xsi:type="dcterms:W3CDTF">2025-04-05T04:15:45Z</dcterms:modified>
</cp:coreProperties>
</file>