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9\"/>
    </mc:Choice>
  </mc:AlternateContent>
  <xr:revisionPtr revIDLastSave="0" documentId="13_ncr:1_{8F945791-6543-4233-8D74-E24008D622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te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J3" i="1"/>
  <c r="V15" i="1"/>
  <c r="W15" i="1"/>
  <c r="V14" i="1"/>
  <c r="W14" i="1"/>
  <c r="V13" i="1"/>
  <c r="W13" i="1"/>
  <c r="P15" i="1"/>
  <c r="Q15" i="1"/>
  <c r="P14" i="1"/>
  <c r="Q14" i="1"/>
  <c r="P13" i="1"/>
  <c r="Q13" i="1"/>
  <c r="J13" i="1"/>
  <c r="E14" i="1"/>
  <c r="E15" i="1"/>
  <c r="E13" i="1"/>
  <c r="D14" i="1"/>
  <c r="D15" i="1"/>
  <c r="K13" i="1"/>
  <c r="J14" i="1"/>
  <c r="K14" i="1"/>
  <c r="J15" i="1"/>
  <c r="K15" i="1"/>
  <c r="W4" i="1" l="1"/>
  <c r="K3" i="1"/>
  <c r="W3" i="1"/>
  <c r="J4" i="1"/>
  <c r="V4" i="1"/>
  <c r="V3" i="1"/>
  <c r="K4" i="1"/>
  <c r="Q4" i="1"/>
  <c r="P4" i="1"/>
  <c r="P3" i="1"/>
  <c r="Q3" i="1"/>
  <c r="D4" i="1"/>
  <c r="E4" i="1"/>
  <c r="E3" i="1"/>
  <c r="D3" i="1"/>
</calcChain>
</file>

<file path=xl/sharedStrings.xml><?xml version="1.0" encoding="utf-8"?>
<sst xmlns="http://schemas.openxmlformats.org/spreadsheetml/2006/main" count="104" uniqueCount="21">
  <si>
    <t>CM</t>
    <phoneticPr fontId="7"/>
  </si>
  <si>
    <t>Bovine beta-casein</t>
    <phoneticPr fontId="7"/>
  </si>
  <si>
    <t>Without microorganisms</t>
  </si>
  <si>
    <t>ng/mL</t>
    <phoneticPr fontId="7"/>
  </si>
  <si>
    <t>Hunam IGF-1</t>
    <phoneticPr fontId="7"/>
  </si>
  <si>
    <t>Human albumine</t>
    <phoneticPr fontId="7"/>
  </si>
  <si>
    <t>mean</t>
  </si>
  <si>
    <t>standard deviation</t>
  </si>
  <si>
    <t>n = 1</t>
  </si>
  <si>
    <t>n = 2</t>
  </si>
  <si>
    <t>n = 3</t>
  </si>
  <si>
    <t>With microorganisms</t>
  </si>
  <si>
    <t>With microorganisms</t>
    <phoneticPr fontId="7"/>
  </si>
  <si>
    <t>Hunam α-lactoalbumin (His-tag)</t>
    <phoneticPr fontId="7"/>
  </si>
  <si>
    <t>100% TE(S)</t>
  </si>
  <si>
    <t>100% TE(S)</t>
    <phoneticPr fontId="7"/>
  </si>
  <si>
    <t>CM</t>
  </si>
  <si>
    <t>Concentration</t>
    <phoneticPr fontId="7"/>
  </si>
  <si>
    <t>Protein production</t>
    <phoneticPr fontId="7"/>
  </si>
  <si>
    <t>Protein production</t>
  </si>
  <si>
    <r>
      <rPr>
        <sz val="11"/>
        <rFont val="Arial"/>
        <family val="2"/>
        <charset val="161"/>
      </rPr>
      <t>μ</t>
    </r>
    <r>
      <rPr>
        <sz val="11"/>
        <rFont val="Arial"/>
        <family val="2"/>
      </rPr>
      <t>g/mL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</si>
</sst>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_ "/>
  </numFmts>
  <fonts count="11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9" fillId="0" borderId="0" xfId="0" applyNumberFormat="1" applyFont="1" applyProtection="1"/>
    <xf numFmtId="177" fontId="8" fillId="0" borderId="0" xfId="0" applyNumberFormat="1" applyFont="1" applyProtection="1"/>
    <xf numFmtId="177" fontId="8" fillId="0" borderId="0" xfId="0" applyNumberFormat="1" applyFont="1"/>
    <xf numFmtId="178" fontId="8" fillId="0" borderId="0" xfId="0" applyNumberFormat="1" applyFont="1" applyProtection="1"/>
    <xf numFmtId="178" fontId="9" fillId="0" borderId="0" xfId="0" applyNumberFormat="1" applyFont="1" applyProtection="1"/>
    <xf numFmtId="0" fontId="8" fillId="0" borderId="0" xfId="0" applyNumberFormat="1" applyFont="1" applyAlignment="1" applyProtection="1">
      <alignment horizontal="center" vertical="center" wrapText="1"/>
    </xf>
    <xf numFmtId="176" fontId="8" fillId="0" borderId="0" xfId="0" applyNumberFormat="1" applyFont="1" applyAlignment="1" applyProtection="1">
      <alignment horizontal="center" vertical="center" wrapText="1"/>
    </xf>
    <xf numFmtId="176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horizontal="center" vertical="center" wrapText="1"/>
    </xf>
    <xf numFmtId="0" fontId="10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horizontal="center" vertic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6"/>
  <sheetViews>
    <sheetView tabSelected="1" topLeftCell="J1" workbookViewId="0">
      <selection activeCell="S1" sqref="S1:U1"/>
    </sheetView>
  </sheetViews>
  <sheetFormatPr defaultColWidth="10" defaultRowHeight="14.5" x14ac:dyDescent="0.35"/>
  <cols>
    <col min="1" max="1" width="10" style="1"/>
    <col min="3" max="4" width="10" style="1"/>
    <col min="6" max="7" width="10" style="1"/>
    <col min="9" max="9" width="10" style="1"/>
    <col min="12" max="13" width="10" style="1"/>
    <col min="15" max="15" width="10" style="1"/>
    <col min="18" max="20" width="10" style="1"/>
  </cols>
  <sheetData>
    <row r="1" spans="1:57" s="1" customFormat="1" x14ac:dyDescent="0.35">
      <c r="A1" s="14" t="s">
        <v>1</v>
      </c>
      <c r="B1" s="14"/>
      <c r="C1" s="14"/>
      <c r="G1" s="14" t="s">
        <v>13</v>
      </c>
      <c r="H1" s="14"/>
      <c r="I1" s="14"/>
      <c r="M1" s="14" t="s">
        <v>4</v>
      </c>
      <c r="N1" s="14"/>
      <c r="O1" s="14"/>
      <c r="S1" s="14" t="s">
        <v>5</v>
      </c>
      <c r="T1" s="14"/>
      <c r="U1" s="14"/>
    </row>
    <row r="2" spans="1:57" ht="33" customHeight="1" x14ac:dyDescent="0.35">
      <c r="A2" s="14" t="s">
        <v>18</v>
      </c>
      <c r="B2" s="14"/>
      <c r="C2" s="14"/>
      <c r="D2" s="12" t="s">
        <v>0</v>
      </c>
      <c r="E2" s="11" t="s">
        <v>15</v>
      </c>
      <c r="F2" s="3"/>
      <c r="G2" s="14" t="s">
        <v>19</v>
      </c>
      <c r="H2" s="14"/>
      <c r="I2" s="14"/>
      <c r="J2" s="12" t="s">
        <v>16</v>
      </c>
      <c r="K2" s="11" t="s">
        <v>14</v>
      </c>
      <c r="L2" s="2"/>
      <c r="M2" s="14" t="s">
        <v>19</v>
      </c>
      <c r="N2" s="14"/>
      <c r="O2" s="14"/>
      <c r="P2" s="10" t="s">
        <v>16</v>
      </c>
      <c r="Q2" s="10" t="s">
        <v>14</v>
      </c>
      <c r="R2" s="2"/>
      <c r="S2" s="14" t="s">
        <v>19</v>
      </c>
      <c r="T2" s="14"/>
      <c r="U2" s="14"/>
      <c r="V2" s="10" t="s">
        <v>16</v>
      </c>
      <c r="W2" s="10" t="s">
        <v>14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20" customHeight="1" x14ac:dyDescent="0.35">
      <c r="A3" s="15" t="s">
        <v>20</v>
      </c>
      <c r="B3" s="14" t="s">
        <v>6</v>
      </c>
      <c r="C3" s="14"/>
      <c r="D3" s="2">
        <f>AVERAGE(D13:D15)/1000</f>
        <v>40.054200000000002</v>
      </c>
      <c r="E3" s="2">
        <f>AVERAGE(E13:E15)/1000</f>
        <v>33.237966666666665</v>
      </c>
      <c r="F3" s="2"/>
      <c r="G3" s="15" t="s">
        <v>20</v>
      </c>
      <c r="H3" s="14" t="s">
        <v>6</v>
      </c>
      <c r="I3" s="14"/>
      <c r="J3" s="2">
        <f>AVERAGE(J13:J15)/1000</f>
        <v>2.1745999999999999</v>
      </c>
      <c r="K3" s="2">
        <f t="shared" ref="K3" si="0">AVERAGE(K13:K15)/1000</f>
        <v>1.5538666666666667</v>
      </c>
      <c r="L3" s="2"/>
      <c r="M3" s="14" t="s">
        <v>3</v>
      </c>
      <c r="N3" s="14" t="s">
        <v>6</v>
      </c>
      <c r="O3" s="14"/>
      <c r="P3" s="2">
        <f>AVERAGE(P13:P15)</f>
        <v>186.73333333333332</v>
      </c>
      <c r="Q3" s="2">
        <f>AVERAGE(Q13:Q15)</f>
        <v>174.25</v>
      </c>
      <c r="R3" s="2"/>
      <c r="S3" s="14" t="s">
        <v>3</v>
      </c>
      <c r="T3" s="14" t="s">
        <v>6</v>
      </c>
      <c r="U3" s="14"/>
      <c r="V3" s="2">
        <f t="shared" ref="V3:W3" si="1">AVERAGE(V13:V15)</f>
        <v>200.72</v>
      </c>
      <c r="W3" s="2">
        <f t="shared" si="1"/>
        <v>202.95000000000002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22.5" customHeight="1" x14ac:dyDescent="0.35">
      <c r="A4" s="15"/>
      <c r="B4" s="14" t="s">
        <v>7</v>
      </c>
      <c r="C4" s="14"/>
      <c r="D4" s="2">
        <f>STDEV(D13:D15)/1000</f>
        <v>8.1546689350334205</v>
      </c>
      <c r="E4" s="2">
        <f>STDEV(E13:E15)/1000</f>
        <v>2.4520407262795079</v>
      </c>
      <c r="F4" s="2"/>
      <c r="G4" s="15"/>
      <c r="H4" s="14" t="s">
        <v>7</v>
      </c>
      <c r="I4" s="14"/>
      <c r="J4" s="2">
        <f t="shared" ref="J4:K4" si="2">STDEV(J13:J15)/1000</f>
        <v>0.53408370364578528</v>
      </c>
      <c r="K4" s="2">
        <f t="shared" si="2"/>
        <v>0.41327527851703472</v>
      </c>
      <c r="L4" s="2"/>
      <c r="M4" s="15"/>
      <c r="N4" s="14" t="s">
        <v>7</v>
      </c>
      <c r="O4" s="14"/>
      <c r="P4" s="2">
        <f>STDEV(P13:P15)</f>
        <v>6.6227511906558405</v>
      </c>
      <c r="Q4" s="2">
        <f>STDEV(Q13:Q15)</f>
        <v>9.3098066574983118</v>
      </c>
      <c r="R4" s="2"/>
      <c r="S4" s="15"/>
      <c r="T4" s="14" t="s">
        <v>7</v>
      </c>
      <c r="U4" s="14"/>
      <c r="V4" s="2">
        <f t="shared" ref="V4:W4" si="3">STDEV(V13:V15)</f>
        <v>5.1451627768225165</v>
      </c>
      <c r="W4" s="2">
        <f t="shared" si="3"/>
        <v>32.97208061375575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28" x14ac:dyDescent="0.35">
      <c r="A5" s="14" t="s">
        <v>17</v>
      </c>
      <c r="B5" s="14"/>
      <c r="C5" s="14"/>
      <c r="D5" s="10" t="s">
        <v>16</v>
      </c>
      <c r="E5" s="10" t="s">
        <v>14</v>
      </c>
      <c r="F5" s="2"/>
      <c r="G5" s="14" t="s">
        <v>17</v>
      </c>
      <c r="H5" s="14"/>
      <c r="I5" s="14"/>
      <c r="J5" s="10" t="s">
        <v>16</v>
      </c>
      <c r="K5" s="10" t="s">
        <v>14</v>
      </c>
      <c r="L5" s="2"/>
      <c r="M5" s="14" t="s">
        <v>17</v>
      </c>
      <c r="N5" s="14"/>
      <c r="O5" s="14"/>
      <c r="P5" s="10" t="s">
        <v>16</v>
      </c>
      <c r="Q5" s="10" t="s">
        <v>14</v>
      </c>
      <c r="R5" s="2"/>
      <c r="S5" s="14" t="s">
        <v>17</v>
      </c>
      <c r="T5" s="14"/>
      <c r="U5" s="14"/>
      <c r="V5" s="10" t="s">
        <v>16</v>
      </c>
      <c r="W5" s="10" t="s">
        <v>14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35">
      <c r="A6" s="16" t="s">
        <v>3</v>
      </c>
      <c r="B6" s="2" t="s">
        <v>8</v>
      </c>
      <c r="C6" s="14" t="s">
        <v>2</v>
      </c>
      <c r="D6" s="6">
        <v>0</v>
      </c>
      <c r="E6" s="6">
        <v>0</v>
      </c>
      <c r="F6" s="2"/>
      <c r="G6" s="16" t="s">
        <v>3</v>
      </c>
      <c r="H6" s="2" t="s">
        <v>8</v>
      </c>
      <c r="I6" s="14" t="s">
        <v>2</v>
      </c>
      <c r="J6" s="7">
        <v>0</v>
      </c>
      <c r="K6" s="7">
        <v>25.15</v>
      </c>
      <c r="L6" s="4"/>
      <c r="M6" s="16" t="s">
        <v>3</v>
      </c>
      <c r="N6" s="2" t="s">
        <v>8</v>
      </c>
      <c r="O6" s="14" t="s">
        <v>2</v>
      </c>
      <c r="P6" s="8">
        <v>1.05</v>
      </c>
      <c r="Q6" s="8">
        <v>1.35</v>
      </c>
      <c r="R6" s="2"/>
      <c r="S6" s="16" t="s">
        <v>3</v>
      </c>
      <c r="T6" s="2" t="s">
        <v>8</v>
      </c>
      <c r="U6" s="14" t="s">
        <v>2</v>
      </c>
      <c r="V6" s="9">
        <v>0</v>
      </c>
      <c r="W6" s="9">
        <v>0</v>
      </c>
      <c r="X6" s="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5">
      <c r="A7" s="16"/>
      <c r="B7" s="2" t="s">
        <v>9</v>
      </c>
      <c r="C7" s="14"/>
      <c r="D7" s="6">
        <v>0</v>
      </c>
      <c r="E7" s="6">
        <v>0</v>
      </c>
      <c r="F7" s="2"/>
      <c r="G7" s="16"/>
      <c r="H7" s="2" t="s">
        <v>9</v>
      </c>
      <c r="I7" s="14"/>
      <c r="J7" s="7">
        <v>0</v>
      </c>
      <c r="K7" s="7">
        <v>0</v>
      </c>
      <c r="L7" s="4"/>
      <c r="M7" s="16"/>
      <c r="N7" s="2" t="s">
        <v>9</v>
      </c>
      <c r="O7" s="14"/>
      <c r="P7" s="8">
        <v>1.05</v>
      </c>
      <c r="Q7" s="8">
        <v>1.05</v>
      </c>
      <c r="R7" s="2"/>
      <c r="S7" s="16"/>
      <c r="T7" s="2" t="s">
        <v>9</v>
      </c>
      <c r="U7" s="14"/>
      <c r="V7" s="8">
        <v>0</v>
      </c>
      <c r="W7" s="8">
        <v>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35">
      <c r="A8" s="16"/>
      <c r="B8" s="2" t="s">
        <v>10</v>
      </c>
      <c r="C8" s="14"/>
      <c r="D8" s="6">
        <v>0</v>
      </c>
      <c r="E8" s="6">
        <v>0</v>
      </c>
      <c r="F8" s="2"/>
      <c r="G8" s="16"/>
      <c r="H8" s="2" t="s">
        <v>10</v>
      </c>
      <c r="I8" s="14"/>
      <c r="J8" s="7">
        <v>0</v>
      </c>
      <c r="K8" s="7">
        <v>4.95</v>
      </c>
      <c r="L8" s="4"/>
      <c r="M8" s="16"/>
      <c r="N8" s="2" t="s">
        <v>10</v>
      </c>
      <c r="O8" s="14"/>
      <c r="P8" s="8">
        <v>1.35</v>
      </c>
      <c r="Q8" s="8">
        <v>1.35</v>
      </c>
      <c r="R8" s="2"/>
      <c r="S8" s="16"/>
      <c r="T8" s="2" t="s">
        <v>10</v>
      </c>
      <c r="U8" s="14"/>
      <c r="V8" s="8">
        <v>0</v>
      </c>
      <c r="W8" s="8">
        <v>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35">
      <c r="A9" s="16"/>
      <c r="B9" s="2" t="s">
        <v>8</v>
      </c>
      <c r="C9" s="14" t="s">
        <v>12</v>
      </c>
      <c r="D9" s="6">
        <v>36099</v>
      </c>
      <c r="E9" s="6">
        <v>31667.8</v>
      </c>
      <c r="F9" s="2"/>
      <c r="G9" s="16"/>
      <c r="H9" s="2" t="s">
        <v>8</v>
      </c>
      <c r="I9" s="14" t="s">
        <v>11</v>
      </c>
      <c r="J9" s="7">
        <v>2736.15</v>
      </c>
      <c r="K9" s="7">
        <v>1200.5</v>
      </c>
      <c r="L9" s="4"/>
      <c r="M9" s="16"/>
      <c r="N9" s="2" t="s">
        <v>8</v>
      </c>
      <c r="O9" s="14" t="s">
        <v>11</v>
      </c>
      <c r="P9" s="8">
        <v>180.75</v>
      </c>
      <c r="Q9" s="8">
        <v>165</v>
      </c>
      <c r="R9" s="2"/>
      <c r="S9" s="16"/>
      <c r="T9" s="2" t="s">
        <v>8</v>
      </c>
      <c r="U9" s="14" t="s">
        <v>11</v>
      </c>
      <c r="V9" s="9">
        <v>206.53</v>
      </c>
      <c r="W9" s="9">
        <v>166.06</v>
      </c>
      <c r="X9" s="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5">
      <c r="A10" s="16"/>
      <c r="B10" s="2" t="s">
        <v>9</v>
      </c>
      <c r="C10" s="14"/>
      <c r="D10" s="6">
        <v>49432.2</v>
      </c>
      <c r="E10" s="6">
        <v>31982.6</v>
      </c>
      <c r="F10" s="2"/>
      <c r="G10" s="16"/>
      <c r="H10" s="2" t="s">
        <v>9</v>
      </c>
      <c r="I10" s="14"/>
      <c r="J10" s="7">
        <v>2114.6</v>
      </c>
      <c r="K10" s="7">
        <v>1491.45</v>
      </c>
      <c r="L10" s="4"/>
      <c r="M10" s="16"/>
      <c r="N10" s="2" t="s">
        <v>9</v>
      </c>
      <c r="O10" s="14"/>
      <c r="P10" s="8">
        <v>188.7</v>
      </c>
      <c r="Q10" s="8">
        <v>182.15</v>
      </c>
      <c r="R10" s="2"/>
      <c r="S10" s="16"/>
      <c r="T10" s="2" t="s">
        <v>9</v>
      </c>
      <c r="U10" s="14"/>
      <c r="V10" s="9">
        <v>196.74</v>
      </c>
      <c r="W10" s="9">
        <v>213.24</v>
      </c>
      <c r="X10" s="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35">
      <c r="A11" s="16"/>
      <c r="B11" s="2" t="s">
        <v>10</v>
      </c>
      <c r="C11" s="14"/>
      <c r="D11" s="6">
        <v>34631.4</v>
      </c>
      <c r="E11" s="6">
        <v>36063.5</v>
      </c>
      <c r="F11" s="2"/>
      <c r="G11" s="16"/>
      <c r="H11" s="2" t="s">
        <v>10</v>
      </c>
      <c r="I11" s="14"/>
      <c r="J11" s="7">
        <v>1673.05</v>
      </c>
      <c r="K11" s="7">
        <v>1999.75</v>
      </c>
      <c r="L11" s="4"/>
      <c r="M11" s="16"/>
      <c r="N11" s="2" t="s">
        <v>10</v>
      </c>
      <c r="O11" s="14"/>
      <c r="P11" s="8">
        <v>194.2</v>
      </c>
      <c r="Q11" s="8">
        <v>179.35</v>
      </c>
      <c r="R11" s="2"/>
      <c r="S11" s="16"/>
      <c r="T11" s="2" t="s">
        <v>10</v>
      </c>
      <c r="U11" s="14"/>
      <c r="V11" s="9">
        <v>198.89</v>
      </c>
      <c r="W11" s="9">
        <v>229.55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s="2" customFormat="1" ht="33.5" customHeight="1" x14ac:dyDescent="0.3">
      <c r="A12" s="16" t="s">
        <v>18</v>
      </c>
      <c r="B12" s="16"/>
      <c r="C12" s="16"/>
      <c r="D12" s="13" t="s">
        <v>16</v>
      </c>
      <c r="E12" s="13" t="s">
        <v>14</v>
      </c>
      <c r="G12" s="16" t="s">
        <v>18</v>
      </c>
      <c r="H12" s="16"/>
      <c r="I12" s="16"/>
      <c r="J12" s="13" t="s">
        <v>16</v>
      </c>
      <c r="K12" s="13" t="s">
        <v>14</v>
      </c>
      <c r="M12" s="16" t="s">
        <v>18</v>
      </c>
      <c r="N12" s="16"/>
      <c r="O12" s="16"/>
      <c r="P12" s="13" t="s">
        <v>16</v>
      </c>
      <c r="Q12" s="13" t="s">
        <v>14</v>
      </c>
      <c r="S12" s="16" t="s">
        <v>18</v>
      </c>
      <c r="T12" s="16"/>
      <c r="U12" s="16"/>
      <c r="V12" s="13" t="s">
        <v>16</v>
      </c>
      <c r="W12" s="13" t="s">
        <v>14</v>
      </c>
    </row>
    <row r="13" spans="1:57" s="2" customFormat="1" ht="14" x14ac:dyDescent="0.3">
      <c r="A13" s="16" t="s">
        <v>3</v>
      </c>
      <c r="B13" s="2" t="s">
        <v>8</v>
      </c>
      <c r="D13" s="6">
        <f>D9-D6</f>
        <v>36099</v>
      </c>
      <c r="E13" s="6">
        <f>E9-E6</f>
        <v>31667.8</v>
      </c>
      <c r="G13" s="16" t="s">
        <v>3</v>
      </c>
      <c r="H13" s="2" t="s">
        <v>8</v>
      </c>
      <c r="J13" s="6">
        <f>J9-J6</f>
        <v>2736.15</v>
      </c>
      <c r="K13" s="6">
        <f t="shared" ref="K13:W13" si="4">K9-K6</f>
        <v>1175.3499999999999</v>
      </c>
      <c r="M13" s="16" t="s">
        <v>3</v>
      </c>
      <c r="N13" s="2" t="s">
        <v>8</v>
      </c>
      <c r="P13" s="8">
        <f t="shared" si="4"/>
        <v>179.7</v>
      </c>
      <c r="Q13" s="8">
        <f t="shared" si="4"/>
        <v>163.65</v>
      </c>
      <c r="S13" s="16" t="s">
        <v>3</v>
      </c>
      <c r="T13" s="2" t="s">
        <v>8</v>
      </c>
      <c r="V13" s="8">
        <f t="shared" si="4"/>
        <v>206.53</v>
      </c>
      <c r="W13" s="8">
        <f t="shared" si="4"/>
        <v>166.06</v>
      </c>
    </row>
    <row r="14" spans="1:57" s="2" customFormat="1" ht="14" x14ac:dyDescent="0.3">
      <c r="A14" s="16"/>
      <c r="B14" s="2" t="s">
        <v>9</v>
      </c>
      <c r="D14" s="6">
        <f t="shared" ref="D14:E14" si="5">D10-D7</f>
        <v>49432.2</v>
      </c>
      <c r="E14" s="6">
        <f t="shared" si="5"/>
        <v>31982.6</v>
      </c>
      <c r="G14" s="16"/>
      <c r="H14" s="2" t="s">
        <v>9</v>
      </c>
      <c r="J14" s="6">
        <f t="shared" ref="J14:W15" si="6">J10-J7</f>
        <v>2114.6</v>
      </c>
      <c r="K14" s="6">
        <f t="shared" si="6"/>
        <v>1491.45</v>
      </c>
      <c r="M14" s="16"/>
      <c r="N14" s="2" t="s">
        <v>9</v>
      </c>
      <c r="P14" s="8">
        <f t="shared" si="6"/>
        <v>187.64999999999998</v>
      </c>
      <c r="Q14" s="8">
        <f t="shared" si="6"/>
        <v>181.1</v>
      </c>
      <c r="S14" s="16"/>
      <c r="T14" s="2" t="s">
        <v>9</v>
      </c>
      <c r="V14" s="8">
        <f t="shared" si="6"/>
        <v>196.74</v>
      </c>
      <c r="W14" s="8">
        <f t="shared" si="6"/>
        <v>213.24</v>
      </c>
    </row>
    <row r="15" spans="1:57" s="2" customFormat="1" ht="14" x14ac:dyDescent="0.3">
      <c r="A15" s="16"/>
      <c r="B15" s="2" t="s">
        <v>10</v>
      </c>
      <c r="D15" s="6">
        <f t="shared" ref="D15:E15" si="7">D11-D8</f>
        <v>34631.4</v>
      </c>
      <c r="E15" s="6">
        <f t="shared" si="7"/>
        <v>36063.5</v>
      </c>
      <c r="G15" s="16"/>
      <c r="H15" s="2" t="s">
        <v>10</v>
      </c>
      <c r="J15" s="6">
        <f t="shared" si="6"/>
        <v>1673.05</v>
      </c>
      <c r="K15" s="6">
        <f t="shared" si="6"/>
        <v>1994.8</v>
      </c>
      <c r="M15" s="16"/>
      <c r="N15" s="2" t="s">
        <v>10</v>
      </c>
      <c r="P15" s="8">
        <f t="shared" si="6"/>
        <v>192.85</v>
      </c>
      <c r="Q15" s="8">
        <f t="shared" si="6"/>
        <v>178</v>
      </c>
      <c r="S15" s="16"/>
      <c r="T15" s="2" t="s">
        <v>10</v>
      </c>
      <c r="V15" s="8">
        <f t="shared" si="6"/>
        <v>198.89</v>
      </c>
      <c r="W15" s="8">
        <f t="shared" si="6"/>
        <v>229.55</v>
      </c>
    </row>
    <row r="16" spans="1:57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4:28" x14ac:dyDescent="0.35"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4:28" x14ac:dyDescent="0.35"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4:28" x14ac:dyDescent="0.35"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4:28" x14ac:dyDescent="0.35"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4:28" x14ac:dyDescent="0.35"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4:28" x14ac:dyDescent="0.35"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4:28" x14ac:dyDescent="0.35"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4:28" x14ac:dyDescent="0.35"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4:28" x14ac:dyDescent="0.35"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4:28" x14ac:dyDescent="0.35"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4:28" x14ac:dyDescent="0.35"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4:28" x14ac:dyDescent="0.35"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4:28" x14ac:dyDescent="0.35"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4:28" x14ac:dyDescent="0.35"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4:28" x14ac:dyDescent="0.35"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4:28" x14ac:dyDescent="0.35"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4:28" x14ac:dyDescent="0.35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4:28" x14ac:dyDescent="0.35"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4:28" x14ac:dyDescent="0.35"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4:28" x14ac:dyDescent="0.35"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4:28" x14ac:dyDescent="0.35"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4:28" x14ac:dyDescent="0.35"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4:28" x14ac:dyDescent="0.35"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4:28" x14ac:dyDescent="0.35"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4:28" x14ac:dyDescent="0.35"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4:28" x14ac:dyDescent="0.35"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4:28" x14ac:dyDescent="0.35"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4:28" x14ac:dyDescent="0.35"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4:28" x14ac:dyDescent="0.35"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4:28" x14ac:dyDescent="0.35"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</sheetData>
  <mergeCells count="44">
    <mergeCell ref="G12:I12"/>
    <mergeCell ref="M12:O12"/>
    <mergeCell ref="M1:O1"/>
    <mergeCell ref="S1:U1"/>
    <mergeCell ref="A5:C5"/>
    <mergeCell ref="G5:I5"/>
    <mergeCell ref="M5:O5"/>
    <mergeCell ref="S5:U5"/>
    <mergeCell ref="I6:I8"/>
    <mergeCell ref="A2:C2"/>
    <mergeCell ref="A1:C1"/>
    <mergeCell ref="G1:I1"/>
    <mergeCell ref="U6:U8"/>
    <mergeCell ref="U9:U11"/>
    <mergeCell ref="S2:U2"/>
    <mergeCell ref="S6:S11"/>
    <mergeCell ref="B3:C3"/>
    <mergeCell ref="B4:C4"/>
    <mergeCell ref="A3:A4"/>
    <mergeCell ref="G3:G4"/>
    <mergeCell ref="S13:S15"/>
    <mergeCell ref="A13:A15"/>
    <mergeCell ref="G2:I2"/>
    <mergeCell ref="G6:G11"/>
    <mergeCell ref="G13:G15"/>
    <mergeCell ref="M2:O2"/>
    <mergeCell ref="M6:M11"/>
    <mergeCell ref="M13:M15"/>
    <mergeCell ref="O6:O8"/>
    <mergeCell ref="O9:O11"/>
    <mergeCell ref="I9:I11"/>
    <mergeCell ref="C6:C8"/>
    <mergeCell ref="C9:C11"/>
    <mergeCell ref="A6:A11"/>
    <mergeCell ref="S12:U12"/>
    <mergeCell ref="A12:C12"/>
    <mergeCell ref="S3:S4"/>
    <mergeCell ref="T3:U3"/>
    <mergeCell ref="T4:U4"/>
    <mergeCell ref="H3:I3"/>
    <mergeCell ref="H4:I4"/>
    <mergeCell ref="M3:M4"/>
    <mergeCell ref="N3:O3"/>
    <mergeCell ref="N4:O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2025-04-04T05:40:42Z</dcterms:modified>
</cp:coreProperties>
</file>