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high-demand/"/>
    </mc:Choice>
  </mc:AlternateContent>
  <xr:revisionPtr revIDLastSave="0" documentId="13_ncr:1_{6A50036E-85F5-7B4C-8C80-C85B56DC018D}" xr6:coauthVersionLast="47" xr6:coauthVersionMax="47" xr10:uidLastSave="{00000000-0000-0000-0000-000000000000}"/>
  <bookViews>
    <workbookView xWindow="1940" yWindow="1260" windowWidth="28040" windowHeight="17440" activeTab="10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" sheetId="6" r:id="rId8"/>
    <sheet name="info" sheetId="9" r:id="rId9"/>
    <sheet name="omega" sheetId="13" r:id="rId10"/>
    <sheet name="Carb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2" l="1"/>
  <c r="I30" i="12"/>
  <c r="I31" i="12"/>
  <c r="F34" i="1"/>
  <c r="F35" i="1"/>
  <c r="F25" i="3" l="1"/>
  <c r="F26" i="3"/>
  <c r="F27" i="3"/>
  <c r="J3" i="13"/>
  <c r="J4" i="13"/>
  <c r="J5" i="13"/>
  <c r="J6" i="13"/>
  <c r="J2" i="13"/>
  <c r="I6" i="13"/>
  <c r="I5" i="13"/>
  <c r="I4" i="13"/>
  <c r="I3" i="13"/>
  <c r="O19" i="13"/>
  <c r="N25" i="13"/>
  <c r="D3" i="13"/>
  <c r="D4" i="13"/>
  <c r="D5" i="13"/>
  <c r="D6" i="13"/>
  <c r="D2" i="13"/>
  <c r="F31" i="7" l="1"/>
  <c r="F32" i="7"/>
  <c r="F28" i="7"/>
  <c r="F29" i="7"/>
  <c r="F30" i="7"/>
  <c r="F31" i="1"/>
  <c r="F32" i="1"/>
  <c r="F33" i="1"/>
  <c r="I33" i="7" s="1"/>
  <c r="F28" i="1"/>
  <c r="F29" i="1"/>
  <c r="F30" i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H25" i="12" s="1"/>
  <c r="F26" i="8"/>
  <c r="I26" i="8" s="1"/>
  <c r="J26" i="8" s="1"/>
  <c r="H26" i="12" s="1"/>
  <c r="F27" i="8"/>
  <c r="I27" i="8" s="1"/>
  <c r="J27" i="8" s="1"/>
  <c r="H27" i="12" s="1"/>
  <c r="F28" i="8"/>
  <c r="I28" i="8" s="1"/>
  <c r="J28" i="8" s="1"/>
  <c r="H28" i="12" s="1"/>
  <c r="F29" i="8"/>
  <c r="I29" i="8" s="1"/>
  <c r="J29" i="8" s="1"/>
  <c r="H29" i="12" s="1"/>
  <c r="F30" i="8"/>
  <c r="I30" i="8" s="1"/>
  <c r="J30" i="8" s="1"/>
  <c r="H30" i="12" s="1"/>
  <c r="F31" i="8"/>
  <c r="I31" i="8" s="1"/>
  <c r="J31" i="8" s="1"/>
  <c r="H31" i="12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I32" i="7" l="1"/>
  <c r="I31" i="7"/>
  <c r="J31" i="7" s="1"/>
  <c r="G31" i="12" s="1"/>
  <c r="I30" i="7"/>
  <c r="J30" i="7" s="1"/>
  <c r="G30" i="12" s="1"/>
  <c r="J30" i="12" s="1"/>
  <c r="I29" i="7"/>
  <c r="J29" i="7" s="1"/>
  <c r="I28" i="7"/>
  <c r="J28" i="7" s="1"/>
  <c r="G28" i="12" s="1"/>
  <c r="H3" i="5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G26" i="12" s="1"/>
  <c r="J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2" i="7" l="1"/>
  <c r="G2" i="12" s="1"/>
  <c r="J2" i="12" s="1"/>
  <c r="I1" i="12"/>
  <c r="H55" i="5"/>
  <c r="J31" i="12" s="1"/>
  <c r="J39" i="8"/>
  <c r="J39" i="7"/>
  <c r="G29" i="12"/>
  <c r="J29" i="12" s="1"/>
  <c r="J25" i="12"/>
  <c r="J28" i="12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2" i="12"/>
  <c r="J23" i="12"/>
  <c r="J14" i="12"/>
  <c r="J22" i="12"/>
  <c r="J6" i="12"/>
  <c r="J1" i="12" l="1"/>
  <c r="K1" i="12" s="1"/>
  <c r="K2" i="12" s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</calcChain>
</file>

<file path=xl/sharedStrings.xml><?xml version="1.0" encoding="utf-8"?>
<sst xmlns="http://schemas.openxmlformats.org/spreadsheetml/2006/main" count="3454" uniqueCount="46">
  <si>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</si>
  <si>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</si>
  <si>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</si>
  <si>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</si>
  <si>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</si>
  <si>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</si>
  <si>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</si>
  <si>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</si>
  <si>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</si>
  <si>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</si>
  <si>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</si>
  <si>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</si>
  <si>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</si>
  <si>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</si>
  <si>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</si>
  <si>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</si>
  <si>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</si>
  <si>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</si>
  <si>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</si>
  <si>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</si>
  <si>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</si>
  <si>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</si>
  <si>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</si>
  <si>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</si>
  <si>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</si>
  <si>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</si>
  <si>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</si>
  <si>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</si>
  <si>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</si>
  <si>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</si>
  <si>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</si>
  <si>
    <t>omega</t>
  </si>
  <si>
    <t>carbon</t>
  </si>
  <si>
    <t>2/6</t>
  </si>
  <si>
    <t>3/6</t>
  </si>
  <si>
    <t>1/6</t>
  </si>
  <si>
    <t>4/6</t>
  </si>
  <si>
    <t>lateness</t>
  </si>
  <si>
    <t>completiontime</t>
  </si>
  <si>
    <t>#of late</t>
  </si>
  <si>
    <t>max late</t>
  </si>
  <si>
    <t>min late</t>
  </si>
  <si>
    <t>saving</t>
  </si>
  <si>
    <t>0</t>
  </si>
  <si>
    <t>% of late</t>
  </si>
  <si>
    <t>#late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</si>
</sst>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spoke1!$J$1:$J$31</c:f>
              <c:numCache>
                <c:formatCode>General</c:formatCode>
                <c:ptCount val="31"/>
                <c:pt idx="0">
                  <c:v>0.84375</c:v>
                </c:pt>
                <c:pt idx="1">
                  <c:v>0.84375</c:v>
                </c:pt>
                <c:pt idx="2">
                  <c:v>0.9375</c:v>
                </c:pt>
                <c:pt idx="3">
                  <c:v>0.8125</c:v>
                </c:pt>
                <c:pt idx="4">
                  <c:v>1</c:v>
                </c:pt>
                <c:pt idx="5">
                  <c:v>0.875</c:v>
                </c:pt>
                <c:pt idx="6">
                  <c:v>0.75</c:v>
                </c:pt>
                <c:pt idx="7">
                  <c:v>0.65625</c:v>
                </c:pt>
                <c:pt idx="8">
                  <c:v>0.875</c:v>
                </c:pt>
                <c:pt idx="9">
                  <c:v>0.84375</c:v>
                </c:pt>
                <c:pt idx="10">
                  <c:v>0.84375</c:v>
                </c:pt>
                <c:pt idx="11">
                  <c:v>0.71875</c:v>
                </c:pt>
                <c:pt idx="12">
                  <c:v>0.875</c:v>
                </c:pt>
                <c:pt idx="13">
                  <c:v>0.78125</c:v>
                </c:pt>
                <c:pt idx="14">
                  <c:v>0.90625</c:v>
                </c:pt>
                <c:pt idx="15">
                  <c:v>1</c:v>
                </c:pt>
                <c:pt idx="16">
                  <c:v>0.9375</c:v>
                </c:pt>
                <c:pt idx="17">
                  <c:v>0.75</c:v>
                </c:pt>
                <c:pt idx="18">
                  <c:v>0.84375</c:v>
                </c:pt>
                <c:pt idx="19">
                  <c:v>0.9375</c:v>
                </c:pt>
                <c:pt idx="20">
                  <c:v>0.90625</c:v>
                </c:pt>
                <c:pt idx="21">
                  <c:v>0.78125</c:v>
                </c:pt>
                <c:pt idx="22">
                  <c:v>0.96875</c:v>
                </c:pt>
                <c:pt idx="23">
                  <c:v>0.59375</c:v>
                </c:pt>
                <c:pt idx="24">
                  <c:v>0.59375</c:v>
                </c:pt>
                <c:pt idx="25">
                  <c:v>0.625</c:v>
                </c:pt>
                <c:pt idx="26">
                  <c:v>0.59375</c:v>
                </c:pt>
                <c:pt idx="27">
                  <c:v>0.59375</c:v>
                </c:pt>
                <c:pt idx="28">
                  <c:v>0.28125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spoke2!$J$1:$J$31</c:f>
              <c:numCache>
                <c:formatCode>General</c:formatCode>
                <c:ptCount val="31"/>
                <c:pt idx="0">
                  <c:v>0.78125</c:v>
                </c:pt>
                <c:pt idx="1">
                  <c:v>0.6875</c:v>
                </c:pt>
                <c:pt idx="2">
                  <c:v>0.625</c:v>
                </c:pt>
                <c:pt idx="3">
                  <c:v>0.3125</c:v>
                </c:pt>
                <c:pt idx="4">
                  <c:v>0.875</c:v>
                </c:pt>
                <c:pt idx="5">
                  <c:v>0.78125</c:v>
                </c:pt>
                <c:pt idx="6">
                  <c:v>0.78125</c:v>
                </c:pt>
                <c:pt idx="7">
                  <c:v>0.78125</c:v>
                </c:pt>
                <c:pt idx="8">
                  <c:v>0.875</c:v>
                </c:pt>
                <c:pt idx="9">
                  <c:v>0.875</c:v>
                </c:pt>
                <c:pt idx="10">
                  <c:v>0.71875</c:v>
                </c:pt>
                <c:pt idx="11">
                  <c:v>0.59375</c:v>
                </c:pt>
                <c:pt idx="12">
                  <c:v>0.5625</c:v>
                </c:pt>
                <c:pt idx="13">
                  <c:v>0.84375</c:v>
                </c:pt>
                <c:pt idx="14">
                  <c:v>0.3125</c:v>
                </c:pt>
                <c:pt idx="15">
                  <c:v>0.125</c:v>
                </c:pt>
                <c:pt idx="16">
                  <c:v>0.8125</c:v>
                </c:pt>
                <c:pt idx="17">
                  <c:v>0.8125</c:v>
                </c:pt>
                <c:pt idx="18">
                  <c:v>0.3125</c:v>
                </c:pt>
                <c:pt idx="19">
                  <c:v>0.5</c:v>
                </c:pt>
                <c:pt idx="20">
                  <c:v>0.5</c:v>
                </c:pt>
                <c:pt idx="21">
                  <c:v>0.8125</c:v>
                </c:pt>
                <c:pt idx="22">
                  <c:v>0.625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spoke3!$H$1:$H$31</c:f>
              <c:numCache>
                <c:formatCode>General</c:formatCode>
                <c:ptCount val="31"/>
                <c:pt idx="0">
                  <c:v>0.65625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0.65625</c:v>
                </c:pt>
                <c:pt idx="5">
                  <c:v>0.75</c:v>
                </c:pt>
                <c:pt idx="6">
                  <c:v>0.71875</c:v>
                </c:pt>
                <c:pt idx="7">
                  <c:v>0.78125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0.8125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0.8125</c:v>
                </c:pt>
                <c:pt idx="16">
                  <c:v>1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0.8125</c:v>
                </c:pt>
                <c:pt idx="21">
                  <c:v>0.75</c:v>
                </c:pt>
                <c:pt idx="22">
                  <c:v>0.46875</c:v>
                </c:pt>
                <c:pt idx="23">
                  <c:v>0.28125</c:v>
                </c:pt>
                <c:pt idx="24">
                  <c:v>0.28125</c:v>
                </c:pt>
                <c:pt idx="25">
                  <c:v>0.28125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omega!$I$2:$I$6</c:f>
              <c:numCache>
                <c:formatCode>General</c:formatCode>
                <c:ptCount val="5"/>
                <c:pt idx="0">
                  <c:v>0</c:v>
                </c:pt>
                <c:pt idx="1">
                  <c:v>19.875699284204234</c:v>
                </c:pt>
                <c:pt idx="2">
                  <c:v>37.849583693498843</c:v>
                </c:pt>
                <c:pt idx="3">
                  <c:v>68.71748941619299</c:v>
                </c:pt>
                <c:pt idx="4">
                  <c:v>149.89852076869127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A041-AF5B-2F7809A4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omega!$E$2:$E$6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47</c:v>
                </c:pt>
                <c:pt idx="3">
                  <c:v>79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9F4E-8945-F0B8AAD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Lateness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omega!$D$2:$D$6</c:f>
              <c:numCache>
                <c:formatCode>General</c:formatCode>
                <c:ptCount val="5"/>
                <c:pt idx="0">
                  <c:v>257.68333333333334</c:v>
                </c:pt>
                <c:pt idx="1">
                  <c:v>321.81666666666666</c:v>
                </c:pt>
                <c:pt idx="2">
                  <c:v>371.01666666666665</c:v>
                </c:pt>
                <c:pt idx="3">
                  <c:v>414.5</c:v>
                </c:pt>
                <c:pt idx="4">
                  <c:v>546.13333333333333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2B41-A604-8A1CBB93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Completion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omega!$J$2:$J$6</c:f>
              <c:numCache>
                <c:formatCode>General</c:formatCode>
                <c:ptCount val="5"/>
                <c:pt idx="0">
                  <c:v>14.285714285714286</c:v>
                </c:pt>
                <c:pt idx="1">
                  <c:v>12.698412698412698</c:v>
                </c:pt>
                <c:pt idx="2">
                  <c:v>14.285714285714286</c:v>
                </c:pt>
                <c:pt idx="3">
                  <c:v>17.460317460317459</c:v>
                </c:pt>
                <c:pt idx="4">
                  <c:v>26.984126984126984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704D-8D27-70BB42A4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Workloads missed deadloine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146050</xdr:rowOff>
    </xdr:from>
    <xdr:to>
      <xdr:col>5</xdr:col>
      <xdr:colOff>768350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81027-4EEF-45BF-B181-E08542D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23</xdr:row>
      <xdr:rowOff>114300</xdr:rowOff>
    </xdr:from>
    <xdr:to>
      <xdr:col>12</xdr:col>
      <xdr:colOff>127000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296E-4BCA-BE40-97F0-638C78F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23</xdr:row>
      <xdr:rowOff>114300</xdr:rowOff>
    </xdr:from>
    <xdr:to>
      <xdr:col>20</xdr:col>
      <xdr:colOff>101600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4EAB-8F50-F149-8D7E-4ABCDE1C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4DEBC-D026-FD40-82D5-330E472C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349"/>
  <sheetViews>
    <sheetView topLeftCell="A54"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</row>
    <row r="2" spans="1:6" x14ac:dyDescent="0.2">
      <c r="A2" t="s">
        <v>3</v>
      </c>
      <c r="B2" t="s">
        <v>3</v>
      </c>
      <c r="C2" t="s">
        <v>4</v>
      </c>
      <c r="F2">
        <f t="shared" ref="F2:F35" ca="1" si="0">OFFSET($B$10,(ROW(B2)-1)*10,0)</f>
        <v>14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14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10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13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12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13</v>
      </c>
    </row>
    <row r="10" spans="1:6" x14ac:dyDescent="0.2">
      <c r="A10" t="s">
        <v>15</v>
      </c>
      <c r="B10">
        <v>14</v>
      </c>
      <c r="C10">
        <v>14</v>
      </c>
      <c r="F10">
        <f t="shared" ca="1" si="0"/>
        <v>13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16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12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16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13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13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14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14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14</v>
      </c>
    </row>
    <row r="20" spans="1:6" x14ac:dyDescent="0.2">
      <c r="A20" t="s">
        <v>15</v>
      </c>
      <c r="B20">
        <v>14</v>
      </c>
      <c r="C20">
        <v>14</v>
      </c>
      <c r="F20">
        <f t="shared" ca="1" si="0"/>
        <v>14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13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9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15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9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9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10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</row>
    <row r="30" spans="1:6" x14ac:dyDescent="0.2">
      <c r="A30" t="s">
        <v>15</v>
      </c>
      <c r="B30">
        <v>14</v>
      </c>
      <c r="C30">
        <v>14</v>
      </c>
      <c r="F30">
        <f t="shared" ca="1" si="0"/>
        <v>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  <c r="F33">
        <f t="shared" ca="1" si="0"/>
        <v>0</v>
      </c>
    </row>
    <row r="34" spans="1:6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  <c r="F34">
        <f t="shared" ca="1" si="0"/>
        <v>0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6" x14ac:dyDescent="0.2">
      <c r="A40" t="s">
        <v>15</v>
      </c>
      <c r="B40">
        <v>10</v>
      </c>
      <c r="C40" s="1">
        <v>10</v>
      </c>
      <c r="E40" s="1"/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6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13</v>
      </c>
      <c r="C60" s="1">
        <v>13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12</v>
      </c>
      <c r="C80" s="1">
        <v>12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13</v>
      </c>
      <c r="C90">
        <v>13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13</v>
      </c>
      <c r="C100">
        <v>13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12</v>
      </c>
      <c r="C120">
        <v>12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13</v>
      </c>
      <c r="C140">
        <v>13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13</v>
      </c>
      <c r="C150">
        <v>13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14</v>
      </c>
      <c r="C170">
        <v>14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14</v>
      </c>
      <c r="C180">
        <v>14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14</v>
      </c>
      <c r="C190">
        <v>14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14</v>
      </c>
      <c r="C200">
        <v>14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13</v>
      </c>
      <c r="C210">
        <v>13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9</v>
      </c>
      <c r="C220">
        <v>9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15</v>
      </c>
      <c r="C230">
        <v>15</v>
      </c>
      <c r="F230">
        <f t="shared" ca="1" si="1"/>
        <v>0</v>
      </c>
    </row>
    <row r="231" spans="1:6" x14ac:dyDescent="0.2">
      <c r="A231" t="s">
        <v>0</v>
      </c>
      <c r="B231" t="s">
        <v>1</v>
      </c>
      <c r="C231" t="s">
        <v>2</v>
      </c>
    </row>
    <row r="232" spans="1:6" x14ac:dyDescent="0.2">
      <c r="A232" t="s">
        <v>3</v>
      </c>
      <c r="B232" t="s">
        <v>3</v>
      </c>
      <c r="C232" s="1" t="s">
        <v>4</v>
      </c>
      <c r="E232" s="1"/>
    </row>
    <row r="233" spans="1:6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6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9</v>
      </c>
      <c r="C240">
        <v>9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9</v>
      </c>
      <c r="C250" s="1">
        <v>9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 s="1">
        <v>10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6</v>
      </c>
      <c r="C263" s="1">
        <v>-0.1</v>
      </c>
      <c r="D263">
        <v>0</v>
      </c>
      <c r="E263" s="1">
        <v>0</v>
      </c>
    </row>
    <row r="264" spans="1:5" x14ac:dyDescent="0.2">
      <c r="A264" t="s">
        <v>7</v>
      </c>
      <c r="B264" t="s">
        <v>8</v>
      </c>
      <c r="C264" s="1">
        <v>-0.02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6</v>
      </c>
      <c r="C273" s="1">
        <v>-0.1</v>
      </c>
      <c r="D273">
        <v>0</v>
      </c>
      <c r="E273" s="1">
        <v>0</v>
      </c>
    </row>
    <row r="274" spans="1:5" x14ac:dyDescent="0.2">
      <c r="A274" t="s">
        <v>7</v>
      </c>
      <c r="B274" t="s">
        <v>8</v>
      </c>
      <c r="C274" s="1">
        <v>-0.02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10</v>
      </c>
      <c r="C280">
        <v>10</v>
      </c>
    </row>
    <row r="283" spans="1:5" x14ac:dyDescent="0.2">
      <c r="C283" s="1"/>
      <c r="E283" s="1"/>
    </row>
    <row r="284" spans="1:5" x14ac:dyDescent="0.2">
      <c r="C284" s="1"/>
      <c r="E284" s="1"/>
    </row>
    <row r="285" spans="1:5" x14ac:dyDescent="0.2">
      <c r="C285" s="1"/>
      <c r="E285" s="1"/>
    </row>
    <row r="286" spans="1:5" x14ac:dyDescent="0.2">
      <c r="C286" s="1"/>
      <c r="E286" s="1"/>
    </row>
    <row r="287" spans="1:5" x14ac:dyDescent="0.2">
      <c r="C287" s="1"/>
      <c r="E287" s="1"/>
    </row>
    <row r="288" spans="1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EB9-32CE-264D-A500-B85BD65CE379}">
  <dimension ref="A1:O25"/>
  <sheetViews>
    <sheetView topLeftCell="E7" workbookViewId="0">
      <selection activeCell="AB24" sqref="AB24"/>
    </sheetView>
  </sheetViews>
  <sheetFormatPr baseColWidth="10" defaultRowHeight="16" x14ac:dyDescent="0.2"/>
  <sheetData>
    <row r="1" spans="1:15" x14ac:dyDescent="0.2">
      <c r="A1" t="s">
        <v>31</v>
      </c>
      <c r="B1" t="s">
        <v>18</v>
      </c>
      <c r="C1" t="s">
        <v>32</v>
      </c>
      <c r="D1" t="s">
        <v>38</v>
      </c>
      <c r="E1" t="s">
        <v>37</v>
      </c>
      <c r="F1" t="s">
        <v>39</v>
      </c>
      <c r="G1" t="s">
        <v>40</v>
      </c>
      <c r="H1" t="s">
        <v>41</v>
      </c>
      <c r="I1" t="s">
        <v>42</v>
      </c>
      <c r="J1" t="s">
        <v>44</v>
      </c>
    </row>
    <row r="2" spans="1:15" x14ac:dyDescent="0.2">
      <c r="A2" s="5" t="s">
        <v>43</v>
      </c>
      <c r="B2" s="3">
        <v>15461</v>
      </c>
      <c r="C2" s="3">
        <v>13919.179700000001</v>
      </c>
      <c r="D2">
        <f>B2/60</f>
        <v>257.68333333333334</v>
      </c>
      <c r="E2">
        <v>13</v>
      </c>
      <c r="F2">
        <v>9</v>
      </c>
      <c r="G2">
        <v>4</v>
      </c>
      <c r="H2">
        <v>1</v>
      </c>
      <c r="I2">
        <v>0</v>
      </c>
      <c r="J2">
        <f>100*F2/63</f>
        <v>14.285714285714286</v>
      </c>
    </row>
    <row r="3" spans="1:15" x14ac:dyDescent="0.2">
      <c r="A3" s="5" t="s">
        <v>35</v>
      </c>
      <c r="B3">
        <v>19309</v>
      </c>
      <c r="C3">
        <v>11152.645399999999</v>
      </c>
      <c r="D3">
        <f>B3/60</f>
        <v>321.81666666666666</v>
      </c>
      <c r="E3">
        <v>17</v>
      </c>
      <c r="F3">
        <v>8</v>
      </c>
      <c r="G3">
        <v>9</v>
      </c>
      <c r="H3">
        <v>1</v>
      </c>
      <c r="I3">
        <f>100*(C2-C3)/C2</f>
        <v>19.875699284204234</v>
      </c>
      <c r="J3">
        <f t="shared" ref="J3:J6" si="0">100*F3/63</f>
        <v>12.698412698412698</v>
      </c>
    </row>
    <row r="4" spans="1:15" x14ac:dyDescent="0.2">
      <c r="A4" s="5" t="s">
        <v>33</v>
      </c>
      <c r="B4" s="4">
        <v>22261</v>
      </c>
      <c r="C4" s="3">
        <v>8650.8281299999999</v>
      </c>
      <c r="D4">
        <f>B4/60</f>
        <v>371.01666666666665</v>
      </c>
      <c r="E4">
        <v>47</v>
      </c>
      <c r="F4">
        <v>9</v>
      </c>
      <c r="G4">
        <v>9</v>
      </c>
      <c r="H4">
        <v>1</v>
      </c>
      <c r="I4">
        <f>100*(C2-C4)/C2</f>
        <v>37.849583693498843</v>
      </c>
      <c r="J4">
        <f t="shared" si="0"/>
        <v>14.285714285714286</v>
      </c>
    </row>
    <row r="5" spans="1:15" x14ac:dyDescent="0.2">
      <c r="A5" s="5" t="s">
        <v>34</v>
      </c>
      <c r="B5">
        <v>24870</v>
      </c>
      <c r="C5" s="3">
        <v>8249.9921900000008</v>
      </c>
      <c r="D5">
        <f>B5/60</f>
        <v>414.5</v>
      </c>
      <c r="E5">
        <v>79</v>
      </c>
      <c r="F5">
        <v>11</v>
      </c>
      <c r="G5">
        <v>12</v>
      </c>
      <c r="H5">
        <v>1</v>
      </c>
      <c r="I5">
        <f>100*(C2-C5)/C5</f>
        <v>68.71748941619299</v>
      </c>
      <c r="J5">
        <f t="shared" si="0"/>
        <v>17.460317460317459</v>
      </c>
    </row>
    <row r="6" spans="1:15" x14ac:dyDescent="0.2">
      <c r="A6" s="5" t="s">
        <v>36</v>
      </c>
      <c r="B6">
        <v>32768</v>
      </c>
      <c r="C6" s="3">
        <v>5569.9328100000002</v>
      </c>
      <c r="D6">
        <f>B6/60</f>
        <v>546.13333333333333</v>
      </c>
      <c r="E6">
        <v>183</v>
      </c>
      <c r="F6">
        <v>17</v>
      </c>
      <c r="G6">
        <v>20</v>
      </c>
      <c r="H6">
        <v>2</v>
      </c>
      <c r="I6">
        <f>100*(C2-C6)/C6</f>
        <v>149.89852076869127</v>
      </c>
      <c r="J6">
        <f t="shared" si="0"/>
        <v>26.984126984126984</v>
      </c>
    </row>
    <row r="7" spans="1:15" x14ac:dyDescent="0.2">
      <c r="A7" s="5"/>
    </row>
    <row r="8" spans="1:15" x14ac:dyDescent="0.2">
      <c r="K8">
        <v>10</v>
      </c>
      <c r="L8">
        <v>6</v>
      </c>
      <c r="M8">
        <v>1</v>
      </c>
      <c r="N8">
        <v>20</v>
      </c>
      <c r="O8">
        <v>10</v>
      </c>
    </row>
    <row r="9" spans="1:15" x14ac:dyDescent="0.2">
      <c r="K9">
        <v>1</v>
      </c>
      <c r="L9">
        <v>4</v>
      </c>
      <c r="M9">
        <v>1</v>
      </c>
      <c r="N9">
        <v>15</v>
      </c>
      <c r="O9">
        <v>12</v>
      </c>
    </row>
    <row r="10" spans="1:15" x14ac:dyDescent="0.2">
      <c r="K10">
        <v>2</v>
      </c>
      <c r="L10">
        <v>6</v>
      </c>
      <c r="M10">
        <v>4</v>
      </c>
      <c r="N10">
        <v>12</v>
      </c>
      <c r="O10">
        <v>9</v>
      </c>
    </row>
    <row r="11" spans="1:15" x14ac:dyDescent="0.2">
      <c r="K11">
        <v>4</v>
      </c>
      <c r="L11">
        <v>9</v>
      </c>
      <c r="M11">
        <v>1</v>
      </c>
      <c r="N11">
        <v>20</v>
      </c>
      <c r="O11">
        <v>7</v>
      </c>
    </row>
    <row r="12" spans="1:15" x14ac:dyDescent="0.2">
      <c r="K12">
        <v>1</v>
      </c>
      <c r="L12">
        <v>4</v>
      </c>
      <c r="M12">
        <v>1</v>
      </c>
      <c r="N12">
        <v>14</v>
      </c>
      <c r="O12">
        <v>6</v>
      </c>
    </row>
    <row r="13" spans="1:15" x14ac:dyDescent="0.2">
      <c r="L13">
        <v>6</v>
      </c>
      <c r="M13">
        <v>2</v>
      </c>
      <c r="N13">
        <v>16</v>
      </c>
      <c r="O13">
        <v>11</v>
      </c>
    </row>
    <row r="14" spans="1:15" x14ac:dyDescent="0.2">
      <c r="L14">
        <v>6</v>
      </c>
      <c r="M14">
        <v>1</v>
      </c>
      <c r="N14">
        <v>18</v>
      </c>
      <c r="O14">
        <v>5</v>
      </c>
    </row>
    <row r="15" spans="1:15" x14ac:dyDescent="0.2">
      <c r="L15">
        <v>5</v>
      </c>
      <c r="M15">
        <v>1</v>
      </c>
      <c r="N15">
        <v>9</v>
      </c>
      <c r="O15">
        <v>6</v>
      </c>
    </row>
    <row r="16" spans="1:15" x14ac:dyDescent="0.2">
      <c r="L16">
        <v>1</v>
      </c>
      <c r="M16">
        <v>1</v>
      </c>
      <c r="N16">
        <v>5</v>
      </c>
      <c r="O16">
        <v>7</v>
      </c>
    </row>
    <row r="17" spans="14:15" x14ac:dyDescent="0.2">
      <c r="N17">
        <v>12</v>
      </c>
      <c r="O17">
        <v>1</v>
      </c>
    </row>
    <row r="18" spans="14:15" x14ac:dyDescent="0.2">
      <c r="N18">
        <v>14</v>
      </c>
      <c r="O18">
        <v>5</v>
      </c>
    </row>
    <row r="19" spans="14:15" x14ac:dyDescent="0.2">
      <c r="N19">
        <v>6</v>
      </c>
      <c r="O19">
        <f>SUM(O8:O18)</f>
        <v>79</v>
      </c>
    </row>
    <row r="20" spans="14:15" x14ac:dyDescent="0.2">
      <c r="N20">
        <v>8</v>
      </c>
    </row>
    <row r="21" spans="14:15" x14ac:dyDescent="0.2">
      <c r="N21">
        <v>2</v>
      </c>
    </row>
    <row r="22" spans="14:15" x14ac:dyDescent="0.2">
      <c r="N22">
        <v>5</v>
      </c>
    </row>
    <row r="23" spans="14:15" x14ac:dyDescent="0.2">
      <c r="N23">
        <v>4</v>
      </c>
    </row>
    <row r="24" spans="14:15" x14ac:dyDescent="0.2">
      <c r="N24">
        <v>3</v>
      </c>
    </row>
    <row r="25" spans="14:15" x14ac:dyDescent="0.2">
      <c r="N25">
        <f>SUM(N8:N24)</f>
        <v>183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9"/>
  <sheetViews>
    <sheetView tabSelected="1" workbookViewId="0">
      <selection activeCell="H2" sqref="H2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64.125</v>
      </c>
      <c r="H1">
        <f ca="1">B1*E1*spoke2!J1</f>
        <v>334.375</v>
      </c>
      <c r="I1">
        <f ca="1">C1*F1*spoke3!H1</f>
        <v>309.42187499999994</v>
      </c>
      <c r="J1">
        <f ca="1">G1+H1+I1</f>
        <v>707.921875</v>
      </c>
      <c r="K1">
        <f ca="1">J1</f>
        <v>707.921875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63.28125</v>
      </c>
      <c r="H2">
        <f ca="1">B2*E2*spoke2!J2</f>
        <v>297.6875</v>
      </c>
      <c r="I2">
        <f ca="1">C2*F2*spoke3!H2</f>
        <v>266.97968750000001</v>
      </c>
      <c r="J2">
        <f t="shared" ref="J2:J31" ca="1" si="0">G2+H2+I2</f>
        <v>627.94843749999995</v>
      </c>
      <c r="K2">
        <f ca="1">K1+J2</f>
        <v>1335.8703125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71.25</v>
      </c>
      <c r="H3">
        <f ca="1">B3*E3*spoke2!J3</f>
        <v>266.25</v>
      </c>
      <c r="I3">
        <f ca="1">C3*F3*spoke3!H3</f>
        <v>262.2</v>
      </c>
      <c r="J3">
        <f t="shared" ca="1" si="0"/>
        <v>599.70000000000005</v>
      </c>
      <c r="K3">
        <f ca="1">K2+J3</f>
        <v>1935.5703125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63.375</v>
      </c>
      <c r="H4">
        <f ca="1">B4*E4*spoke2!J4</f>
        <v>130.3125</v>
      </c>
      <c r="I4">
        <f ca="1">C4*F4*spoke3!H4</f>
        <v>258.78593749999999</v>
      </c>
      <c r="J4">
        <f t="shared" ca="1" si="0"/>
        <v>452.47343749999999</v>
      </c>
      <c r="K4">
        <f t="shared" ref="K4:K23" ca="1" si="1">K3+J4</f>
        <v>2388.0437499999998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81</v>
      </c>
      <c r="H5">
        <f ca="1">B5*E5*spoke2!J5</f>
        <v>380.625</v>
      </c>
      <c r="I5">
        <f ca="1">C5*F5*spoke3!H5</f>
        <v>299.61093749999998</v>
      </c>
      <c r="J5">
        <f t="shared" ca="1" si="0"/>
        <v>761.23593749999998</v>
      </c>
      <c r="K5">
        <f t="shared" ca="1" si="1"/>
        <v>3149.2796874999999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70.875</v>
      </c>
      <c r="H6">
        <f ca="1">B6*E6*spoke2!J6</f>
        <v>378.125</v>
      </c>
      <c r="I6">
        <f ca="1">C6*F6*spoke3!H6</f>
        <v>356.21249999999998</v>
      </c>
      <c r="J6">
        <f t="shared" ca="1" si="0"/>
        <v>805.21249999999998</v>
      </c>
      <c r="K6">
        <f t="shared" ca="1" si="1"/>
        <v>3954.4921875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62.25</v>
      </c>
      <c r="H7">
        <f ca="1">B7*E7*spoke2!J7</f>
        <v>381.25</v>
      </c>
      <c r="I7">
        <f ca="1">C7*F7*spoke3!H7</f>
        <v>357.90156250000001</v>
      </c>
      <c r="J7">
        <f t="shared" ca="1" si="0"/>
        <v>801.40156249999995</v>
      </c>
      <c r="K7">
        <f t="shared" ca="1" si="1"/>
        <v>4755.8937500000002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54.46875</v>
      </c>
      <c r="H8">
        <f ca="1">B8*E8*spoke2!J8</f>
        <v>368.75</v>
      </c>
      <c r="I8">
        <f ca="1">C8*F8*spoke3!H8</f>
        <v>412.38281249999994</v>
      </c>
      <c r="J8">
        <f t="shared" ca="1" si="0"/>
        <v>835.6015625</v>
      </c>
      <c r="K8">
        <f t="shared" ca="1" si="1"/>
        <v>5591.4953125000002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69.125</v>
      </c>
      <c r="H9">
        <f ca="1">B9*E9*spoke2!J9</f>
        <v>402.5</v>
      </c>
      <c r="I9">
        <f ca="1">C9*F9*spoke3!H9</f>
        <v>279.45</v>
      </c>
      <c r="J9">
        <f t="shared" ca="1" si="0"/>
        <v>751.07500000000005</v>
      </c>
      <c r="K9">
        <f t="shared" ca="1" si="1"/>
        <v>6342.5703125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67.5</v>
      </c>
      <c r="H10">
        <f ca="1">B10*E10*spoke2!J10</f>
        <v>389.375</v>
      </c>
      <c r="I10">
        <f ca="1">C10*F10*spoke3!H10</f>
        <v>315.02812499999999</v>
      </c>
      <c r="J10">
        <f t="shared" ca="1" si="0"/>
        <v>771.90312500000005</v>
      </c>
      <c r="K10">
        <f t="shared" ca="1" si="1"/>
        <v>7114.4734374999998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66.65625</v>
      </c>
      <c r="H11">
        <f ca="1">B11*E11*spoke2!J11</f>
        <v>309.0625</v>
      </c>
      <c r="I11">
        <f ca="1">C11*F11*spoke3!H11</f>
        <v>349.3125</v>
      </c>
      <c r="J11">
        <f t="shared" ca="1" si="0"/>
        <v>725.03125</v>
      </c>
      <c r="K11">
        <f t="shared" ca="1" si="1"/>
        <v>7839.5046874999998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53.1875</v>
      </c>
      <c r="H12">
        <f ca="1">B12*E12*spoke2!J12</f>
        <v>263.625</v>
      </c>
      <c r="I12">
        <f ca="1">C12*F12*spoke3!H12</f>
        <v>454.10624999999999</v>
      </c>
      <c r="J12">
        <f t="shared" ca="1" si="0"/>
        <v>770.91875000000005</v>
      </c>
      <c r="K12">
        <f t="shared" ca="1" si="1"/>
        <v>8610.4234374999996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64.75</v>
      </c>
      <c r="H13">
        <f ca="1">B13*E13*spoke2!J13</f>
        <v>257.625</v>
      </c>
      <c r="I13">
        <f ca="1">C13*F13*spoke3!H13</f>
        <v>558.9</v>
      </c>
      <c r="J13">
        <f t="shared" ca="1" si="0"/>
        <v>881.27499999999998</v>
      </c>
      <c r="K13">
        <f t="shared" ca="1" si="1"/>
        <v>9491.6984374999993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64.84375</v>
      </c>
      <c r="H14">
        <f ca="1">B14*E14*spoke2!J14</f>
        <v>400.78125</v>
      </c>
      <c r="I14">
        <f ca="1">C14*F14*spoke3!H14</f>
        <v>556.59999999999991</v>
      </c>
      <c r="J14">
        <f t="shared" ca="1" si="0"/>
        <v>1022.2249999999999</v>
      </c>
      <c r="K14">
        <f t="shared" ca="1" si="1"/>
        <v>10513.9234375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76.125</v>
      </c>
      <c r="H15">
        <f ca="1">B15*E15*spoke2!J15</f>
        <v>153.125</v>
      </c>
      <c r="I15">
        <f ca="1">C15*F15*spoke3!H15</f>
        <v>556.59999999999991</v>
      </c>
      <c r="J15">
        <f t="shared" ca="1" si="0"/>
        <v>785.84999999999991</v>
      </c>
      <c r="K15">
        <f t="shared" ca="1" si="1"/>
        <v>11299.7734375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83</v>
      </c>
      <c r="H16">
        <f ca="1">B16*E16*spoke2!J16</f>
        <v>61.875</v>
      </c>
      <c r="I16">
        <f ca="1">C16*F16*spoke3!H16</f>
        <v>453.171875</v>
      </c>
      <c r="J16">
        <f t="shared" ca="1" si="0"/>
        <v>598.046875</v>
      </c>
      <c r="K16">
        <f t="shared" ca="1" si="1"/>
        <v>11897.8203125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76.875</v>
      </c>
      <c r="H17">
        <f ca="1">B17*E17*spoke2!J17</f>
        <v>412.75</v>
      </c>
      <c r="I17">
        <f ca="1">C17*F17*spoke3!H17</f>
        <v>557.75</v>
      </c>
      <c r="J17">
        <f t="shared" ca="1" si="0"/>
        <v>1047.375</v>
      </c>
      <c r="K17">
        <f t="shared" ca="1" si="1"/>
        <v>12945.1953125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61.5</v>
      </c>
      <c r="H18">
        <f ca="1">B18*E18*spoke2!J18</f>
        <v>427.375</v>
      </c>
      <c r="I18">
        <f ca="1">C18*F18*spoke3!H18</f>
        <v>417.44999999999993</v>
      </c>
      <c r="J18">
        <f t="shared" ca="1" si="0"/>
        <v>906.32499999999993</v>
      </c>
      <c r="K18">
        <f t="shared" ca="1" si="1"/>
        <v>13851.520312500001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70.875</v>
      </c>
      <c r="H19">
        <f ca="1">B19*E19*spoke2!J19</f>
        <v>165.3125</v>
      </c>
      <c r="I19">
        <f ca="1">C19*F19*spoke3!H19</f>
        <v>416.58749999999998</v>
      </c>
      <c r="J19">
        <f t="shared" ca="1" si="0"/>
        <v>652.77499999999998</v>
      </c>
      <c r="K19">
        <f t="shared" ca="1" si="1"/>
        <v>14504.2953125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80.625</v>
      </c>
      <c r="H20">
        <f ca="1">B20*E20*spoke2!J20</f>
        <v>259</v>
      </c>
      <c r="I20">
        <f ca="1">C20*F20*spoke3!H20</f>
        <v>416.58749999999998</v>
      </c>
      <c r="J20">
        <f t="shared" ca="1" si="0"/>
        <v>756.21249999999998</v>
      </c>
      <c r="K20">
        <f t="shared" ca="1" si="1"/>
        <v>15260.5078125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77.03125</v>
      </c>
      <c r="H21">
        <f ca="1">B21*E21*spoke2!J21</f>
        <v>265.5</v>
      </c>
      <c r="I21">
        <f ca="1">C21*F21*spoke3!H21</f>
        <v>451.30312499999997</v>
      </c>
      <c r="J21">
        <f t="shared" ca="1" si="0"/>
        <v>793.83437499999991</v>
      </c>
      <c r="K21">
        <f t="shared" ca="1" si="1"/>
        <v>16054.3421875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65.625</v>
      </c>
      <c r="H22">
        <f ca="1">B22*E22*spoke2!J22</f>
        <v>425.75</v>
      </c>
      <c r="I22">
        <f ca="1">C22*F22*spoke3!H22</f>
        <v>408.82499999999993</v>
      </c>
      <c r="J22">
        <f t="shared" ca="1" si="0"/>
        <v>900.19999999999993</v>
      </c>
      <c r="K22">
        <f t="shared" ca="1" si="1"/>
        <v>16954.542187499999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83.3125</v>
      </c>
      <c r="H23">
        <f ca="1">B23*E23*spoke2!J23</f>
        <v>324.375</v>
      </c>
      <c r="I23">
        <f ca="1">C23*F23*spoke3!H23</f>
        <v>250.6640625</v>
      </c>
      <c r="J23">
        <f t="shared" ca="1" si="0"/>
        <v>658.3515625</v>
      </c>
      <c r="K23">
        <f t="shared" ca="1" si="1"/>
        <v>17612.893749999999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48.09375</v>
      </c>
      <c r="H24">
        <f ca="1">B24*E24*spoke2!J24</f>
        <v>0</v>
      </c>
      <c r="I24">
        <f ca="1">C24*F24*spoke3!H24</f>
        <v>149.75156249999998</v>
      </c>
      <c r="J24">
        <f t="shared" ca="1" si="0"/>
        <v>197.84531249999998</v>
      </c>
      <c r="K24">
        <f ca="1">K23+J24</f>
        <v>17810.739062500001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45.125</v>
      </c>
      <c r="H25">
        <f ca="1">B25*E25*spoke2!J25</f>
        <v>0</v>
      </c>
      <c r="I25">
        <f ca="1">C25*F25*spoke3!H25</f>
        <v>132.60937499999997</v>
      </c>
      <c r="J25">
        <f t="shared" ca="1" si="0"/>
        <v>177.73437499999997</v>
      </c>
      <c r="K25">
        <f t="shared" ref="K25:K33" ca="1" si="2">K24+J25</f>
        <v>17988.473437500001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46.875</v>
      </c>
      <c r="H26">
        <f ca="1">B26*E26*spoke2!J26</f>
        <v>0</v>
      </c>
      <c r="I26">
        <f ca="1">C26*F26*spoke3!H26</f>
        <v>126.4640625</v>
      </c>
      <c r="J26">
        <f t="shared" ca="1" si="0"/>
        <v>173.33906250000001</v>
      </c>
      <c r="K26">
        <f t="shared" ca="1" si="2"/>
        <v>18161.8125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45.125</v>
      </c>
      <c r="H27">
        <f ca="1">B27*E27*spoke2!J27</f>
        <v>0</v>
      </c>
      <c r="I27">
        <f ca="1">C27*F27*spoke3!H27</f>
        <v>0</v>
      </c>
      <c r="J27">
        <f t="shared" ca="1" si="0"/>
        <v>45.125</v>
      </c>
      <c r="K27">
        <f t="shared" ca="1" si="2"/>
        <v>18206.9375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46.3125</v>
      </c>
      <c r="H28">
        <f ca="1">B28*E28*spoke2!J28</f>
        <v>0</v>
      </c>
      <c r="I28">
        <f ca="1">C28*F28*spoke3!H28</f>
        <v>0</v>
      </c>
      <c r="J28">
        <f t="shared" ca="1" si="0"/>
        <v>46.3125</v>
      </c>
      <c r="K28">
        <f t="shared" ca="1" si="2"/>
        <v>18253.25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22.78125</v>
      </c>
      <c r="H29">
        <f ca="1">B29*E29*spoke2!J29</f>
        <v>0</v>
      </c>
      <c r="I29">
        <f>C29*F29*spoke3!H29</f>
        <v>0</v>
      </c>
      <c r="J29">
        <f t="shared" ca="1" si="0"/>
        <v>22.78125</v>
      </c>
      <c r="K29">
        <f t="shared" ca="1" si="2"/>
        <v>18276.03125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0</v>
      </c>
      <c r="H30">
        <f ca="1">B30*E30*spoke2!J30</f>
        <v>0</v>
      </c>
      <c r="I30">
        <f>C30*F30*spoke3!H30</f>
        <v>0</v>
      </c>
      <c r="J30">
        <f t="shared" ca="1" si="0"/>
        <v>0</v>
      </c>
      <c r="K30">
        <f t="shared" ca="1" si="2"/>
        <v>18276.03125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0</v>
      </c>
      <c r="H31">
        <f ca="1">B31*E31*spoke2!J31</f>
        <v>0</v>
      </c>
      <c r="I31">
        <f>C31*F31*spoke3!H31</f>
        <v>0</v>
      </c>
      <c r="J31">
        <f t="shared" ca="1" si="0"/>
        <v>0</v>
      </c>
      <c r="K31">
        <f t="shared" ca="1" si="2"/>
        <v>18276.03125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  <c r="K32">
        <f t="shared" ca="1" si="2"/>
        <v>18276.03125</v>
      </c>
    </row>
    <row r="33" spans="2:11" x14ac:dyDescent="0.2">
      <c r="K33">
        <f t="shared" ca="1" si="2"/>
        <v>18276.03125</v>
      </c>
    </row>
    <row r="38" spans="2:11" x14ac:dyDescent="0.2">
      <c r="G38" s="3" t="s">
        <v>23</v>
      </c>
      <c r="H38" s="3" t="s">
        <v>24</v>
      </c>
      <c r="I38" s="3" t="s">
        <v>25</v>
      </c>
    </row>
    <row r="39" spans="2:11" x14ac:dyDescent="0.2">
      <c r="B39" t="s">
        <v>26</v>
      </c>
      <c r="E39" t="s">
        <v>27</v>
      </c>
      <c r="H39" t="s">
        <v>28</v>
      </c>
      <c r="J39" t="s">
        <v>29</v>
      </c>
      <c r="K3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349"/>
  <sheetViews>
    <sheetView topLeftCell="A2" workbookViewId="0">
      <selection activeCell="J3" sqref="J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  <c r="I1">
        <f ca="1">spoke1!F1+spoke1w1!F1</f>
        <v>27</v>
      </c>
      <c r="J1">
        <f ca="1">I1/32</f>
        <v>0.84375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2" ca="1" si="0">OFFSET($B$10,(ROW(B2)-1)*10,0)</f>
        <v>13</v>
      </c>
      <c r="I2">
        <f ca="1">spoke1!F2+spoke1w1!F2</f>
        <v>27</v>
      </c>
      <c r="J2">
        <f ca="1">I2/32</f>
        <v>0.84375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16</v>
      </c>
      <c r="I3">
        <f ca="1">spoke1!F3+spoke1w1!F3</f>
        <v>30</v>
      </c>
      <c r="J3">
        <f t="shared" ref="J2:J31" ca="1" si="1">I3/32</f>
        <v>0.9375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16</v>
      </c>
      <c r="I4">
        <f ca="1">spoke1!F4+spoke1w1!F4</f>
        <v>26</v>
      </c>
      <c r="J4">
        <f t="shared" ca="1" si="1"/>
        <v>0.8125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  <c r="I5">
        <f ca="1">spoke1!F5+spoke1w1!F5</f>
        <v>32</v>
      </c>
      <c r="J5">
        <f t="shared" ca="1" si="1"/>
        <v>1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28</v>
      </c>
      <c r="J6">
        <f t="shared" ca="1" si="1"/>
        <v>0.875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13</v>
      </c>
      <c r="I7">
        <f ca="1">spoke1!F7+spoke1w1!F7</f>
        <v>24</v>
      </c>
      <c r="J7">
        <f t="shared" ca="1" si="1"/>
        <v>0.75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9</v>
      </c>
      <c r="I8">
        <f ca="1">spoke1!F8+spoke1w1!F8</f>
        <v>21</v>
      </c>
      <c r="J8">
        <f t="shared" ca="1" si="1"/>
        <v>0.65625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spoke1!F9+spoke1w1!F9</f>
        <v>28</v>
      </c>
      <c r="J9">
        <f t="shared" ca="1" si="1"/>
        <v>0.875</v>
      </c>
    </row>
    <row r="10" spans="1:10" x14ac:dyDescent="0.2">
      <c r="A10" t="s">
        <v>15</v>
      </c>
      <c r="B10">
        <v>13</v>
      </c>
      <c r="C10">
        <v>13</v>
      </c>
      <c r="F10">
        <f t="shared" ca="1" si="0"/>
        <v>14</v>
      </c>
      <c r="I10">
        <f ca="1">spoke1!F10+spoke1w1!F10</f>
        <v>27</v>
      </c>
      <c r="J10">
        <f t="shared" ca="1" si="1"/>
        <v>0.84375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11</v>
      </c>
      <c r="I11">
        <f ca="1">spoke1!F11+spoke1w1!F11</f>
        <v>27</v>
      </c>
      <c r="J11">
        <f t="shared" ca="1" si="1"/>
        <v>0.84375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11</v>
      </c>
      <c r="I12">
        <f ca="1">spoke1!F12+spoke1w1!F12</f>
        <v>23</v>
      </c>
      <c r="J12">
        <f t="shared" ca="1" si="1"/>
        <v>0.71875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12</v>
      </c>
      <c r="I13">
        <f ca="1">spoke1!F13+spoke1w1!F13</f>
        <v>28</v>
      </c>
      <c r="J13">
        <f t="shared" ca="1" si="1"/>
        <v>0.875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12</v>
      </c>
      <c r="I14">
        <f ca="1">spoke1!F14+spoke1w1!F14</f>
        <v>25</v>
      </c>
      <c r="J14">
        <f t="shared" ca="1" si="1"/>
        <v>0.78125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spoke1!F15+spoke1w1!F15</f>
        <v>29</v>
      </c>
      <c r="J15">
        <f t="shared" ca="1" si="1"/>
        <v>0.90625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  <c r="I16">
        <f ca="1">spoke1!F16+spoke1w1!F16</f>
        <v>32</v>
      </c>
      <c r="J16">
        <f t="shared" ca="1" si="1"/>
        <v>1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  <c r="I17">
        <f ca="1">spoke1!F17+spoke1w1!F17</f>
        <v>30</v>
      </c>
      <c r="J17">
        <f t="shared" ca="1" si="1"/>
        <v>0.9375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  <c r="I18">
        <f ca="1">spoke1!F18+spoke1w1!F18</f>
        <v>24</v>
      </c>
      <c r="J18">
        <f t="shared" ca="1" si="1"/>
        <v>0.75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13</v>
      </c>
      <c r="I19">
        <f ca="1">spoke1!F19+spoke1w1!F19</f>
        <v>27</v>
      </c>
      <c r="J19">
        <f t="shared" ca="1" si="1"/>
        <v>0.84375</v>
      </c>
    </row>
    <row r="20" spans="1:10" x14ac:dyDescent="0.2">
      <c r="A20" t="s">
        <v>15</v>
      </c>
      <c r="B20">
        <v>13</v>
      </c>
      <c r="C20">
        <v>13</v>
      </c>
      <c r="F20">
        <f t="shared" ca="1" si="0"/>
        <v>16</v>
      </c>
      <c r="I20">
        <f ca="1">spoke1!F20+spoke1w1!F20</f>
        <v>30</v>
      </c>
      <c r="J20">
        <f t="shared" ca="1" si="1"/>
        <v>0.9375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16</v>
      </c>
      <c r="I21">
        <f ca="1">spoke1!F21+spoke1w1!F21</f>
        <v>29</v>
      </c>
      <c r="J21">
        <f t="shared" ca="1" si="1"/>
        <v>0.90625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16</v>
      </c>
      <c r="I22">
        <f ca="1">spoke1!F22+spoke1w1!F22</f>
        <v>25</v>
      </c>
      <c r="J22">
        <f t="shared" ca="1" si="1"/>
        <v>0.78125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16</v>
      </c>
      <c r="I23">
        <f ca="1">spoke1!F23+spoke1w1!F23</f>
        <v>31</v>
      </c>
      <c r="J23">
        <f t="shared" ca="1" si="1"/>
        <v>0.96875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10</v>
      </c>
      <c r="I24">
        <f ca="1">spoke1!F24+spoke1w1!F24</f>
        <v>19</v>
      </c>
      <c r="J24">
        <f t="shared" ca="1" si="1"/>
        <v>0.59375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  <c r="I25">
        <f ca="1">spoke1!F25+spoke1w1!F25</f>
        <v>19</v>
      </c>
      <c r="J25">
        <f t="shared" ca="1" si="1"/>
        <v>0.59375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  <c r="I26">
        <f ca="1">spoke1!F26+spoke1w1!F26</f>
        <v>20</v>
      </c>
      <c r="J26">
        <f t="shared" ca="1" si="1"/>
        <v>0.625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9</v>
      </c>
      <c r="I27">
        <f ca="1">spoke1!F27+spoke1w1!F27</f>
        <v>19</v>
      </c>
      <c r="J27">
        <f t="shared" ca="1" si="1"/>
        <v>0.59375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9</v>
      </c>
      <c r="I28">
        <f ca="1">spoke1!F28+spoke1w1!F28</f>
        <v>19</v>
      </c>
      <c r="J28">
        <f t="shared" ca="1" si="1"/>
        <v>0.59375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9</v>
      </c>
      <c r="I29">
        <f ca="1">spoke1!F29+spoke1w1!F29</f>
        <v>9</v>
      </c>
      <c r="J29">
        <f t="shared" ca="1" si="1"/>
        <v>0.28125</v>
      </c>
    </row>
    <row r="30" spans="1:10" x14ac:dyDescent="0.2">
      <c r="A30" t="s">
        <v>15</v>
      </c>
      <c r="B30">
        <v>16</v>
      </c>
      <c r="C30">
        <v>16</v>
      </c>
      <c r="F30">
        <f t="shared" ca="1" si="0"/>
        <v>0</v>
      </c>
      <c r="I30">
        <f ca="1">spoke1!F30+spoke1w1!F30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spoke1!F31+spoke1w1!F31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spoke1!F32+spoke1w1!F32</f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I33">
        <f ca="1">spoke1!F33+spoke1w1!F33</f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I36" t="s">
        <v>21</v>
      </c>
      <c r="J36" t="s">
        <v>22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J39">
        <f ca="1">SUM(J1:J31)</f>
        <v>22.96875</v>
      </c>
    </row>
    <row r="40" spans="1:10" x14ac:dyDescent="0.2">
      <c r="A40" t="s">
        <v>15</v>
      </c>
      <c r="B40">
        <v>16</v>
      </c>
      <c r="C40" s="1">
        <v>16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13</v>
      </c>
      <c r="C70">
        <v>13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9</v>
      </c>
      <c r="C80" s="1">
        <v>9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11</v>
      </c>
      <c r="C110">
        <v>11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11</v>
      </c>
      <c r="C120">
        <v>11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12</v>
      </c>
      <c r="C130">
        <v>12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12</v>
      </c>
      <c r="C140">
        <v>12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13</v>
      </c>
      <c r="C190">
        <v>13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16</v>
      </c>
      <c r="C210">
        <v>16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16</v>
      </c>
      <c r="C220">
        <v>16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16</v>
      </c>
      <c r="C230">
        <v>16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 s="1">
        <v>10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>
        <v>0</v>
      </c>
      <c r="C263" s="1">
        <v>0</v>
      </c>
      <c r="D263">
        <v>0</v>
      </c>
      <c r="E263" s="1">
        <v>0</v>
      </c>
    </row>
    <row r="264" spans="1:5" x14ac:dyDescent="0.2">
      <c r="A264" t="s">
        <v>7</v>
      </c>
      <c r="B264">
        <v>0</v>
      </c>
      <c r="C264" s="1">
        <v>0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9</v>
      </c>
      <c r="C270">
        <v>9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>
        <v>0</v>
      </c>
      <c r="C273" s="1">
        <v>0</v>
      </c>
      <c r="D273">
        <v>0</v>
      </c>
      <c r="E273" s="1">
        <v>0</v>
      </c>
    </row>
    <row r="274" spans="1:5" x14ac:dyDescent="0.2">
      <c r="A274" t="s">
        <v>7</v>
      </c>
      <c r="B274">
        <v>0</v>
      </c>
      <c r="C274" s="1">
        <v>0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9</v>
      </c>
      <c r="C280">
        <v>9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>
        <v>0</v>
      </c>
      <c r="C283" s="1">
        <v>0</v>
      </c>
      <c r="D283">
        <v>0</v>
      </c>
      <c r="E283" s="1">
        <v>0</v>
      </c>
    </row>
    <row r="284" spans="1:5" x14ac:dyDescent="0.2">
      <c r="A284" t="s">
        <v>7</v>
      </c>
      <c r="B284">
        <v>0</v>
      </c>
      <c r="C284" s="1">
        <v>0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9</v>
      </c>
      <c r="C290">
        <v>9</v>
      </c>
    </row>
    <row r="293" spans="1:5" x14ac:dyDescent="0.2">
      <c r="C293" s="1"/>
      <c r="E293" s="1"/>
    </row>
    <row r="294" spans="1:5" x14ac:dyDescent="0.2">
      <c r="C294" s="1"/>
      <c r="E294" s="1"/>
    </row>
    <row r="295" spans="1:5" x14ac:dyDescent="0.2">
      <c r="C295" s="1"/>
      <c r="E295" s="1"/>
    </row>
    <row r="296" spans="1:5" x14ac:dyDescent="0.2">
      <c r="C296" s="1"/>
      <c r="E296" s="1"/>
    </row>
    <row r="297" spans="1:5" x14ac:dyDescent="0.2">
      <c r="C297" s="1"/>
      <c r="E297" s="1"/>
    </row>
    <row r="298" spans="1:5" x14ac:dyDescent="0.2">
      <c r="C298" s="1"/>
      <c r="E298" s="1"/>
    </row>
    <row r="299" spans="1:5" x14ac:dyDescent="0.2">
      <c r="C299" s="1"/>
      <c r="E299" s="1"/>
    </row>
    <row r="303" spans="1:5" x14ac:dyDescent="0.2">
      <c r="C303" s="1"/>
      <c r="E303" s="1"/>
    </row>
    <row r="304" spans="1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349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11</v>
      </c>
    </row>
    <row r="2" spans="1:6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11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16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10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11</v>
      </c>
      <c r="C10">
        <v>11</v>
      </c>
      <c r="F10">
        <f t="shared" ca="1" si="0"/>
        <v>12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15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10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14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6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10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10</v>
      </c>
    </row>
    <row r="20" spans="1:6" x14ac:dyDescent="0.2">
      <c r="A20" t="s">
        <v>15</v>
      </c>
      <c r="B20">
        <v>11</v>
      </c>
      <c r="C20">
        <v>11</v>
      </c>
      <c r="F20">
        <f t="shared" ca="1" si="0"/>
        <v>10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10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16</v>
      </c>
      <c r="C30">
        <v>16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10</v>
      </c>
      <c r="C40" s="1">
        <v>10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15</v>
      </c>
      <c r="C50">
        <v>15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12</v>
      </c>
      <c r="C100">
        <v>12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15</v>
      </c>
      <c r="C110">
        <v>15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14</v>
      </c>
      <c r="C130">
        <v>14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6</v>
      </c>
      <c r="C150">
        <v>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10</v>
      </c>
      <c r="C190">
        <v>10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10</v>
      </c>
      <c r="C200">
        <v>10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3" spans="1:5" x14ac:dyDescent="0.2">
      <c r="C303" s="1"/>
      <c r="E303" s="1"/>
    </row>
    <row r="304" spans="1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topLeftCell="B1" zoomScale="139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349"/>
  <sheetViews>
    <sheetView topLeftCell="A2" workbookViewId="0">
      <selection activeCell="J40" sqref="J4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spoke2!F1+spoke2w1!F1</f>
        <v>25</v>
      </c>
      <c r="J1">
        <f ca="1">I1/32</f>
        <v>0.78125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11</v>
      </c>
      <c r="I2">
        <f ca="1">spoke2!F2+spoke2w1!F2</f>
        <v>22</v>
      </c>
      <c r="J2">
        <f t="shared" ref="J2:J33" ca="1" si="1">I2/32</f>
        <v>0.6875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4</v>
      </c>
      <c r="I3">
        <f ca="1">spoke2!F3+spoke2w1!F3</f>
        <v>20</v>
      </c>
      <c r="J3">
        <f t="shared" ca="1" si="1"/>
        <v>0.625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I4">
        <f ca="1">spoke2!F4+spoke2w1!F4</f>
        <v>10</v>
      </c>
      <c r="J4">
        <f t="shared" ca="1" si="1"/>
        <v>0.3125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13</v>
      </c>
      <c r="I5">
        <f ca="1">spoke2!F5+spoke2w1!F5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10</v>
      </c>
      <c r="I6">
        <f ca="1">spoke2!F6+spoke2w1!F6</f>
        <v>25</v>
      </c>
      <c r="J6">
        <f t="shared" ca="1" si="1"/>
        <v>0.78125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spoke2!F7+spoke2w1!F7</f>
        <v>25</v>
      </c>
      <c r="J7">
        <f t="shared" ca="1" si="1"/>
        <v>0.78125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12</v>
      </c>
      <c r="I8">
        <f ca="1">spoke2!F8+spoke2w1!F8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  <c r="I9">
        <f ca="1">spoke2!F9+spoke2w1!F9</f>
        <v>28</v>
      </c>
      <c r="J9">
        <f t="shared" ca="1" si="1"/>
        <v>0.875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16</v>
      </c>
      <c r="I10">
        <f ca="1">spoke2!F10+spoke2w1!F10</f>
        <v>28</v>
      </c>
      <c r="J10">
        <f t="shared" ca="1" si="1"/>
        <v>0.875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8</v>
      </c>
      <c r="I11">
        <f ca="1">spoke2!F11+spoke2w1!F11</f>
        <v>23</v>
      </c>
      <c r="J11">
        <f t="shared" ca="1" si="1"/>
        <v>0.71875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9</v>
      </c>
      <c r="I12">
        <f ca="1">spoke2!F12+spoke2w1!F12</f>
        <v>19</v>
      </c>
      <c r="J12">
        <f t="shared" ca="1" si="1"/>
        <v>0.59375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4</v>
      </c>
      <c r="I13">
        <f ca="1">spoke2!F13+spoke2w1!F13</f>
        <v>18</v>
      </c>
      <c r="J13">
        <f t="shared" ca="1" si="1"/>
        <v>0.5625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11</v>
      </c>
      <c r="I14">
        <f ca="1">spoke2!F14+spoke2w1!F14</f>
        <v>27</v>
      </c>
      <c r="J14">
        <f t="shared" ca="1" si="1"/>
        <v>0.84375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4</v>
      </c>
      <c r="I15">
        <f ca="1">spoke2!F15+spoke2w1!F15</f>
        <v>10</v>
      </c>
      <c r="J15">
        <f t="shared" ca="1" si="1"/>
        <v>0.3125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4</v>
      </c>
      <c r="I16">
        <f ca="1">spoke2!F16+spoke2w1!F16</f>
        <v>4</v>
      </c>
      <c r="J16">
        <f t="shared" ca="1" si="1"/>
        <v>0.125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  <c r="I17">
        <f ca="1">spoke2!F17+spoke2w1!F17</f>
        <v>26</v>
      </c>
      <c r="J17">
        <f t="shared" ca="1" si="1"/>
        <v>0.8125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  <c r="I18">
        <f ca="1">spoke2!F18+spoke2w1!F18</f>
        <v>26</v>
      </c>
      <c r="J18">
        <f t="shared" ca="1" si="1"/>
        <v>0.8125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I19">
        <f ca="1">spoke2!F19+spoke2w1!F19</f>
        <v>10</v>
      </c>
      <c r="J19">
        <f t="shared" ca="1" si="1"/>
        <v>0.3125</v>
      </c>
    </row>
    <row r="20" spans="1:10" x14ac:dyDescent="0.2">
      <c r="A20" t="s">
        <v>15</v>
      </c>
      <c r="B20">
        <v>11</v>
      </c>
      <c r="C20">
        <v>11</v>
      </c>
      <c r="F20">
        <f t="shared" ca="1" si="0"/>
        <v>6</v>
      </c>
      <c r="I20">
        <f ca="1">spoke2!F20+spoke2w1!F20</f>
        <v>16</v>
      </c>
      <c r="J20">
        <f t="shared" ca="1" si="1"/>
        <v>0.5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6</v>
      </c>
      <c r="I21">
        <f ca="1">spoke2!F21+spoke2w1!F21</f>
        <v>16</v>
      </c>
      <c r="J21">
        <f t="shared" ca="1" si="1"/>
        <v>0.5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16</v>
      </c>
      <c r="I22">
        <f ca="1">spoke2!F22+spoke2w1!F22</f>
        <v>26</v>
      </c>
      <c r="J22">
        <f t="shared" ca="1" si="1"/>
        <v>0.8125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10</v>
      </c>
      <c r="I23">
        <f ca="1">spoke2!F23+spoke2w1!F23</f>
        <v>20</v>
      </c>
      <c r="J23">
        <f t="shared" ca="1" si="1"/>
        <v>0.625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4</v>
      </c>
      <c r="C30">
        <v>4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  <c r="J39">
        <f ca="1">SUM(J1:J33)</f>
        <v>14.90625</v>
      </c>
    </row>
    <row r="40" spans="1:10" x14ac:dyDescent="0.2">
      <c r="A40" t="s">
        <v>15</v>
      </c>
      <c r="B40">
        <v>0</v>
      </c>
      <c r="C40" s="1">
        <v>0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13</v>
      </c>
      <c r="C50">
        <v>13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10</v>
      </c>
      <c r="C60" s="1">
        <v>10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12</v>
      </c>
      <c r="C80" s="1">
        <v>12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8</v>
      </c>
      <c r="C110">
        <v>8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9</v>
      </c>
      <c r="C120">
        <v>9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4</v>
      </c>
      <c r="C130">
        <v>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11</v>
      </c>
      <c r="C140">
        <v>11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4</v>
      </c>
      <c r="C150">
        <v>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4</v>
      </c>
      <c r="C160">
        <v>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6</v>
      </c>
      <c r="C200">
        <v>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6</v>
      </c>
      <c r="C210">
        <v>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16</v>
      </c>
      <c r="C220">
        <v>16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3" spans="1:5" x14ac:dyDescent="0.2">
      <c r="C303" s="1"/>
      <c r="E303" s="1"/>
    </row>
    <row r="304" spans="1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349"/>
  <sheetViews>
    <sheetView workbookViewId="0">
      <selection sqref="A1:E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9</v>
      </c>
      <c r="G1">
        <f ca="1">F1/32</f>
        <v>0.28125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9</v>
      </c>
      <c r="G2">
        <f t="shared" ref="G2:G25" ca="1" si="1">F2/32</f>
        <v>0.28125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9</v>
      </c>
      <c r="G3">
        <f t="shared" ca="1" si="1"/>
        <v>0.28125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9</v>
      </c>
      <c r="G4">
        <f t="shared" ca="1" si="1"/>
        <v>0.28125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9</v>
      </c>
      <c r="G5">
        <f t="shared" ca="1" si="1"/>
        <v>0.28125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G6">
        <f t="shared" ca="1" si="1"/>
        <v>0.46875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9</v>
      </c>
      <c r="G7">
        <f t="shared" ca="1" si="1"/>
        <v>0.28125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  <c r="G8">
        <f t="shared" ca="1" si="1"/>
        <v>0.3125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9</v>
      </c>
      <c r="G9">
        <f t="shared" ca="1" si="1"/>
        <v>0.28125</v>
      </c>
    </row>
    <row r="10" spans="1:7" x14ac:dyDescent="0.2">
      <c r="A10" t="s">
        <v>15</v>
      </c>
      <c r="B10">
        <v>9</v>
      </c>
      <c r="C10">
        <v>9</v>
      </c>
      <c r="F10">
        <f t="shared" ca="1" si="0"/>
        <v>9</v>
      </c>
      <c r="G10">
        <f t="shared" ca="1" si="1"/>
        <v>0.28125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10</v>
      </c>
      <c r="G11">
        <f t="shared" ca="1" si="1"/>
        <v>0.3125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16</v>
      </c>
      <c r="G12">
        <f t="shared" ca="1" si="1"/>
        <v>0.5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16</v>
      </c>
      <c r="G13">
        <f t="shared" ca="1" si="1"/>
        <v>0.5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16</v>
      </c>
      <c r="G14">
        <f t="shared" ca="1" si="1"/>
        <v>0.5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G15">
        <f t="shared" ca="1" si="1"/>
        <v>0.5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  <c r="G16">
        <f t="shared" ca="1" si="1"/>
        <v>0.5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  <c r="G17">
        <f t="shared" ca="1" si="1"/>
        <v>0.5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  <c r="G18">
        <f t="shared" ca="1" si="1"/>
        <v>0.5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G19">
        <f t="shared" ca="1" si="1"/>
        <v>0.5</v>
      </c>
    </row>
    <row r="20" spans="1:7" x14ac:dyDescent="0.2">
      <c r="A20" t="s">
        <v>15</v>
      </c>
      <c r="B20">
        <v>9</v>
      </c>
      <c r="C20">
        <v>9</v>
      </c>
      <c r="F20">
        <f t="shared" ca="1" si="0"/>
        <v>16</v>
      </c>
      <c r="G20">
        <f t="shared" ca="1" si="1"/>
        <v>0.5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16</v>
      </c>
      <c r="G21">
        <f t="shared" ca="1" si="1"/>
        <v>0.5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15</v>
      </c>
      <c r="G22">
        <f t="shared" ca="1" si="1"/>
        <v>0.46875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6</v>
      </c>
      <c r="G23">
        <f t="shared" ca="1" si="1"/>
        <v>0.1875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9</v>
      </c>
      <c r="C30">
        <v>9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9</v>
      </c>
      <c r="C40" s="1">
        <v>9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9</v>
      </c>
      <c r="C70">
        <v>9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9</v>
      </c>
      <c r="C100">
        <v>9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16</v>
      </c>
      <c r="C210">
        <v>16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15</v>
      </c>
      <c r="C220">
        <v>15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6</v>
      </c>
      <c r="C230">
        <v>6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0</v>
      </c>
      <c r="C240">
        <v>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>
        <v>0</v>
      </c>
      <c r="E274" s="1">
        <v>0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>
        <v>0</v>
      </c>
      <c r="E284" s="1">
        <v>0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>
        <v>0</v>
      </c>
      <c r="E294" s="1">
        <v>0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>
        <v>0</v>
      </c>
      <c r="E304" s="1">
        <v>0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3" spans="1:5" x14ac:dyDescent="0.2">
      <c r="C313" s="1"/>
      <c r="E313" s="1"/>
    </row>
    <row r="314" spans="1:5" x14ac:dyDescent="0.2">
      <c r="C314" s="1"/>
      <c r="E314" s="1"/>
    </row>
    <row r="315" spans="1:5" x14ac:dyDescent="0.2">
      <c r="C315" s="1"/>
      <c r="E315" s="1"/>
    </row>
    <row r="316" spans="1:5" x14ac:dyDescent="0.2">
      <c r="C316" s="1"/>
      <c r="E316" s="1"/>
    </row>
    <row r="317" spans="1:5" x14ac:dyDescent="0.2">
      <c r="C317" s="1"/>
      <c r="E317" s="1"/>
    </row>
    <row r="318" spans="1:5" x14ac:dyDescent="0.2">
      <c r="C318" s="1"/>
      <c r="E318" s="1"/>
    </row>
    <row r="319" spans="1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349"/>
  <sheetViews>
    <sheetView workbookViewId="0">
      <selection activeCell="H55" sqref="H55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12</v>
      </c>
      <c r="H1">
        <f ca="1">(F1+spoke3w1!F1)/32</f>
        <v>0.65625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10</v>
      </c>
      <c r="H2">
        <f ca="1">(F2+spoke3w1!F2)/32</f>
        <v>0.59375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10</v>
      </c>
      <c r="H3">
        <f ca="1">(F3+spoke3w1!F3)/32</f>
        <v>0.59375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10</v>
      </c>
      <c r="H4">
        <f ca="1">(F4+spoke3w1!F4)/32</f>
        <v>0.59375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12</v>
      </c>
      <c r="H5">
        <f ca="1">(F5+spoke3w1!F5)/32</f>
        <v>0.65625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9</v>
      </c>
      <c r="H6">
        <f ca="1">(F6+spoke3w1!F6)/32</f>
        <v>0.75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14</v>
      </c>
      <c r="H7">
        <f ca="1">(F7+spoke3w1!F7)/32</f>
        <v>0.71875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15</v>
      </c>
      <c r="H8">
        <f ca="1">(F8+spoke3w1!F8)/32</f>
        <v>0.78125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7</v>
      </c>
      <c r="H9">
        <f ca="1">(F9+spoke3w1!F9)/32</f>
        <v>0.5</v>
      </c>
    </row>
    <row r="10" spans="1:8" ht="19" x14ac:dyDescent="0.25">
      <c r="A10" t="s">
        <v>15</v>
      </c>
      <c r="B10">
        <v>12</v>
      </c>
      <c r="C10">
        <v>12</v>
      </c>
      <c r="F10" s="2">
        <f t="shared" ca="1" si="0"/>
        <v>9</v>
      </c>
      <c r="H10">
        <f ca="1">(F10+spoke3w1!F10)/32</f>
        <v>0.5625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10</v>
      </c>
      <c r="H11">
        <f ca="1">(F11+spoke3w1!F11)/32</f>
        <v>0.625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10</v>
      </c>
      <c r="H12">
        <f ca="1">(F12+spoke3w1!F12)/32</f>
        <v>0.8125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16</v>
      </c>
      <c r="H13">
        <f ca="1">(F13+spoke3w1!F13)/32</f>
        <v>1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16</v>
      </c>
      <c r="H14">
        <f ca="1">(F14+spoke3w1!F14)/32</f>
        <v>1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16</v>
      </c>
      <c r="H15">
        <f ca="1">(F15+spoke3w1!F15)/32</f>
        <v>1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10</v>
      </c>
      <c r="H16">
        <f ca="1">(F16+spoke3w1!F16)/32</f>
        <v>0.8125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16</v>
      </c>
      <c r="H17">
        <f ca="1">(F17+spoke3w1!F17)/32</f>
        <v>1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8</v>
      </c>
      <c r="H18">
        <f ca="1">(F18+spoke3w1!F18)/32</f>
        <v>0.75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8</v>
      </c>
      <c r="H19">
        <f ca="1">(F19+spoke3w1!F19)/32</f>
        <v>0.75</v>
      </c>
    </row>
    <row r="20" spans="1:8" ht="19" x14ac:dyDescent="0.25">
      <c r="A20" t="s">
        <v>15</v>
      </c>
      <c r="B20">
        <v>10</v>
      </c>
      <c r="C20">
        <v>10</v>
      </c>
      <c r="F20" s="2">
        <f t="shared" ca="1" si="0"/>
        <v>8</v>
      </c>
      <c r="H20">
        <f ca="1">(F20+spoke3w1!F20)/32</f>
        <v>0.75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10</v>
      </c>
      <c r="H21">
        <f ca="1">(F21+spoke3w1!F21)/32</f>
        <v>0.8125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9</v>
      </c>
      <c r="H22">
        <f ca="1">(F22+spoke3w1!F22)/32</f>
        <v>0.75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9</v>
      </c>
      <c r="H23">
        <f ca="1">(F23+spoke3w1!F23)/32</f>
        <v>0.46875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9</v>
      </c>
      <c r="H24">
        <f ca="1">(F24+spoke3w1!F24)/32</f>
        <v>0.28125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9</v>
      </c>
      <c r="H25">
        <f ca="1">(F25+spoke3w1!F25)/32</f>
        <v>0.28125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9</v>
      </c>
      <c r="H26">
        <f ca="1">(F26+spoke3w1!F26)/32</f>
        <v>0.28125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10</v>
      </c>
      <c r="C30">
        <v>10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10</v>
      </c>
      <c r="C40" s="1">
        <v>10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8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8" x14ac:dyDescent="0.2">
      <c r="A50" t="s">
        <v>15</v>
      </c>
      <c r="B50">
        <v>12</v>
      </c>
      <c r="C50">
        <v>12</v>
      </c>
    </row>
    <row r="51" spans="1:8" x14ac:dyDescent="0.2">
      <c r="A51" t="s">
        <v>0</v>
      </c>
      <c r="B51" t="s">
        <v>1</v>
      </c>
      <c r="C51" t="s">
        <v>2</v>
      </c>
    </row>
    <row r="52" spans="1:8" x14ac:dyDescent="0.2">
      <c r="A52" t="s">
        <v>3</v>
      </c>
      <c r="B52" t="s">
        <v>3</v>
      </c>
      <c r="C52" t="s">
        <v>4</v>
      </c>
    </row>
    <row r="53" spans="1:8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8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8" x14ac:dyDescent="0.2">
      <c r="A55" t="s">
        <v>10</v>
      </c>
      <c r="B55">
        <v>0</v>
      </c>
      <c r="C55" s="1">
        <v>0</v>
      </c>
      <c r="D55">
        <v>0</v>
      </c>
      <c r="E55" s="1">
        <v>0</v>
      </c>
      <c r="H55">
        <f ca="1">SUM(H1:H28)</f>
        <v>17.78125</v>
      </c>
    </row>
    <row r="56" spans="1:8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8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8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8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8" x14ac:dyDescent="0.2">
      <c r="A60" t="s">
        <v>15</v>
      </c>
      <c r="B60">
        <v>9</v>
      </c>
      <c r="C60" s="1">
        <v>9</v>
      </c>
      <c r="E60" s="1"/>
    </row>
    <row r="61" spans="1:8" x14ac:dyDescent="0.2">
      <c r="A61" t="s">
        <v>0</v>
      </c>
      <c r="B61" t="s">
        <v>1</v>
      </c>
      <c r="C61" s="1" t="s">
        <v>2</v>
      </c>
      <c r="E61" s="1"/>
    </row>
    <row r="62" spans="1:8" x14ac:dyDescent="0.2">
      <c r="A62" t="s">
        <v>3</v>
      </c>
      <c r="B62" t="s">
        <v>3</v>
      </c>
      <c r="C62" s="1" t="s">
        <v>4</v>
      </c>
      <c r="E62" s="1"/>
    </row>
    <row r="63" spans="1:8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8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7</v>
      </c>
      <c r="C90">
        <v>7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9</v>
      </c>
      <c r="C100">
        <v>9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8</v>
      </c>
      <c r="C180">
        <v>8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8</v>
      </c>
      <c r="C190">
        <v>8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9</v>
      </c>
      <c r="C220">
        <v>9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9</v>
      </c>
      <c r="C230">
        <v>9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9</v>
      </c>
      <c r="C240">
        <v>9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9</v>
      </c>
      <c r="C250" s="1">
        <v>9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16</v>
      </c>
      <c r="C253" s="1">
        <v>-0.05</v>
      </c>
      <c r="D253">
        <v>0</v>
      </c>
      <c r="E253" s="1">
        <v>0</v>
      </c>
    </row>
    <row r="254" spans="1:5" x14ac:dyDescent="0.2">
      <c r="A254" t="s">
        <v>7</v>
      </c>
      <c r="B254" t="s">
        <v>17</v>
      </c>
      <c r="C254" s="1">
        <v>-0.01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9</v>
      </c>
      <c r="C260" s="1">
        <v>9</v>
      </c>
      <c r="E260" s="1"/>
    </row>
    <row r="261" spans="1:5" x14ac:dyDescent="0.2">
      <c r="A261" t="s">
        <v>0</v>
      </c>
      <c r="B261" t="s">
        <v>1</v>
      </c>
      <c r="C261" s="1" t="s">
        <v>2</v>
      </c>
      <c r="E261" s="1"/>
    </row>
    <row r="262" spans="1:5" x14ac:dyDescent="0.2">
      <c r="A262" t="s">
        <v>3</v>
      </c>
      <c r="B262" t="s">
        <v>3</v>
      </c>
      <c r="C262" s="1" t="s">
        <v>4</v>
      </c>
      <c r="E262" s="1"/>
    </row>
    <row r="263" spans="1:5" x14ac:dyDescent="0.2">
      <c r="A263" t="s">
        <v>5</v>
      </c>
      <c r="B263" t="s">
        <v>16</v>
      </c>
      <c r="C263" s="1">
        <v>-0.05</v>
      </c>
      <c r="D263">
        <v>0</v>
      </c>
      <c r="E263" s="1">
        <v>0</v>
      </c>
    </row>
    <row r="264" spans="1:5" x14ac:dyDescent="0.2">
      <c r="A264" t="s">
        <v>7</v>
      </c>
      <c r="B264" t="s">
        <v>17</v>
      </c>
      <c r="C264" s="1">
        <v>-0.01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0</v>
      </c>
      <c r="C270">
        <v>0</v>
      </c>
    </row>
    <row r="271" spans="1:5" x14ac:dyDescent="0.2">
      <c r="A271" t="s">
        <v>0</v>
      </c>
      <c r="B271" t="s">
        <v>1</v>
      </c>
      <c r="C271" t="s">
        <v>2</v>
      </c>
    </row>
    <row r="272" spans="1:5" x14ac:dyDescent="0.2">
      <c r="A272" t="s">
        <v>3</v>
      </c>
      <c r="B272" t="s">
        <v>3</v>
      </c>
      <c r="C272" t="s">
        <v>4</v>
      </c>
    </row>
    <row r="273" spans="1:5" x14ac:dyDescent="0.2">
      <c r="A273" t="s">
        <v>5</v>
      </c>
      <c r="B273" t="s">
        <v>16</v>
      </c>
      <c r="C273" s="1">
        <v>-0.05</v>
      </c>
      <c r="D273">
        <v>0</v>
      </c>
      <c r="E273" s="1">
        <v>0</v>
      </c>
    </row>
    <row r="274" spans="1:5" x14ac:dyDescent="0.2">
      <c r="A274" t="s">
        <v>7</v>
      </c>
      <c r="B274" t="s">
        <v>17</v>
      </c>
      <c r="C274" s="1">
        <v>-0.01</v>
      </c>
      <c r="D274" t="s">
        <v>9</v>
      </c>
      <c r="E274" s="1">
        <v>-0.02</v>
      </c>
    </row>
    <row r="275" spans="1:5" x14ac:dyDescent="0.2">
      <c r="A275" t="s">
        <v>10</v>
      </c>
      <c r="B275">
        <v>0</v>
      </c>
      <c r="C275" s="1">
        <v>0</v>
      </c>
      <c r="D275">
        <v>0</v>
      </c>
      <c r="E275" s="1">
        <v>0</v>
      </c>
    </row>
    <row r="276" spans="1:5" x14ac:dyDescent="0.2">
      <c r="A276" t="s">
        <v>11</v>
      </c>
      <c r="B276">
        <v>0</v>
      </c>
      <c r="C276" s="1">
        <v>0</v>
      </c>
      <c r="D276">
        <v>0</v>
      </c>
      <c r="E276" s="1">
        <v>0</v>
      </c>
    </row>
    <row r="277" spans="1:5" x14ac:dyDescent="0.2">
      <c r="A277" t="s">
        <v>12</v>
      </c>
      <c r="B277">
        <v>0</v>
      </c>
      <c r="C277" s="1">
        <v>0</v>
      </c>
      <c r="D277">
        <v>0</v>
      </c>
      <c r="E277" s="1">
        <v>0</v>
      </c>
    </row>
    <row r="278" spans="1:5" x14ac:dyDescent="0.2">
      <c r="A278" t="s">
        <v>13</v>
      </c>
      <c r="B278">
        <v>0</v>
      </c>
      <c r="C278" s="1">
        <v>0</v>
      </c>
      <c r="D278">
        <v>0</v>
      </c>
      <c r="E278" s="1">
        <v>0</v>
      </c>
    </row>
    <row r="279" spans="1:5" x14ac:dyDescent="0.2">
      <c r="A279" t="s">
        <v>14</v>
      </c>
      <c r="B279">
        <v>0</v>
      </c>
      <c r="C279" s="1">
        <v>0</v>
      </c>
      <c r="D279">
        <v>0</v>
      </c>
      <c r="E279" s="1">
        <v>0</v>
      </c>
    </row>
    <row r="280" spans="1:5" x14ac:dyDescent="0.2">
      <c r="A280" t="s">
        <v>15</v>
      </c>
      <c r="B280">
        <v>0</v>
      </c>
      <c r="C280">
        <v>0</v>
      </c>
    </row>
    <row r="281" spans="1:5" x14ac:dyDescent="0.2">
      <c r="A281" t="s">
        <v>0</v>
      </c>
      <c r="B281" t="s">
        <v>1</v>
      </c>
      <c r="C281" t="s">
        <v>2</v>
      </c>
    </row>
    <row r="282" spans="1:5" x14ac:dyDescent="0.2">
      <c r="A282" t="s">
        <v>3</v>
      </c>
      <c r="B282" t="s">
        <v>3</v>
      </c>
      <c r="C282" t="s">
        <v>4</v>
      </c>
    </row>
    <row r="283" spans="1:5" x14ac:dyDescent="0.2">
      <c r="A283" t="s">
        <v>5</v>
      </c>
      <c r="B283" t="s">
        <v>16</v>
      </c>
      <c r="C283" s="1">
        <v>-0.05</v>
      </c>
      <c r="D283">
        <v>0</v>
      </c>
      <c r="E283" s="1">
        <v>0</v>
      </c>
    </row>
    <row r="284" spans="1:5" x14ac:dyDescent="0.2">
      <c r="A284" t="s">
        <v>7</v>
      </c>
      <c r="B284" t="s">
        <v>17</v>
      </c>
      <c r="C284" s="1">
        <v>-0.01</v>
      </c>
      <c r="D284" t="s">
        <v>9</v>
      </c>
      <c r="E284" s="1">
        <v>-0.02</v>
      </c>
    </row>
    <row r="285" spans="1:5" x14ac:dyDescent="0.2">
      <c r="A285" t="s">
        <v>10</v>
      </c>
      <c r="B285">
        <v>0</v>
      </c>
      <c r="C285" s="1">
        <v>0</v>
      </c>
      <c r="D285">
        <v>0</v>
      </c>
      <c r="E285" s="1">
        <v>0</v>
      </c>
    </row>
    <row r="286" spans="1:5" x14ac:dyDescent="0.2">
      <c r="A286" t="s">
        <v>11</v>
      </c>
      <c r="B286">
        <v>0</v>
      </c>
      <c r="C286" s="1">
        <v>0</v>
      </c>
      <c r="D286">
        <v>0</v>
      </c>
      <c r="E286" s="1">
        <v>0</v>
      </c>
    </row>
    <row r="287" spans="1:5" x14ac:dyDescent="0.2">
      <c r="A287" t="s">
        <v>12</v>
      </c>
      <c r="B287">
        <v>0</v>
      </c>
      <c r="C287" s="1">
        <v>0</v>
      </c>
      <c r="D287">
        <v>0</v>
      </c>
      <c r="E287" s="1">
        <v>0</v>
      </c>
    </row>
    <row r="288" spans="1:5" x14ac:dyDescent="0.2">
      <c r="A288" t="s">
        <v>13</v>
      </c>
      <c r="B288">
        <v>0</v>
      </c>
      <c r="C288" s="1">
        <v>0</v>
      </c>
      <c r="D288">
        <v>0</v>
      </c>
      <c r="E288" s="1">
        <v>0</v>
      </c>
    </row>
    <row r="289" spans="1:5" x14ac:dyDescent="0.2">
      <c r="A289" t="s">
        <v>14</v>
      </c>
      <c r="B289">
        <v>0</v>
      </c>
      <c r="C289" s="1">
        <v>0</v>
      </c>
      <c r="D289">
        <v>0</v>
      </c>
      <c r="E289" s="1">
        <v>0</v>
      </c>
    </row>
    <row r="290" spans="1:5" x14ac:dyDescent="0.2">
      <c r="A290" t="s">
        <v>15</v>
      </c>
      <c r="B290">
        <v>0</v>
      </c>
      <c r="C290">
        <v>0</v>
      </c>
    </row>
    <row r="291" spans="1:5" x14ac:dyDescent="0.2">
      <c r="A291" t="s">
        <v>0</v>
      </c>
      <c r="B291" t="s">
        <v>1</v>
      </c>
      <c r="C291" t="s">
        <v>2</v>
      </c>
    </row>
    <row r="292" spans="1:5" x14ac:dyDescent="0.2">
      <c r="A292" t="s">
        <v>3</v>
      </c>
      <c r="B292" t="s">
        <v>3</v>
      </c>
      <c r="C292" t="s">
        <v>4</v>
      </c>
    </row>
    <row r="293" spans="1:5" x14ac:dyDescent="0.2">
      <c r="A293" t="s">
        <v>5</v>
      </c>
      <c r="B293" t="s">
        <v>16</v>
      </c>
      <c r="C293" s="1">
        <v>-0.05</v>
      </c>
      <c r="D293">
        <v>0</v>
      </c>
      <c r="E293" s="1">
        <v>0</v>
      </c>
    </row>
    <row r="294" spans="1:5" x14ac:dyDescent="0.2">
      <c r="A294" t="s">
        <v>7</v>
      </c>
      <c r="B294" t="s">
        <v>17</v>
      </c>
      <c r="C294" s="1">
        <v>-0.01</v>
      </c>
      <c r="D294" t="s">
        <v>9</v>
      </c>
      <c r="E294" s="1">
        <v>-0.02</v>
      </c>
    </row>
    <row r="295" spans="1:5" x14ac:dyDescent="0.2">
      <c r="A295" t="s">
        <v>10</v>
      </c>
      <c r="B295">
        <v>0</v>
      </c>
      <c r="C295" s="1">
        <v>0</v>
      </c>
      <c r="D295">
        <v>0</v>
      </c>
      <c r="E295" s="1">
        <v>0</v>
      </c>
    </row>
    <row r="296" spans="1:5" x14ac:dyDescent="0.2">
      <c r="A296" t="s">
        <v>11</v>
      </c>
      <c r="B296">
        <v>0</v>
      </c>
      <c r="C296" s="1">
        <v>0</v>
      </c>
      <c r="D296">
        <v>0</v>
      </c>
      <c r="E296" s="1">
        <v>0</v>
      </c>
    </row>
    <row r="297" spans="1:5" x14ac:dyDescent="0.2">
      <c r="A297" t="s">
        <v>12</v>
      </c>
      <c r="B297">
        <v>0</v>
      </c>
      <c r="C297" s="1">
        <v>0</v>
      </c>
      <c r="D297">
        <v>0</v>
      </c>
      <c r="E297" s="1">
        <v>0</v>
      </c>
    </row>
    <row r="298" spans="1:5" x14ac:dyDescent="0.2">
      <c r="A298" t="s">
        <v>13</v>
      </c>
      <c r="B298">
        <v>0</v>
      </c>
      <c r="C298" s="1">
        <v>0</v>
      </c>
      <c r="D298">
        <v>0</v>
      </c>
      <c r="E298" s="1">
        <v>0</v>
      </c>
    </row>
    <row r="299" spans="1:5" x14ac:dyDescent="0.2">
      <c r="A299" t="s">
        <v>14</v>
      </c>
      <c r="B299">
        <v>0</v>
      </c>
      <c r="C299" s="1">
        <v>0</v>
      </c>
      <c r="D299">
        <v>0</v>
      </c>
      <c r="E299" s="1">
        <v>0</v>
      </c>
    </row>
    <row r="300" spans="1:5" x14ac:dyDescent="0.2">
      <c r="A300" t="s">
        <v>15</v>
      </c>
      <c r="B300">
        <v>0</v>
      </c>
      <c r="C300">
        <v>0</v>
      </c>
    </row>
    <row r="301" spans="1:5" x14ac:dyDescent="0.2">
      <c r="A301" t="s">
        <v>0</v>
      </c>
      <c r="B301" t="s">
        <v>1</v>
      </c>
      <c r="C301" t="s">
        <v>2</v>
      </c>
    </row>
    <row r="302" spans="1:5" x14ac:dyDescent="0.2">
      <c r="A302" t="s">
        <v>3</v>
      </c>
      <c r="B302" t="s">
        <v>3</v>
      </c>
      <c r="C302" t="s">
        <v>4</v>
      </c>
    </row>
    <row r="303" spans="1:5" x14ac:dyDescent="0.2">
      <c r="A303" t="s">
        <v>5</v>
      </c>
      <c r="B303" t="s">
        <v>16</v>
      </c>
      <c r="C303" s="1">
        <v>-0.05</v>
      </c>
      <c r="D303">
        <v>0</v>
      </c>
      <c r="E303" s="1">
        <v>0</v>
      </c>
    </row>
    <row r="304" spans="1:5" x14ac:dyDescent="0.2">
      <c r="A304" t="s">
        <v>7</v>
      </c>
      <c r="B304" t="s">
        <v>17</v>
      </c>
      <c r="C304" s="1">
        <v>-0.01</v>
      </c>
      <c r="D304" t="s">
        <v>9</v>
      </c>
      <c r="E304" s="1">
        <v>-0.02</v>
      </c>
    </row>
    <row r="305" spans="1:5" x14ac:dyDescent="0.2">
      <c r="A305" t="s">
        <v>10</v>
      </c>
      <c r="B305">
        <v>0</v>
      </c>
      <c r="C305" s="1">
        <v>0</v>
      </c>
      <c r="D305">
        <v>0</v>
      </c>
      <c r="E305" s="1">
        <v>0</v>
      </c>
    </row>
    <row r="306" spans="1:5" x14ac:dyDescent="0.2">
      <c r="A306" t="s">
        <v>11</v>
      </c>
      <c r="B306">
        <v>0</v>
      </c>
      <c r="C306" s="1">
        <v>0</v>
      </c>
      <c r="D306">
        <v>0</v>
      </c>
      <c r="E306" s="1">
        <v>0</v>
      </c>
    </row>
    <row r="307" spans="1:5" x14ac:dyDescent="0.2">
      <c r="A307" t="s">
        <v>12</v>
      </c>
      <c r="B307">
        <v>0</v>
      </c>
      <c r="C307" s="1">
        <v>0</v>
      </c>
      <c r="D307">
        <v>0</v>
      </c>
      <c r="E307" s="1">
        <v>0</v>
      </c>
    </row>
    <row r="308" spans="1:5" x14ac:dyDescent="0.2">
      <c r="A308" t="s">
        <v>13</v>
      </c>
      <c r="B308">
        <v>0</v>
      </c>
      <c r="C308" s="1">
        <v>0</v>
      </c>
      <c r="D308">
        <v>0</v>
      </c>
      <c r="E308" s="1">
        <v>0</v>
      </c>
    </row>
    <row r="309" spans="1:5" x14ac:dyDescent="0.2">
      <c r="A309" t="s">
        <v>14</v>
      </c>
      <c r="B309">
        <v>0</v>
      </c>
      <c r="C309" s="1">
        <v>0</v>
      </c>
      <c r="D309">
        <v>0</v>
      </c>
      <c r="E309" s="1">
        <v>0</v>
      </c>
    </row>
    <row r="310" spans="1:5" x14ac:dyDescent="0.2">
      <c r="A310" t="s">
        <v>15</v>
      </c>
      <c r="B310">
        <v>0</v>
      </c>
      <c r="C310">
        <v>0</v>
      </c>
    </row>
    <row r="313" spans="1:5" x14ac:dyDescent="0.2">
      <c r="C313" s="1"/>
      <c r="E313" s="1"/>
    </row>
    <row r="314" spans="1:5" x14ac:dyDescent="0.2">
      <c r="C314" s="1"/>
      <c r="E314" s="1"/>
    </row>
    <row r="315" spans="1:5" x14ac:dyDescent="0.2">
      <c r="C315" s="1"/>
      <c r="E315" s="1"/>
    </row>
    <row r="316" spans="1:5" x14ac:dyDescent="0.2">
      <c r="C316" s="1"/>
      <c r="E316" s="1"/>
    </row>
    <row r="317" spans="1:5" x14ac:dyDescent="0.2">
      <c r="C317" s="1"/>
      <c r="E317" s="1"/>
    </row>
    <row r="318" spans="1:5" x14ac:dyDescent="0.2">
      <c r="C318" s="1"/>
      <c r="E318" s="1"/>
    </row>
    <row r="319" spans="1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349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12</v>
      </c>
      <c r="D10">
        <v>12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10</v>
      </c>
      <c r="D20">
        <v>10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10</v>
      </c>
      <c r="D30">
        <v>10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10</v>
      </c>
      <c r="D40" s="1">
        <v>10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12</v>
      </c>
      <c r="D50">
        <v>12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9</v>
      </c>
      <c r="D60" s="1">
        <v>9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14</v>
      </c>
      <c r="D70">
        <v>14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15</v>
      </c>
      <c r="D80" s="1">
        <v>15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7</v>
      </c>
      <c r="D90">
        <v>7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9</v>
      </c>
      <c r="D100">
        <v>9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10</v>
      </c>
      <c r="D110">
        <v>10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10</v>
      </c>
      <c r="D120">
        <v>10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16</v>
      </c>
      <c r="D130">
        <v>16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16</v>
      </c>
      <c r="D140">
        <v>16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16</v>
      </c>
      <c r="D150">
        <v>16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10</v>
      </c>
      <c r="D160">
        <v>10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16</v>
      </c>
      <c r="D170">
        <v>16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8</v>
      </c>
      <c r="D180">
        <v>8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8</v>
      </c>
      <c r="D190">
        <v>8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8</v>
      </c>
      <c r="D200">
        <v>8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10</v>
      </c>
      <c r="D210">
        <v>10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9</v>
      </c>
      <c r="D220">
        <v>9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9</v>
      </c>
      <c r="D230">
        <v>9</v>
      </c>
    </row>
    <row r="231" spans="2:6" x14ac:dyDescent="0.2">
      <c r="B231" t="s">
        <v>0</v>
      </c>
      <c r="C231" t="s">
        <v>1</v>
      </c>
      <c r="D231" t="s">
        <v>2</v>
      </c>
    </row>
    <row r="232" spans="2:6" x14ac:dyDescent="0.2">
      <c r="B232" t="s">
        <v>3</v>
      </c>
      <c r="C232" t="s">
        <v>3</v>
      </c>
      <c r="D232" s="1" t="s">
        <v>4</v>
      </c>
      <c r="F232" s="1"/>
    </row>
    <row r="233" spans="2:6" x14ac:dyDescent="0.2">
      <c r="B233" t="s">
        <v>5</v>
      </c>
      <c r="C233" t="s">
        <v>16</v>
      </c>
      <c r="D233" s="1">
        <v>-0.05</v>
      </c>
      <c r="E233">
        <v>0</v>
      </c>
      <c r="F233" s="1">
        <v>0</v>
      </c>
    </row>
    <row r="234" spans="2:6" x14ac:dyDescent="0.2">
      <c r="B234" t="s">
        <v>7</v>
      </c>
      <c r="C234" t="s">
        <v>17</v>
      </c>
      <c r="D234" s="1">
        <v>-0.01</v>
      </c>
      <c r="E234" t="s">
        <v>9</v>
      </c>
      <c r="F234" s="1">
        <v>-0.02</v>
      </c>
    </row>
    <row r="235" spans="2:6" x14ac:dyDescent="0.2">
      <c r="B235" t="s">
        <v>10</v>
      </c>
      <c r="C235">
        <v>0</v>
      </c>
      <c r="D235" s="1">
        <v>0</v>
      </c>
      <c r="E235">
        <v>0</v>
      </c>
      <c r="F235" s="1">
        <v>0</v>
      </c>
    </row>
    <row r="236" spans="2:6" x14ac:dyDescent="0.2">
      <c r="B236" t="s">
        <v>11</v>
      </c>
      <c r="C236">
        <v>0</v>
      </c>
      <c r="D236" s="1">
        <v>0</v>
      </c>
      <c r="E236">
        <v>0</v>
      </c>
      <c r="F236" s="1">
        <v>0</v>
      </c>
    </row>
    <row r="237" spans="2:6" x14ac:dyDescent="0.2">
      <c r="B237" t="s">
        <v>12</v>
      </c>
      <c r="C237">
        <v>0</v>
      </c>
      <c r="D237" s="1">
        <v>0</v>
      </c>
      <c r="E237">
        <v>0</v>
      </c>
      <c r="F237" s="1">
        <v>0</v>
      </c>
    </row>
    <row r="238" spans="2:6" x14ac:dyDescent="0.2">
      <c r="B238" t="s">
        <v>13</v>
      </c>
      <c r="C238">
        <v>0</v>
      </c>
      <c r="D238" s="1">
        <v>0</v>
      </c>
      <c r="E238">
        <v>0</v>
      </c>
      <c r="F238" s="1">
        <v>0</v>
      </c>
    </row>
    <row r="239" spans="2:6" x14ac:dyDescent="0.2">
      <c r="B239" t="s">
        <v>14</v>
      </c>
      <c r="C239">
        <v>0</v>
      </c>
      <c r="D239" s="1">
        <v>0</v>
      </c>
      <c r="E239">
        <v>0</v>
      </c>
      <c r="F239" s="1">
        <v>0</v>
      </c>
    </row>
    <row r="240" spans="2:6" x14ac:dyDescent="0.2">
      <c r="B240" t="s">
        <v>15</v>
      </c>
      <c r="C240">
        <v>9</v>
      </c>
      <c r="D240">
        <v>9</v>
      </c>
    </row>
    <row r="241" spans="2:6" x14ac:dyDescent="0.2">
      <c r="B241" t="s">
        <v>0</v>
      </c>
      <c r="C241" t="s">
        <v>1</v>
      </c>
      <c r="D241" s="1" t="s">
        <v>2</v>
      </c>
      <c r="F241" s="1"/>
    </row>
    <row r="242" spans="2:6" x14ac:dyDescent="0.2">
      <c r="B242" t="s">
        <v>3</v>
      </c>
      <c r="C242" t="s">
        <v>3</v>
      </c>
      <c r="D242" s="1" t="s">
        <v>4</v>
      </c>
      <c r="F242" s="1"/>
    </row>
    <row r="243" spans="2:6" x14ac:dyDescent="0.2">
      <c r="B243" t="s">
        <v>5</v>
      </c>
      <c r="C243" t="s">
        <v>16</v>
      </c>
      <c r="D243" s="1">
        <v>-0.05</v>
      </c>
      <c r="E243">
        <v>0</v>
      </c>
      <c r="F243" s="1">
        <v>0</v>
      </c>
    </row>
    <row r="244" spans="2:6" x14ac:dyDescent="0.2">
      <c r="B244" t="s">
        <v>7</v>
      </c>
      <c r="C244" t="s">
        <v>17</v>
      </c>
      <c r="D244" s="1">
        <v>-0.01</v>
      </c>
      <c r="E244" t="s">
        <v>9</v>
      </c>
      <c r="F244" s="1">
        <v>-0.02</v>
      </c>
    </row>
    <row r="245" spans="2:6" x14ac:dyDescent="0.2">
      <c r="B245" t="s">
        <v>10</v>
      </c>
      <c r="C245">
        <v>0</v>
      </c>
      <c r="D245" s="1">
        <v>0</v>
      </c>
      <c r="E245">
        <v>0</v>
      </c>
      <c r="F245" s="1">
        <v>0</v>
      </c>
    </row>
    <row r="246" spans="2:6" x14ac:dyDescent="0.2">
      <c r="B246" t="s">
        <v>11</v>
      </c>
      <c r="C246">
        <v>0</v>
      </c>
      <c r="D246" s="1">
        <v>0</v>
      </c>
      <c r="E246">
        <v>0</v>
      </c>
      <c r="F246" s="1">
        <v>0</v>
      </c>
    </row>
    <row r="247" spans="2:6" x14ac:dyDescent="0.2">
      <c r="B247" t="s">
        <v>12</v>
      </c>
      <c r="C247">
        <v>0</v>
      </c>
      <c r="D247" s="1">
        <v>0</v>
      </c>
      <c r="E247">
        <v>0</v>
      </c>
      <c r="F247" s="1">
        <v>0</v>
      </c>
    </row>
    <row r="248" spans="2:6" x14ac:dyDescent="0.2">
      <c r="B248" t="s">
        <v>13</v>
      </c>
      <c r="C248">
        <v>0</v>
      </c>
      <c r="D248" s="1">
        <v>0</v>
      </c>
      <c r="E248">
        <v>0</v>
      </c>
      <c r="F248" s="1">
        <v>0</v>
      </c>
    </row>
    <row r="249" spans="2:6" x14ac:dyDescent="0.2">
      <c r="B249" t="s">
        <v>14</v>
      </c>
      <c r="C249">
        <v>0</v>
      </c>
      <c r="D249" s="1">
        <v>0</v>
      </c>
      <c r="E249">
        <v>0</v>
      </c>
      <c r="F249" s="1">
        <v>0</v>
      </c>
    </row>
    <row r="250" spans="2:6" x14ac:dyDescent="0.2">
      <c r="B250" t="s">
        <v>15</v>
      </c>
      <c r="C250">
        <v>9</v>
      </c>
      <c r="D250" s="1">
        <v>9</v>
      </c>
      <c r="F250" s="1"/>
    </row>
    <row r="251" spans="2:6" x14ac:dyDescent="0.2">
      <c r="B251" t="s">
        <v>0</v>
      </c>
      <c r="C251" t="s">
        <v>1</v>
      </c>
      <c r="D251" s="1" t="s">
        <v>2</v>
      </c>
      <c r="F251" s="1"/>
    </row>
    <row r="252" spans="2:6" x14ac:dyDescent="0.2">
      <c r="B252" t="s">
        <v>3</v>
      </c>
      <c r="C252" t="s">
        <v>3</v>
      </c>
      <c r="D252" s="1" t="s">
        <v>4</v>
      </c>
      <c r="F252" s="1"/>
    </row>
    <row r="253" spans="2:6" x14ac:dyDescent="0.2">
      <c r="B253" t="s">
        <v>5</v>
      </c>
      <c r="C253" t="s">
        <v>16</v>
      </c>
      <c r="D253" s="1">
        <v>-0.05</v>
      </c>
      <c r="E253">
        <v>0</v>
      </c>
      <c r="F253" s="1">
        <v>0</v>
      </c>
    </row>
    <row r="254" spans="2:6" x14ac:dyDescent="0.2">
      <c r="B254" t="s">
        <v>7</v>
      </c>
      <c r="C254" t="s">
        <v>17</v>
      </c>
      <c r="D254" s="1">
        <v>-0.01</v>
      </c>
      <c r="E254" t="s">
        <v>9</v>
      </c>
      <c r="F254" s="1">
        <v>-0.02</v>
      </c>
    </row>
    <row r="255" spans="2:6" x14ac:dyDescent="0.2">
      <c r="B255" t="s">
        <v>10</v>
      </c>
      <c r="C255">
        <v>0</v>
      </c>
      <c r="D255" s="1">
        <v>0</v>
      </c>
      <c r="E255">
        <v>0</v>
      </c>
      <c r="F255" s="1">
        <v>0</v>
      </c>
    </row>
    <row r="256" spans="2:6" x14ac:dyDescent="0.2">
      <c r="B256" t="s">
        <v>11</v>
      </c>
      <c r="C256">
        <v>0</v>
      </c>
      <c r="D256" s="1">
        <v>0</v>
      </c>
      <c r="E256">
        <v>0</v>
      </c>
      <c r="F256" s="1">
        <v>0</v>
      </c>
    </row>
    <row r="257" spans="2:6" x14ac:dyDescent="0.2">
      <c r="B257" t="s">
        <v>12</v>
      </c>
      <c r="C257">
        <v>0</v>
      </c>
      <c r="D257" s="1">
        <v>0</v>
      </c>
      <c r="E257">
        <v>0</v>
      </c>
      <c r="F257" s="1">
        <v>0</v>
      </c>
    </row>
    <row r="258" spans="2:6" x14ac:dyDescent="0.2">
      <c r="B258" t="s">
        <v>13</v>
      </c>
      <c r="C258">
        <v>0</v>
      </c>
      <c r="D258" s="1">
        <v>0</v>
      </c>
      <c r="E258">
        <v>0</v>
      </c>
      <c r="F258" s="1">
        <v>0</v>
      </c>
    </row>
    <row r="259" spans="2:6" x14ac:dyDescent="0.2">
      <c r="B259" t="s">
        <v>14</v>
      </c>
      <c r="C259">
        <v>0</v>
      </c>
      <c r="D259" s="1">
        <v>0</v>
      </c>
      <c r="E259">
        <v>0</v>
      </c>
      <c r="F259" s="1">
        <v>0</v>
      </c>
    </row>
    <row r="260" spans="2:6" x14ac:dyDescent="0.2">
      <c r="B260" t="s">
        <v>15</v>
      </c>
      <c r="C260">
        <v>9</v>
      </c>
      <c r="D260" s="1">
        <v>9</v>
      </c>
      <c r="F260" s="1"/>
    </row>
    <row r="261" spans="2:6" x14ac:dyDescent="0.2">
      <c r="B261" t="s">
        <v>0</v>
      </c>
      <c r="C261" t="s">
        <v>1</v>
      </c>
      <c r="D261" s="1" t="s">
        <v>2</v>
      </c>
      <c r="F261" s="1"/>
    </row>
    <row r="262" spans="2:6" x14ac:dyDescent="0.2">
      <c r="B262" t="s">
        <v>3</v>
      </c>
      <c r="C262" t="s">
        <v>3</v>
      </c>
      <c r="D262" s="1" t="s">
        <v>4</v>
      </c>
      <c r="F262" s="1"/>
    </row>
    <row r="263" spans="2:6" x14ac:dyDescent="0.2">
      <c r="B263" t="s">
        <v>5</v>
      </c>
      <c r="C263" t="s">
        <v>16</v>
      </c>
      <c r="D263" s="1">
        <v>-0.05</v>
      </c>
      <c r="E263">
        <v>0</v>
      </c>
      <c r="F263" s="1">
        <v>0</v>
      </c>
    </row>
    <row r="264" spans="2:6" x14ac:dyDescent="0.2">
      <c r="B264" t="s">
        <v>7</v>
      </c>
      <c r="C264" t="s">
        <v>17</v>
      </c>
      <c r="D264" s="1">
        <v>-0.01</v>
      </c>
      <c r="E264" t="s">
        <v>9</v>
      </c>
      <c r="F264" s="1">
        <v>-0.02</v>
      </c>
    </row>
    <row r="265" spans="2:6" x14ac:dyDescent="0.2">
      <c r="B265" t="s">
        <v>10</v>
      </c>
      <c r="C265">
        <v>0</v>
      </c>
      <c r="D265" s="1">
        <v>0</v>
      </c>
      <c r="E265">
        <v>0</v>
      </c>
      <c r="F265" s="1">
        <v>0</v>
      </c>
    </row>
    <row r="266" spans="2:6" x14ac:dyDescent="0.2">
      <c r="B266" t="s">
        <v>11</v>
      </c>
      <c r="C266">
        <v>0</v>
      </c>
      <c r="D266" s="1">
        <v>0</v>
      </c>
      <c r="E266">
        <v>0</v>
      </c>
      <c r="F266" s="1">
        <v>0</v>
      </c>
    </row>
    <row r="267" spans="2:6" x14ac:dyDescent="0.2">
      <c r="B267" t="s">
        <v>12</v>
      </c>
      <c r="C267">
        <v>0</v>
      </c>
      <c r="D267" s="1">
        <v>0</v>
      </c>
      <c r="E267">
        <v>0</v>
      </c>
      <c r="F267" s="1">
        <v>0</v>
      </c>
    </row>
    <row r="268" spans="2:6" x14ac:dyDescent="0.2">
      <c r="B268" t="s">
        <v>13</v>
      </c>
      <c r="C268">
        <v>0</v>
      </c>
      <c r="D268" s="1">
        <v>0</v>
      </c>
      <c r="E268">
        <v>0</v>
      </c>
      <c r="F268" s="1">
        <v>0</v>
      </c>
    </row>
    <row r="269" spans="2:6" x14ac:dyDescent="0.2">
      <c r="B269" t="s">
        <v>14</v>
      </c>
      <c r="C269">
        <v>0</v>
      </c>
      <c r="D269" s="1">
        <v>0</v>
      </c>
      <c r="E269">
        <v>0</v>
      </c>
      <c r="F269" s="1">
        <v>0</v>
      </c>
    </row>
    <row r="270" spans="2:6" x14ac:dyDescent="0.2">
      <c r="B270" t="s">
        <v>15</v>
      </c>
      <c r="C270">
        <v>0</v>
      </c>
      <c r="D270">
        <v>0</v>
      </c>
    </row>
    <row r="271" spans="2:6" x14ac:dyDescent="0.2">
      <c r="B271" t="s">
        <v>0</v>
      </c>
      <c r="C271" t="s">
        <v>1</v>
      </c>
      <c r="D271" t="s">
        <v>2</v>
      </c>
    </row>
    <row r="272" spans="2:6" x14ac:dyDescent="0.2">
      <c r="B272" t="s">
        <v>3</v>
      </c>
      <c r="C272" t="s">
        <v>3</v>
      </c>
      <c r="D272" t="s">
        <v>4</v>
      </c>
    </row>
    <row r="273" spans="2:6" x14ac:dyDescent="0.2">
      <c r="B273" t="s">
        <v>5</v>
      </c>
      <c r="C273" t="s">
        <v>16</v>
      </c>
      <c r="D273" s="1">
        <v>-0.05</v>
      </c>
      <c r="E273">
        <v>0</v>
      </c>
      <c r="F273" s="1">
        <v>0</v>
      </c>
    </row>
    <row r="274" spans="2:6" x14ac:dyDescent="0.2">
      <c r="B274" t="s">
        <v>7</v>
      </c>
      <c r="C274" t="s">
        <v>17</v>
      </c>
      <c r="D274" s="1">
        <v>-0.01</v>
      </c>
      <c r="E274" t="s">
        <v>9</v>
      </c>
      <c r="F274" s="1">
        <v>-0.02</v>
      </c>
    </row>
    <row r="275" spans="2:6" x14ac:dyDescent="0.2">
      <c r="B275" t="s">
        <v>10</v>
      </c>
      <c r="C275">
        <v>0</v>
      </c>
      <c r="D275" s="1">
        <v>0</v>
      </c>
      <c r="E275">
        <v>0</v>
      </c>
      <c r="F275" s="1">
        <v>0</v>
      </c>
    </row>
    <row r="276" spans="2:6" x14ac:dyDescent="0.2">
      <c r="B276" t="s">
        <v>11</v>
      </c>
      <c r="C276">
        <v>0</v>
      </c>
      <c r="D276" s="1">
        <v>0</v>
      </c>
      <c r="E276">
        <v>0</v>
      </c>
      <c r="F276" s="1">
        <v>0</v>
      </c>
    </row>
    <row r="277" spans="2:6" x14ac:dyDescent="0.2">
      <c r="B277" t="s">
        <v>12</v>
      </c>
      <c r="C277">
        <v>0</v>
      </c>
      <c r="D277" s="1">
        <v>0</v>
      </c>
      <c r="E277">
        <v>0</v>
      </c>
      <c r="F277" s="1">
        <v>0</v>
      </c>
    </row>
    <row r="278" spans="2:6" x14ac:dyDescent="0.2">
      <c r="B278" t="s">
        <v>13</v>
      </c>
      <c r="C278">
        <v>0</v>
      </c>
      <c r="D278" s="1">
        <v>0</v>
      </c>
      <c r="E278">
        <v>0</v>
      </c>
      <c r="F278" s="1">
        <v>0</v>
      </c>
    </row>
    <row r="279" spans="2:6" x14ac:dyDescent="0.2">
      <c r="B279" t="s">
        <v>14</v>
      </c>
      <c r="C279">
        <v>0</v>
      </c>
      <c r="D279" s="1">
        <v>0</v>
      </c>
      <c r="E279">
        <v>0</v>
      </c>
      <c r="F279" s="1">
        <v>0</v>
      </c>
    </row>
    <row r="280" spans="2:6" x14ac:dyDescent="0.2">
      <c r="B280" t="s">
        <v>15</v>
      </c>
      <c r="C280">
        <v>0</v>
      </c>
      <c r="D280">
        <v>0</v>
      </c>
    </row>
    <row r="281" spans="2:6" x14ac:dyDescent="0.2">
      <c r="B281" t="s">
        <v>0</v>
      </c>
      <c r="C281" t="s">
        <v>1</v>
      </c>
      <c r="D281" t="s">
        <v>2</v>
      </c>
    </row>
    <row r="282" spans="2:6" x14ac:dyDescent="0.2">
      <c r="B282" t="s">
        <v>3</v>
      </c>
      <c r="C282" t="s">
        <v>3</v>
      </c>
      <c r="D282" t="s">
        <v>4</v>
      </c>
    </row>
    <row r="283" spans="2:6" x14ac:dyDescent="0.2">
      <c r="B283" t="s">
        <v>5</v>
      </c>
      <c r="C283" t="s">
        <v>16</v>
      </c>
      <c r="D283" s="1">
        <v>-0.05</v>
      </c>
      <c r="E283">
        <v>0</v>
      </c>
      <c r="F283" s="1">
        <v>0</v>
      </c>
    </row>
    <row r="284" spans="2:6" x14ac:dyDescent="0.2">
      <c r="B284" t="s">
        <v>7</v>
      </c>
      <c r="C284" t="s">
        <v>17</v>
      </c>
      <c r="D284" s="1">
        <v>-0.01</v>
      </c>
      <c r="E284" t="s">
        <v>9</v>
      </c>
      <c r="F284" s="1">
        <v>-0.02</v>
      </c>
    </row>
    <row r="285" spans="2:6" x14ac:dyDescent="0.2">
      <c r="B285" t="s">
        <v>10</v>
      </c>
      <c r="C285">
        <v>0</v>
      </c>
      <c r="D285" s="1">
        <v>0</v>
      </c>
      <c r="E285">
        <v>0</v>
      </c>
      <c r="F285" s="1">
        <v>0</v>
      </c>
    </row>
    <row r="286" spans="2:6" x14ac:dyDescent="0.2">
      <c r="B286" t="s">
        <v>11</v>
      </c>
      <c r="C286">
        <v>0</v>
      </c>
      <c r="D286" s="1">
        <v>0</v>
      </c>
      <c r="E286">
        <v>0</v>
      </c>
      <c r="F286" s="1">
        <v>0</v>
      </c>
    </row>
    <row r="287" spans="2:6" x14ac:dyDescent="0.2">
      <c r="B287" t="s">
        <v>12</v>
      </c>
      <c r="C287">
        <v>0</v>
      </c>
      <c r="D287" s="1">
        <v>0</v>
      </c>
      <c r="E287">
        <v>0</v>
      </c>
      <c r="F287" s="1">
        <v>0</v>
      </c>
    </row>
    <row r="288" spans="2:6" x14ac:dyDescent="0.2">
      <c r="B288" t="s">
        <v>13</v>
      </c>
      <c r="C288">
        <v>0</v>
      </c>
      <c r="D288" s="1">
        <v>0</v>
      </c>
      <c r="E288">
        <v>0</v>
      </c>
      <c r="F288" s="1">
        <v>0</v>
      </c>
    </row>
    <row r="289" spans="2:6" x14ac:dyDescent="0.2">
      <c r="B289" t="s">
        <v>14</v>
      </c>
      <c r="C289">
        <v>0</v>
      </c>
      <c r="D289" s="1">
        <v>0</v>
      </c>
      <c r="E289">
        <v>0</v>
      </c>
      <c r="F289" s="1">
        <v>0</v>
      </c>
    </row>
    <row r="290" spans="2:6" x14ac:dyDescent="0.2">
      <c r="B290" t="s">
        <v>15</v>
      </c>
      <c r="C290">
        <v>0</v>
      </c>
      <c r="D290">
        <v>0</v>
      </c>
    </row>
    <row r="291" spans="2:6" x14ac:dyDescent="0.2">
      <c r="B291" t="s">
        <v>0</v>
      </c>
      <c r="C291" t="s">
        <v>1</v>
      </c>
      <c r="D291" t="s">
        <v>2</v>
      </c>
    </row>
    <row r="292" spans="2:6" x14ac:dyDescent="0.2">
      <c r="B292" t="s">
        <v>3</v>
      </c>
      <c r="C292" t="s">
        <v>3</v>
      </c>
      <c r="D292" t="s">
        <v>4</v>
      </c>
    </row>
    <row r="293" spans="2:6" x14ac:dyDescent="0.2">
      <c r="B293" t="s">
        <v>5</v>
      </c>
      <c r="C293" t="s">
        <v>16</v>
      </c>
      <c r="D293" s="1">
        <v>-0.05</v>
      </c>
      <c r="E293">
        <v>0</v>
      </c>
      <c r="F293" s="1">
        <v>0</v>
      </c>
    </row>
    <row r="294" spans="2:6" x14ac:dyDescent="0.2">
      <c r="B294" t="s">
        <v>7</v>
      </c>
      <c r="C294" t="s">
        <v>17</v>
      </c>
      <c r="D294" s="1">
        <v>-0.01</v>
      </c>
      <c r="E294" t="s">
        <v>9</v>
      </c>
      <c r="F294" s="1">
        <v>-0.02</v>
      </c>
    </row>
    <row r="295" spans="2:6" x14ac:dyDescent="0.2">
      <c r="B295" t="s">
        <v>10</v>
      </c>
      <c r="C295">
        <v>0</v>
      </c>
      <c r="D295" s="1">
        <v>0</v>
      </c>
      <c r="E295">
        <v>0</v>
      </c>
      <c r="F295" s="1">
        <v>0</v>
      </c>
    </row>
    <row r="296" spans="2:6" x14ac:dyDescent="0.2">
      <c r="B296" t="s">
        <v>11</v>
      </c>
      <c r="C296">
        <v>0</v>
      </c>
      <c r="D296" s="1">
        <v>0</v>
      </c>
      <c r="E296">
        <v>0</v>
      </c>
      <c r="F296" s="1">
        <v>0</v>
      </c>
    </row>
    <row r="297" spans="2:6" x14ac:dyDescent="0.2">
      <c r="B297" t="s">
        <v>12</v>
      </c>
      <c r="C297">
        <v>0</v>
      </c>
      <c r="D297" s="1">
        <v>0</v>
      </c>
      <c r="E297">
        <v>0</v>
      </c>
      <c r="F297" s="1">
        <v>0</v>
      </c>
    </row>
    <row r="298" spans="2:6" x14ac:dyDescent="0.2">
      <c r="B298" t="s">
        <v>13</v>
      </c>
      <c r="C298">
        <v>0</v>
      </c>
      <c r="D298" s="1">
        <v>0</v>
      </c>
      <c r="E298">
        <v>0</v>
      </c>
      <c r="F298" s="1">
        <v>0</v>
      </c>
    </row>
    <row r="299" spans="2:6" x14ac:dyDescent="0.2">
      <c r="B299" t="s">
        <v>14</v>
      </c>
      <c r="C299">
        <v>0</v>
      </c>
      <c r="D299" s="1">
        <v>0</v>
      </c>
      <c r="E299">
        <v>0</v>
      </c>
      <c r="F299" s="1">
        <v>0</v>
      </c>
    </row>
    <row r="300" spans="2:6" x14ac:dyDescent="0.2">
      <c r="B300" t="s">
        <v>15</v>
      </c>
      <c r="C300">
        <v>0</v>
      </c>
      <c r="D300">
        <v>0</v>
      </c>
    </row>
    <row r="301" spans="2:6" x14ac:dyDescent="0.2">
      <c r="B301" t="s">
        <v>0</v>
      </c>
      <c r="C301" t="s">
        <v>1</v>
      </c>
      <c r="D301" t="s">
        <v>2</v>
      </c>
    </row>
    <row r="302" spans="2:6" x14ac:dyDescent="0.2">
      <c r="B302" t="s">
        <v>3</v>
      </c>
      <c r="C302" t="s">
        <v>3</v>
      </c>
      <c r="D302" t="s">
        <v>4</v>
      </c>
    </row>
    <row r="303" spans="2:6" x14ac:dyDescent="0.2">
      <c r="B303" t="s">
        <v>5</v>
      </c>
      <c r="C303" t="s">
        <v>16</v>
      </c>
      <c r="D303" s="1">
        <v>-0.05</v>
      </c>
      <c r="E303">
        <v>0</v>
      </c>
      <c r="F303" s="1">
        <v>0</v>
      </c>
    </row>
    <row r="304" spans="2:6" x14ac:dyDescent="0.2">
      <c r="B304" t="s">
        <v>7</v>
      </c>
      <c r="C304" t="s">
        <v>17</v>
      </c>
      <c r="D304" s="1">
        <v>-0.01</v>
      </c>
      <c r="E304" t="s">
        <v>9</v>
      </c>
      <c r="F304" s="1">
        <v>-0.02</v>
      </c>
    </row>
    <row r="305" spans="2:6" x14ac:dyDescent="0.2">
      <c r="B305" t="s">
        <v>10</v>
      </c>
      <c r="C305">
        <v>0</v>
      </c>
      <c r="D305" s="1">
        <v>0</v>
      </c>
      <c r="E305">
        <v>0</v>
      </c>
      <c r="F305" s="1">
        <v>0</v>
      </c>
    </row>
    <row r="306" spans="2:6" x14ac:dyDescent="0.2">
      <c r="B306" t="s">
        <v>11</v>
      </c>
      <c r="C306">
        <v>0</v>
      </c>
      <c r="D306" s="1">
        <v>0</v>
      </c>
      <c r="E306">
        <v>0</v>
      </c>
      <c r="F306" s="1">
        <v>0</v>
      </c>
    </row>
    <row r="307" spans="2:6" x14ac:dyDescent="0.2">
      <c r="B307" t="s">
        <v>12</v>
      </c>
      <c r="C307">
        <v>0</v>
      </c>
      <c r="D307" s="1">
        <v>0</v>
      </c>
      <c r="E307">
        <v>0</v>
      </c>
      <c r="F307" s="1">
        <v>0</v>
      </c>
    </row>
    <row r="308" spans="2:6" x14ac:dyDescent="0.2">
      <c r="B308" t="s">
        <v>13</v>
      </c>
      <c r="C308">
        <v>0</v>
      </c>
      <c r="D308" s="1">
        <v>0</v>
      </c>
      <c r="E308">
        <v>0</v>
      </c>
      <c r="F308" s="1">
        <v>0</v>
      </c>
    </row>
    <row r="309" spans="2:6" x14ac:dyDescent="0.2">
      <c r="B309" t="s">
        <v>14</v>
      </c>
      <c r="C309">
        <v>0</v>
      </c>
      <c r="D309" s="1">
        <v>0</v>
      </c>
      <c r="E309">
        <v>0</v>
      </c>
      <c r="F309" s="1">
        <v>0</v>
      </c>
    </row>
    <row r="310" spans="2:6" x14ac:dyDescent="0.2">
      <c r="B310" t="s">
        <v>15</v>
      </c>
      <c r="C310">
        <v>0</v>
      </c>
      <c r="D310">
        <v>0</v>
      </c>
    </row>
    <row r="313" spans="2:6" x14ac:dyDescent="0.2">
      <c r="D313" s="1"/>
      <c r="F313" s="1"/>
    </row>
    <row r="314" spans="2:6" x14ac:dyDescent="0.2">
      <c r="D314" s="1"/>
      <c r="F314" s="1"/>
    </row>
    <row r="315" spans="2:6" x14ac:dyDescent="0.2">
      <c r="D315" s="1"/>
      <c r="F315" s="1"/>
    </row>
    <row r="316" spans="2:6" x14ac:dyDescent="0.2">
      <c r="D316" s="1"/>
      <c r="F316" s="1"/>
    </row>
    <row r="317" spans="2:6" x14ac:dyDescent="0.2">
      <c r="D317" s="1"/>
      <c r="F317" s="1"/>
    </row>
    <row r="318" spans="2:6" x14ac:dyDescent="0.2">
      <c r="D318" s="1"/>
      <c r="F318" s="1"/>
    </row>
    <row r="319" spans="2:6" x14ac:dyDescent="0.2">
      <c r="D319" s="1"/>
      <c r="F319" s="1"/>
    </row>
    <row r="323" spans="4:6" x14ac:dyDescent="0.2">
      <c r="D323" s="1"/>
      <c r="F323" s="1"/>
    </row>
    <row r="324" spans="4:6" x14ac:dyDescent="0.2">
      <c r="D324" s="1"/>
      <c r="F324" s="1"/>
    </row>
    <row r="325" spans="4:6" x14ac:dyDescent="0.2">
      <c r="D325" s="1"/>
      <c r="F325" s="1"/>
    </row>
    <row r="326" spans="4:6" x14ac:dyDescent="0.2">
      <c r="D326" s="1"/>
      <c r="F326" s="1"/>
    </row>
    <row r="327" spans="4:6" x14ac:dyDescent="0.2">
      <c r="D327" s="1"/>
      <c r="F327" s="1"/>
    </row>
    <row r="328" spans="4:6" x14ac:dyDescent="0.2">
      <c r="D328" s="1"/>
      <c r="F328" s="1"/>
    </row>
    <row r="329" spans="4:6" x14ac:dyDescent="0.2">
      <c r="D329" s="1"/>
      <c r="F329" s="1"/>
    </row>
    <row r="333" spans="4:6" x14ac:dyDescent="0.2">
      <c r="D333" s="1"/>
      <c r="F333" s="1"/>
    </row>
    <row r="334" spans="4:6" x14ac:dyDescent="0.2">
      <c r="D334" s="1"/>
      <c r="F334" s="1"/>
    </row>
    <row r="335" spans="4:6" x14ac:dyDescent="0.2">
      <c r="D335" s="1"/>
      <c r="F335" s="1"/>
    </row>
    <row r="336" spans="4:6" x14ac:dyDescent="0.2">
      <c r="D336" s="1"/>
      <c r="F336" s="1"/>
    </row>
    <row r="337" spans="4:6" x14ac:dyDescent="0.2">
      <c r="D337" s="1"/>
      <c r="F337" s="1"/>
    </row>
    <row r="338" spans="4:6" x14ac:dyDescent="0.2">
      <c r="D338" s="1"/>
      <c r="F338" s="1"/>
    </row>
    <row r="339" spans="4:6" x14ac:dyDescent="0.2">
      <c r="D339" s="1"/>
      <c r="F339" s="1"/>
    </row>
    <row r="343" spans="4:6" x14ac:dyDescent="0.2">
      <c r="D343" s="1"/>
      <c r="F343" s="1"/>
    </row>
    <row r="344" spans="4:6" x14ac:dyDescent="0.2">
      <c r="D344" s="1"/>
      <c r="F344" s="1"/>
    </row>
    <row r="345" spans="4:6" x14ac:dyDescent="0.2">
      <c r="D345" s="1"/>
      <c r="F345" s="1"/>
    </row>
    <row r="346" spans="4:6" x14ac:dyDescent="0.2">
      <c r="D346" s="1"/>
      <c r="F346" s="1"/>
    </row>
    <row r="347" spans="4:6" x14ac:dyDescent="0.2">
      <c r="D347" s="1"/>
      <c r="F347" s="1"/>
    </row>
    <row r="348" spans="4:6" x14ac:dyDescent="0.2">
      <c r="D348" s="1"/>
      <c r="F348" s="1"/>
    </row>
    <row r="349" spans="4:6" x14ac:dyDescent="0.2">
      <c r="D349" s="1"/>
      <c r="F34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B7"/>
  <sheetViews>
    <sheetView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18</v>
      </c>
      <c r="B1" s="4">
        <v>45770</v>
      </c>
    </row>
    <row r="2" spans="1:2" x14ac:dyDescent="0.2">
      <c r="A2" t="s">
        <v>19</v>
      </c>
      <c r="B2">
        <v>100</v>
      </c>
    </row>
    <row r="3" spans="1:2" x14ac:dyDescent="0.2">
      <c r="A3" t="s">
        <v>20</v>
      </c>
      <c r="B3">
        <v>1</v>
      </c>
    </row>
    <row r="4" spans="1:2" x14ac:dyDescent="0.2">
      <c r="A4" t="s">
        <v>37</v>
      </c>
      <c r="B4">
        <v>233</v>
      </c>
    </row>
    <row r="5" spans="1:2" x14ac:dyDescent="0.2">
      <c r="A5" t="s">
        <v>45</v>
      </c>
      <c r="B5">
        <v>40</v>
      </c>
    </row>
    <row r="6" spans="1:2" x14ac:dyDescent="0.2">
      <c r="A6" t="s">
        <v>41</v>
      </c>
      <c r="B6">
        <v>1</v>
      </c>
    </row>
    <row r="7" spans="1:2" x14ac:dyDescent="0.2">
      <c r="A7" t="s">
        <v>40</v>
      </c>
      <c r="B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</vt:lpstr>
      <vt:lpstr>info</vt:lpstr>
      <vt:lpstr>omega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2024-01-01T08:21:14Z</dcterms:modified>
</cp:coreProperties>
</file>