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low-demand/"/>
    </mc:Choice>
  </mc:AlternateContent>
  <xr:revisionPtr revIDLastSave="0" documentId="13_ncr:1_{03CFBDD4-1D59-5140-BDF0-5B03BC52A742}" xr6:coauthVersionLast="47" xr6:coauthVersionMax="47" xr10:uidLastSave="{00000000-0000-0000-0000-000000000000}"/>
  <bookViews>
    <workbookView xWindow="5980" yWindow="1140" windowWidth="28040" windowHeight="17440" activeTab="3" xr2:uid="{2B21F6D9-D4FB-DF4A-99C5-368962C39B26}"/>
  </bookViews>
  <sheets>
    <sheet name="omega" sheetId="13" r:id="rId1"/>
    <sheet name="util-spoke1" sheetId="14" r:id="rId2"/>
    <sheet name="util-spoke2" sheetId="15" r:id="rId3"/>
    <sheet name="util-spoke3" sheetId="16" r:id="rId4"/>
    <sheet name="Carbon saving" sheetId="1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2" i="13"/>
  <c r="E2" i="13"/>
  <c r="P25" i="12"/>
  <c r="P26" i="12"/>
  <c r="P27" i="12"/>
  <c r="B31" i="14" l="1"/>
  <c r="A31" i="14"/>
  <c r="E6" i="13" l="1"/>
  <c r="E5" i="13"/>
  <c r="E4" i="13"/>
  <c r="E3" i="13"/>
  <c r="I6" i="13"/>
  <c r="I5" i="13"/>
  <c r="I4" i="13"/>
  <c r="I3" i="13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1" i="12"/>
  <c r="J3" i="13"/>
  <c r="J4" i="13"/>
  <c r="J5" i="13"/>
  <c r="J6" i="13"/>
  <c r="J2" i="13"/>
</calcChain>
</file>

<file path=xl/sharedStrings.xml><?xml version="1.0" encoding="utf-8"?>
<sst xmlns="http://schemas.openxmlformats.org/spreadsheetml/2006/main" count="25" uniqueCount="21">
  <si>
    <t>time</t>
  </si>
  <si>
    <t>CI</t>
  </si>
  <si>
    <t>omega</t>
  </si>
  <si>
    <t>carbon</t>
  </si>
  <si>
    <t>2/6</t>
  </si>
  <si>
    <t>3/6</t>
  </si>
  <si>
    <t>1/6</t>
  </si>
  <si>
    <t>4/6</t>
  </si>
  <si>
    <t>lateness</t>
  </si>
  <si>
    <t>#of late</t>
  </si>
  <si>
    <t>max late</t>
  </si>
  <si>
    <t>min late</t>
  </si>
  <si>
    <t>saving</t>
  </si>
  <si>
    <t>0</t>
  </si>
  <si>
    <t>% of late</t>
  </si>
  <si>
    <t>carbon of 1/2</t>
  </si>
  <si>
    <t>𝜔=0</t>
  </si>
  <si>
    <t>Carbon Saving</t>
  </si>
  <si>
    <t>carbon of 0/6</t>
  </si>
  <si>
    <t>responsetime</t>
  </si>
  <si>
    <t>𝜔=3/6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</si>
</sst>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omega!$I$2:$I$6</c:f>
              <c:numCache>
                <c:formatCode>General</c:formatCode>
                <c:ptCount val="5"/>
                <c:pt idx="0">
                  <c:v>0</c:v>
                </c:pt>
                <c:pt idx="1">
                  <c:v>19.66639482412414</c:v>
                </c:pt>
                <c:pt idx="2">
                  <c:v>26.162273596434627</c:v>
                </c:pt>
                <c:pt idx="3">
                  <c:v>32.645298799334938</c:v>
                </c:pt>
                <c:pt idx="4">
                  <c:v>59.879224420181345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D-A041-AF5B-2F7809A4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omega!$E$2:$E$6</c:f>
              <c:numCache>
                <c:formatCode>General</c:formatCode>
                <c:ptCount val="5"/>
                <c:pt idx="0">
                  <c:v>0.20634920634920634</c:v>
                </c:pt>
                <c:pt idx="1">
                  <c:v>0.26984126984126983</c:v>
                </c:pt>
                <c:pt idx="2">
                  <c:v>0.74603174603174605</c:v>
                </c:pt>
                <c:pt idx="3">
                  <c:v>1.253968253968254</c:v>
                </c:pt>
                <c:pt idx="4">
                  <c:v>2.4285714285714284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A-9F4E-8945-F0B8AAD6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  <a:r>
                  <a:rPr lang="en-US" baseline="0"/>
                  <a:t>Lateness (Hour)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  <a:alpha val="56864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omega!$D$2:$D$6</c:f>
              <c:numCache>
                <c:formatCode>General</c:formatCode>
                <c:ptCount val="5"/>
                <c:pt idx="0">
                  <c:v>4.0902116402116402</c:v>
                </c:pt>
                <c:pt idx="1">
                  <c:v>5.1082010582010584</c:v>
                </c:pt>
                <c:pt idx="2">
                  <c:v>5.8891534391534393</c:v>
                </c:pt>
                <c:pt idx="3">
                  <c:v>6.5793650793650791</c:v>
                </c:pt>
                <c:pt idx="4">
                  <c:v>8.6687830687830694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2B41-A604-8A1CBB93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Completion Time (Hour)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omega!$J$2:$J$6</c:f>
              <c:numCache>
                <c:formatCode>General</c:formatCode>
                <c:ptCount val="5"/>
                <c:pt idx="0">
                  <c:v>14.285714285714286</c:v>
                </c:pt>
                <c:pt idx="1">
                  <c:v>12.698412698412698</c:v>
                </c:pt>
                <c:pt idx="2">
                  <c:v>14.285714285714286</c:v>
                </c:pt>
                <c:pt idx="3">
                  <c:v>17.460317460317459</c:v>
                </c:pt>
                <c:pt idx="4">
                  <c:v>26.984126984126984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704D-8D27-70BB42A4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Workloads missed deadloine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'util-spoke1'!$A$1</c:f>
              <c:strCache>
                <c:ptCount val="1"/>
                <c:pt idx="0">
                  <c:v>𝜔=0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'[1]util-spoke1'!$C$2:$C$38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'util-spoke1'!$A$2:$A$28</c:f>
              <c:numCache>
                <c:formatCode>General</c:formatCode>
                <c:ptCount val="27"/>
                <c:pt idx="0">
                  <c:v>0.96875</c:v>
                </c:pt>
                <c:pt idx="1">
                  <c:v>1</c:v>
                </c:pt>
                <c:pt idx="2">
                  <c:v>0.875</c:v>
                </c:pt>
                <c:pt idx="3">
                  <c:v>0.84375</c:v>
                </c:pt>
                <c:pt idx="4">
                  <c:v>0.78125</c:v>
                </c:pt>
                <c:pt idx="5">
                  <c:v>0.71875</c:v>
                </c:pt>
                <c:pt idx="6">
                  <c:v>0.65625</c:v>
                </c:pt>
                <c:pt idx="7">
                  <c:v>0.8125</c:v>
                </c:pt>
                <c:pt idx="8">
                  <c:v>0.40625</c:v>
                </c:pt>
                <c:pt idx="9">
                  <c:v>0.375</c:v>
                </c:pt>
                <c:pt idx="10">
                  <c:v>0.84375</c:v>
                </c:pt>
                <c:pt idx="11">
                  <c:v>0.96875</c:v>
                </c:pt>
                <c:pt idx="12">
                  <c:v>0.96875</c:v>
                </c:pt>
                <c:pt idx="13">
                  <c:v>0.8125</c:v>
                </c:pt>
                <c:pt idx="14">
                  <c:v>0.53125</c:v>
                </c:pt>
                <c:pt idx="15">
                  <c:v>0.40625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A148-8A11-6E547BE6F536}"/>
            </c:ext>
          </c:extLst>
        </c:ser>
        <c:ser>
          <c:idx val="1"/>
          <c:order val="1"/>
          <c:tx>
            <c:strRef>
              <c:f>'util-spoke1'!$B$1</c:f>
              <c:strCache>
                <c:ptCount val="1"/>
                <c:pt idx="0">
                  <c:v>𝜔=3/6</c:v>
                </c:pt>
              </c:strCache>
            </c:strRef>
          </c:tx>
          <c:spPr>
            <a:solidFill>
              <a:srgbClr val="00B050">
                <a:alpha val="91000"/>
              </a:srgb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'[1]util-spoke1'!$C$2:$C$38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'util-spoke1'!$B$2:$B$28</c:f>
              <c:numCache>
                <c:formatCode>General</c:formatCode>
                <c:ptCount val="27"/>
                <c:pt idx="0">
                  <c:v>0.9375</c:v>
                </c:pt>
                <c:pt idx="1">
                  <c:v>0.9375</c:v>
                </c:pt>
                <c:pt idx="2">
                  <c:v>0.96875</c:v>
                </c:pt>
                <c:pt idx="3">
                  <c:v>0.9375</c:v>
                </c:pt>
                <c:pt idx="4">
                  <c:v>0.90625</c:v>
                </c:pt>
                <c:pt idx="5">
                  <c:v>0.96875</c:v>
                </c:pt>
                <c:pt idx="6">
                  <c:v>0.78125</c:v>
                </c:pt>
                <c:pt idx="7">
                  <c:v>0.78125</c:v>
                </c:pt>
                <c:pt idx="8">
                  <c:v>0.96875</c:v>
                </c:pt>
                <c:pt idx="9">
                  <c:v>0.96875</c:v>
                </c:pt>
                <c:pt idx="10">
                  <c:v>0.78125</c:v>
                </c:pt>
                <c:pt idx="11">
                  <c:v>1</c:v>
                </c:pt>
                <c:pt idx="12">
                  <c:v>0.90625</c:v>
                </c:pt>
                <c:pt idx="13">
                  <c:v>1</c:v>
                </c:pt>
                <c:pt idx="14">
                  <c:v>0.96875</c:v>
                </c:pt>
                <c:pt idx="15">
                  <c:v>0.875</c:v>
                </c:pt>
                <c:pt idx="16">
                  <c:v>0.875</c:v>
                </c:pt>
                <c:pt idx="17">
                  <c:v>0.6875</c:v>
                </c:pt>
                <c:pt idx="18">
                  <c:v>0.75</c:v>
                </c:pt>
                <c:pt idx="19">
                  <c:v>0.78125</c:v>
                </c:pt>
                <c:pt idx="20">
                  <c:v>0.6875</c:v>
                </c:pt>
                <c:pt idx="21">
                  <c:v>0.75</c:v>
                </c:pt>
                <c:pt idx="22">
                  <c:v>0.75</c:v>
                </c:pt>
                <c:pt idx="23">
                  <c:v>0.71875</c:v>
                </c:pt>
                <c:pt idx="24">
                  <c:v>0.59375</c:v>
                </c:pt>
                <c:pt idx="25">
                  <c:v>0.59375</c:v>
                </c:pt>
                <c:pt idx="26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1-A148-8A11-6E547BE6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0"/>
        <c:axId val="319547967"/>
        <c:axId val="319612479"/>
      </c:barChart>
      <c:catAx>
        <c:axId val="31954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2479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61247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'util-spoke2'!$A$1</c:f>
              <c:strCache>
                <c:ptCount val="1"/>
                <c:pt idx="0">
                  <c:v>𝜔=0</c:v>
                </c:pt>
              </c:strCache>
            </c:strRef>
          </c:tx>
          <c:spPr>
            <a:solidFill>
              <a:srgbClr val="FC6347">
                <a:alpha val="50000"/>
              </a:srgbClr>
            </a:solidFill>
            <a:ln w="3175">
              <a:solidFill>
                <a:srgbClr val="FF0000"/>
              </a:solidFill>
            </a:ln>
            <a:effectLst/>
          </c:spPr>
          <c:invertIfNegative val="0"/>
          <c:cat>
            <c:numRef>
              <c:f>'util-spoke1'!$C$2:$C$24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'util-spoke2'!$A$2:$A$24</c:f>
              <c:numCache>
                <c:formatCode>General</c:formatCode>
                <c:ptCount val="23"/>
                <c:pt idx="0">
                  <c:v>0.29375000000000001</c:v>
                </c:pt>
                <c:pt idx="1">
                  <c:v>0.3125</c:v>
                </c:pt>
                <c:pt idx="2">
                  <c:v>0.53125</c:v>
                </c:pt>
                <c:pt idx="3">
                  <c:v>0.625</c:v>
                </c:pt>
                <c:pt idx="4">
                  <c:v>0.90625</c:v>
                </c:pt>
                <c:pt idx="5">
                  <c:v>0.84375</c:v>
                </c:pt>
                <c:pt idx="6">
                  <c:v>0.90625</c:v>
                </c:pt>
                <c:pt idx="7">
                  <c:v>0.6875</c:v>
                </c:pt>
                <c:pt idx="8">
                  <c:v>0.875</c:v>
                </c:pt>
                <c:pt idx="9">
                  <c:v>0.90625</c:v>
                </c:pt>
                <c:pt idx="10">
                  <c:v>0.625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0.84375</c:v>
                </c:pt>
                <c:pt idx="16">
                  <c:v>0.59375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0-8A4C-858E-B4DB850D977B}"/>
            </c:ext>
          </c:extLst>
        </c:ser>
        <c:ser>
          <c:idx val="1"/>
          <c:order val="1"/>
          <c:tx>
            <c:strRef>
              <c:f>'util-spoke2'!$B$1</c:f>
              <c:strCache>
                <c:ptCount val="1"/>
                <c:pt idx="0">
                  <c:v>𝜔=3/6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'util-spoke1'!$C$2:$C$24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'util-spoke2'!$B$2:$B$24</c:f>
              <c:numCache>
                <c:formatCode>General</c:formatCode>
                <c:ptCount val="23"/>
                <c:pt idx="0">
                  <c:v>0.4375</c:v>
                </c:pt>
                <c:pt idx="1">
                  <c:v>0.5625</c:v>
                </c:pt>
                <c:pt idx="2">
                  <c:v>0.75</c:v>
                </c:pt>
                <c:pt idx="3">
                  <c:v>0.6875</c:v>
                </c:pt>
                <c:pt idx="4">
                  <c:v>0.875</c:v>
                </c:pt>
                <c:pt idx="5">
                  <c:v>0.78125</c:v>
                </c:pt>
                <c:pt idx="6">
                  <c:v>0.4375</c:v>
                </c:pt>
                <c:pt idx="7">
                  <c:v>0.78125</c:v>
                </c:pt>
                <c:pt idx="8">
                  <c:v>0.78125</c:v>
                </c:pt>
                <c:pt idx="9">
                  <c:v>0.6875</c:v>
                </c:pt>
                <c:pt idx="10">
                  <c:v>0.4375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0.8125</c:v>
                </c:pt>
                <c:pt idx="15">
                  <c:v>0.625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0.375</c:v>
                </c:pt>
                <c:pt idx="20">
                  <c:v>0.375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0-8A4C-858E-B4DB850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0"/>
        <c:axId val="319547967"/>
        <c:axId val="319612479"/>
      </c:barChart>
      <c:catAx>
        <c:axId val="31954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2479"/>
        <c:crosses val="autoZero"/>
        <c:auto val="1"/>
        <c:lblAlgn val="ctr"/>
        <c:lblOffset val="100"/>
        <c:noMultiLvlLbl val="0"/>
      </c:catAx>
      <c:valAx>
        <c:axId val="319612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'util-spoke3'!$A$1</c:f>
              <c:strCache>
                <c:ptCount val="1"/>
                <c:pt idx="0">
                  <c:v>𝜔=0</c:v>
                </c:pt>
              </c:strCache>
            </c:strRef>
          </c:tx>
          <c:spPr>
            <a:solidFill>
              <a:srgbClr val="C00000">
                <a:alpha val="51550"/>
              </a:srgbClr>
            </a:solidFill>
            <a:ln w="3175">
              <a:solidFill>
                <a:srgbClr val="C00000"/>
              </a:solidFill>
            </a:ln>
            <a:effectLst/>
          </c:spPr>
          <c:invertIfNegative val="0"/>
          <c:cat>
            <c:numRef>
              <c:f>'util-spoke1'!$C$2:$C$18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'util-spoke3'!$A$2:$A$18</c:f>
              <c:numCache>
                <c:formatCode>General</c:formatCode>
                <c:ptCount val="17"/>
                <c:pt idx="0">
                  <c:v>0.29375000000000001</c:v>
                </c:pt>
                <c:pt idx="1">
                  <c:v>0.78125</c:v>
                </c:pt>
                <c:pt idx="2">
                  <c:v>0.65625</c:v>
                </c:pt>
                <c:pt idx="3">
                  <c:v>0.75</c:v>
                </c:pt>
                <c:pt idx="4">
                  <c:v>0.84375</c:v>
                </c:pt>
                <c:pt idx="5">
                  <c:v>0.96875</c:v>
                </c:pt>
                <c:pt idx="6">
                  <c:v>0.9375</c:v>
                </c:pt>
                <c:pt idx="7">
                  <c:v>0.75</c:v>
                </c:pt>
                <c:pt idx="8">
                  <c:v>0.84375</c:v>
                </c:pt>
                <c:pt idx="9">
                  <c:v>0.84375</c:v>
                </c:pt>
                <c:pt idx="10">
                  <c:v>0.96875</c:v>
                </c:pt>
                <c:pt idx="11">
                  <c:v>0.96875</c:v>
                </c:pt>
                <c:pt idx="12">
                  <c:v>0.96875</c:v>
                </c:pt>
                <c:pt idx="13">
                  <c:v>0.8125</c:v>
                </c:pt>
                <c:pt idx="14">
                  <c:v>0.8125</c:v>
                </c:pt>
                <c:pt idx="15">
                  <c:v>0.8125</c:v>
                </c:pt>
                <c:pt idx="16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1-F044-AA37-A44D5FFB45DE}"/>
            </c:ext>
          </c:extLst>
        </c:ser>
        <c:ser>
          <c:idx val="1"/>
          <c:order val="1"/>
          <c:tx>
            <c:strRef>
              <c:f>'util-spoke3'!$B$1</c:f>
              <c:strCache>
                <c:ptCount val="1"/>
                <c:pt idx="0">
                  <c:v>𝜔=3/6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'util-spoke1'!$C$2:$C$18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'util-spoke3'!$B$2:$B$18</c:f>
              <c:numCache>
                <c:formatCode>General</c:formatCode>
                <c:ptCount val="17"/>
                <c:pt idx="0">
                  <c:v>0</c:v>
                </c:pt>
                <c:pt idx="1">
                  <c:v>0.3125</c:v>
                </c:pt>
                <c:pt idx="2">
                  <c:v>0.5625</c:v>
                </c:pt>
                <c:pt idx="3">
                  <c:v>0.5625</c:v>
                </c:pt>
                <c:pt idx="4">
                  <c:v>0.59375</c:v>
                </c:pt>
                <c:pt idx="5">
                  <c:v>0.28125</c:v>
                </c:pt>
                <c:pt idx="6">
                  <c:v>0.1875</c:v>
                </c:pt>
                <c:pt idx="7">
                  <c:v>0.28125</c:v>
                </c:pt>
                <c:pt idx="8">
                  <c:v>0.46875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1-F044-AA37-A44D5FFB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0"/>
        <c:axId val="319547967"/>
        <c:axId val="319612479"/>
      </c:barChart>
      <c:catAx>
        <c:axId val="31954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2479"/>
        <c:crosses val="autoZero"/>
        <c:auto val="1"/>
        <c:lblAlgn val="ctr"/>
        <c:lblOffset val="100"/>
        <c:noMultiLvlLbl val="0"/>
      </c:catAx>
      <c:valAx>
        <c:axId val="31961247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  <a:alpha val="56975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val>
            <c:numRef>
              <c:f>'Carbon saving'!$P$1:$P$27</c:f>
              <c:numCache>
                <c:formatCode>General</c:formatCode>
                <c:ptCount val="27"/>
                <c:pt idx="0">
                  <c:v>27.679664276971497</c:v>
                </c:pt>
                <c:pt idx="1">
                  <c:v>22.430867881401472</c:v>
                </c:pt>
                <c:pt idx="2">
                  <c:v>9.8049330431887967</c:v>
                </c:pt>
                <c:pt idx="3">
                  <c:v>9.0758671639565343</c:v>
                </c:pt>
                <c:pt idx="4">
                  <c:v>10.447678184856585</c:v>
                </c:pt>
                <c:pt idx="5">
                  <c:v>16.555867980157199</c:v>
                </c:pt>
                <c:pt idx="6">
                  <c:v>25.400371501358283</c:v>
                </c:pt>
                <c:pt idx="7">
                  <c:v>25.500145966250752</c:v>
                </c:pt>
                <c:pt idx="8">
                  <c:v>25.153765050322189</c:v>
                </c:pt>
                <c:pt idx="9">
                  <c:v>29.087351468276832</c:v>
                </c:pt>
                <c:pt idx="10">
                  <c:v>33.534036724736332</c:v>
                </c:pt>
                <c:pt idx="11">
                  <c:v>36.889048432039992</c:v>
                </c:pt>
                <c:pt idx="12">
                  <c:v>39.64963869524221</c:v>
                </c:pt>
                <c:pt idx="13">
                  <c:v>41.280885784954336</c:v>
                </c:pt>
                <c:pt idx="14">
                  <c:v>41.803812515317375</c:v>
                </c:pt>
                <c:pt idx="15">
                  <c:v>42.902373198333791</c:v>
                </c:pt>
                <c:pt idx="16">
                  <c:v>44.274701591649261</c:v>
                </c:pt>
                <c:pt idx="17">
                  <c:v>42.684617561668837</c:v>
                </c:pt>
                <c:pt idx="18">
                  <c:v>41.040060098045259</c:v>
                </c:pt>
                <c:pt idx="19">
                  <c:v>39.156899991191338</c:v>
                </c:pt>
                <c:pt idx="20">
                  <c:v>37.301651891658686</c:v>
                </c:pt>
                <c:pt idx="21">
                  <c:v>35.668349269696918</c:v>
                </c:pt>
                <c:pt idx="22">
                  <c:v>34.035496841401624</c:v>
                </c:pt>
                <c:pt idx="23">
                  <c:v>33.616141441082611</c:v>
                </c:pt>
                <c:pt idx="24">
                  <c:v>33.291101613889559</c:v>
                </c:pt>
                <c:pt idx="25">
                  <c:v>32.97033862652799</c:v>
                </c:pt>
                <c:pt idx="26">
                  <c:v>32.645298799334938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F147-9A2C-2ECE409E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11283135"/>
        <c:axId val="1892677312"/>
      </c:barChart>
      <c:catAx>
        <c:axId val="1128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77312"/>
        <c:crosses val="autoZero"/>
        <c:auto val="1"/>
        <c:lblAlgn val="ctr"/>
        <c:lblOffset val="100"/>
        <c:noMultiLvlLbl val="0"/>
      </c:catAx>
      <c:valAx>
        <c:axId val="189267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Carbon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23</xdr:row>
      <xdr:rowOff>146050</xdr:rowOff>
    </xdr:from>
    <xdr:to>
      <xdr:col>5</xdr:col>
      <xdr:colOff>768350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81027-4EEF-45BF-B181-E08542D0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23</xdr:row>
      <xdr:rowOff>114300</xdr:rowOff>
    </xdr:from>
    <xdr:to>
      <xdr:col>12</xdr:col>
      <xdr:colOff>127000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A296E-4BCA-BE40-97F0-638C78F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23</xdr:row>
      <xdr:rowOff>114300</xdr:rowOff>
    </xdr:from>
    <xdr:to>
      <xdr:col>20</xdr:col>
      <xdr:colOff>101600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44EAB-8F50-F149-8D7E-4ABCDE1C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444500</xdr:colOff>
      <xdr:row>36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4DEBC-D026-FD40-82D5-330E472C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531720</xdr:colOff>
      <xdr:row>25</xdr:row>
      <xdr:rowOff>20930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BBD6-86EA-A142-8487-A0D7047C3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13</xdr:col>
      <xdr:colOff>531720</xdr:colOff>
      <xdr:row>27</xdr:row>
      <xdr:rowOff>20930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BB60-455B-744F-AB9E-6AA12169F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12</xdr:col>
      <xdr:colOff>531720</xdr:colOff>
      <xdr:row>30</xdr:row>
      <xdr:rowOff>20930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F1CB1-0FC1-7244-BD10-97A666DC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603250</xdr:colOff>
      <xdr:row>9</xdr:row>
      <xdr:rowOff>6350</xdr:rowOff>
    </xdr:from>
    <xdr:to>
      <xdr:col>23</xdr:col>
      <xdr:colOff>222250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B9E75-A5AD-8B27-B865-B0093E432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yebehbahreini/caspian-demo/result/high-demand/results-high.xlsx" TargetMode="External"/><Relationship Id="rId1" Type="http://schemas.openxmlformats.org/officeDocument/2006/relationships/externalLinkPath" Target="/Users/tayebehbahreini/caspian-demo/result/high-demand/results-hi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mega"/>
      <sheetName val="Carbon saving"/>
      <sheetName val="util-spoke1"/>
      <sheetName val="util-spoke2"/>
      <sheetName val="util-spoke3"/>
    </sheetNames>
    <sheetDataSet>
      <sheetData sheetId="0" refreshError="1"/>
      <sheetData sheetId="1" refreshError="1"/>
      <sheetData sheetId="2">
        <row r="2">
          <cell r="C2">
            <v>1</v>
          </cell>
        </row>
        <row r="3">
          <cell r="C3">
            <v>2</v>
          </cell>
        </row>
        <row r="4">
          <cell r="C4">
            <v>3</v>
          </cell>
        </row>
        <row r="5">
          <cell r="C5">
            <v>4</v>
          </cell>
        </row>
        <row r="6">
          <cell r="C6">
            <v>5</v>
          </cell>
        </row>
        <row r="7">
          <cell r="C7">
            <v>6</v>
          </cell>
        </row>
        <row r="8">
          <cell r="C8">
            <v>7</v>
          </cell>
        </row>
        <row r="9">
          <cell r="C9">
            <v>8</v>
          </cell>
        </row>
        <row r="10">
          <cell r="C10">
            <v>9</v>
          </cell>
        </row>
        <row r="11">
          <cell r="C11">
            <v>10</v>
          </cell>
        </row>
        <row r="12">
          <cell r="C12">
            <v>11</v>
          </cell>
        </row>
        <row r="13">
          <cell r="C13">
            <v>12</v>
          </cell>
        </row>
        <row r="14">
          <cell r="C14">
            <v>13</v>
          </cell>
        </row>
        <row r="15">
          <cell r="C15">
            <v>14</v>
          </cell>
        </row>
        <row r="16">
          <cell r="C16">
            <v>15</v>
          </cell>
        </row>
        <row r="17">
          <cell r="C17">
            <v>16</v>
          </cell>
        </row>
        <row r="18">
          <cell r="C18">
            <v>17</v>
          </cell>
        </row>
        <row r="19">
          <cell r="C19">
            <v>18</v>
          </cell>
        </row>
        <row r="20">
          <cell r="C20">
            <v>19</v>
          </cell>
        </row>
        <row r="21">
          <cell r="C21">
            <v>20</v>
          </cell>
        </row>
        <row r="22">
          <cell r="C22">
            <v>21</v>
          </cell>
        </row>
        <row r="23">
          <cell r="C23">
            <v>22</v>
          </cell>
        </row>
        <row r="24">
          <cell r="C24">
            <v>23</v>
          </cell>
        </row>
        <row r="25">
          <cell r="C25">
            <v>24</v>
          </cell>
        </row>
        <row r="26">
          <cell r="C26">
            <v>25</v>
          </cell>
        </row>
        <row r="27">
          <cell r="C27">
            <v>26</v>
          </cell>
        </row>
        <row r="28">
          <cell r="C28">
            <v>27</v>
          </cell>
        </row>
        <row r="29">
          <cell r="C29">
            <v>28</v>
          </cell>
        </row>
        <row r="30">
          <cell r="C30">
            <v>29</v>
          </cell>
        </row>
        <row r="31">
          <cell r="C31">
            <v>30</v>
          </cell>
        </row>
        <row r="32">
          <cell r="C32">
            <v>31</v>
          </cell>
        </row>
        <row r="33">
          <cell r="C33">
            <v>32</v>
          </cell>
        </row>
        <row r="34">
          <cell r="C34">
            <v>33</v>
          </cell>
        </row>
        <row r="35">
          <cell r="C35">
            <v>34</v>
          </cell>
        </row>
        <row r="36">
          <cell r="C36">
            <v>35</v>
          </cell>
        </row>
        <row r="37">
          <cell r="C37">
            <v>36</v>
          </cell>
        </row>
        <row r="38">
          <cell r="C38">
            <v>37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8EB9-32CE-264D-A500-B85BD65CE379}">
  <dimension ref="A1:J7"/>
  <sheetViews>
    <sheetView workbookViewId="0">
      <selection activeCell="D2" sqref="D2:D6"/>
    </sheetView>
  </sheetViews>
  <sheetFormatPr baseColWidth="10" defaultRowHeight="16" x14ac:dyDescent="0.2"/>
  <sheetData>
    <row r="1" spans="1:10" x14ac:dyDescent="0.2">
      <c r="A1" t="s">
        <v>2</v>
      </c>
      <c r="B1" t="s">
        <v>0</v>
      </c>
      <c r="C1" t="s">
        <v>3</v>
      </c>
      <c r="D1" t="s">
        <v>19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14</v>
      </c>
    </row>
    <row r="2" spans="1:10" x14ac:dyDescent="0.2">
      <c r="A2" s="3" t="s">
        <v>13</v>
      </c>
      <c r="B2" s="1">
        <v>15461</v>
      </c>
      <c r="C2" s="1">
        <v>13882.9141</v>
      </c>
      <c r="D2">
        <f>B2/(60*63)</f>
        <v>4.0902116402116402</v>
      </c>
      <c r="E2">
        <f>13/63</f>
        <v>0.20634920634920634</v>
      </c>
      <c r="F2">
        <v>9</v>
      </c>
      <c r="G2">
        <v>4</v>
      </c>
      <c r="H2">
        <v>1</v>
      </c>
      <c r="I2">
        <v>0</v>
      </c>
      <c r="J2">
        <f>100*F2/63</f>
        <v>14.285714285714286</v>
      </c>
    </row>
    <row r="3" spans="1:10" x14ac:dyDescent="0.2">
      <c r="A3" s="3" t="s">
        <v>6</v>
      </c>
      <c r="B3">
        <v>19309</v>
      </c>
      <c r="C3">
        <v>11152.645399999999</v>
      </c>
      <c r="D3">
        <f t="shared" ref="D3:D6" si="0">B3/(60*63)</f>
        <v>5.1082010582010584</v>
      </c>
      <c r="E3">
        <f>17/63</f>
        <v>0.26984126984126983</v>
      </c>
      <c r="F3">
        <v>8</v>
      </c>
      <c r="G3">
        <v>9</v>
      </c>
      <c r="H3">
        <v>1</v>
      </c>
      <c r="I3">
        <f>100*(C2-C3)/C2</f>
        <v>19.66639482412414</v>
      </c>
      <c r="J3">
        <f t="shared" ref="J3:J6" si="1">100*F3/63</f>
        <v>12.698412698412698</v>
      </c>
    </row>
    <row r="4" spans="1:10" x14ac:dyDescent="0.2">
      <c r="A4" s="3" t="s">
        <v>4</v>
      </c>
      <c r="B4" s="2">
        <v>22261</v>
      </c>
      <c r="C4" s="1">
        <v>10250.82813</v>
      </c>
      <c r="D4">
        <f t="shared" si="0"/>
        <v>5.8891534391534393</v>
      </c>
      <c r="E4">
        <f>47/63</f>
        <v>0.74603174603174605</v>
      </c>
      <c r="F4">
        <v>9</v>
      </c>
      <c r="G4">
        <v>9</v>
      </c>
      <c r="H4">
        <v>1</v>
      </c>
      <c r="I4">
        <f>100*(C2-C4)/C2</f>
        <v>26.162273596434627</v>
      </c>
      <c r="J4">
        <f t="shared" si="1"/>
        <v>14.285714285714286</v>
      </c>
    </row>
    <row r="5" spans="1:10" x14ac:dyDescent="0.2">
      <c r="A5" s="3" t="s">
        <v>5</v>
      </c>
      <c r="B5">
        <v>24870</v>
      </c>
      <c r="C5" s="1">
        <v>9350.7953099999995</v>
      </c>
      <c r="D5">
        <f t="shared" si="0"/>
        <v>6.5793650793650791</v>
      </c>
      <c r="E5">
        <f>79/63</f>
        <v>1.253968253968254</v>
      </c>
      <c r="F5">
        <v>11</v>
      </c>
      <c r="G5">
        <v>12</v>
      </c>
      <c r="H5">
        <v>1</v>
      </c>
      <c r="I5">
        <f>100*(C2-C5)/C2</f>
        <v>32.645298799334938</v>
      </c>
      <c r="J5">
        <f t="shared" si="1"/>
        <v>17.460317460317459</v>
      </c>
    </row>
    <row r="6" spans="1:10" x14ac:dyDescent="0.2">
      <c r="A6" s="3" t="s">
        <v>7</v>
      </c>
      <c r="B6">
        <v>32768</v>
      </c>
      <c r="C6" s="1">
        <v>5569.9328100000002</v>
      </c>
      <c r="D6">
        <f t="shared" si="0"/>
        <v>8.6687830687830694</v>
      </c>
      <c r="E6">
        <f>153/63</f>
        <v>2.4285714285714284</v>
      </c>
      <c r="F6">
        <v>17</v>
      </c>
      <c r="G6">
        <v>20</v>
      </c>
      <c r="H6">
        <v>2</v>
      </c>
      <c r="I6">
        <f>100*(C2-C6)/C2</f>
        <v>59.879224420181345</v>
      </c>
      <c r="J6">
        <f t="shared" si="1"/>
        <v>26.984126984126984</v>
      </c>
    </row>
    <row r="7" spans="1:10" x14ac:dyDescent="0.2">
      <c r="A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7413-9024-E74F-818F-D28B47733E5F}">
  <dimension ref="A1:C38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s="1" t="s">
        <v>16</v>
      </c>
      <c r="B1" s="1" t="s">
        <v>20</v>
      </c>
      <c r="C1" s="1"/>
    </row>
    <row r="2" spans="1:3" x14ac:dyDescent="0.2">
      <c r="A2" s="1">
        <v>0.96875</v>
      </c>
      <c r="B2" s="1">
        <v>0.9375</v>
      </c>
      <c r="C2" s="1">
        <v>1</v>
      </c>
    </row>
    <row r="3" spans="1:3" x14ac:dyDescent="0.2">
      <c r="A3" s="1">
        <v>1</v>
      </c>
      <c r="B3" s="1">
        <v>0.9375</v>
      </c>
      <c r="C3" s="1">
        <v>2</v>
      </c>
    </row>
    <row r="4" spans="1:3" x14ac:dyDescent="0.2">
      <c r="A4" s="1">
        <v>0.875</v>
      </c>
      <c r="B4" s="1">
        <v>0.96875</v>
      </c>
      <c r="C4" s="1">
        <v>3</v>
      </c>
    </row>
    <row r="5" spans="1:3" x14ac:dyDescent="0.2">
      <c r="A5" s="1">
        <v>0.84375</v>
      </c>
      <c r="B5" s="1">
        <v>0.9375</v>
      </c>
      <c r="C5" s="1">
        <v>4</v>
      </c>
    </row>
    <row r="6" spans="1:3" x14ac:dyDescent="0.2">
      <c r="A6" s="1">
        <v>0.78125</v>
      </c>
      <c r="B6" s="1">
        <v>0.90625</v>
      </c>
      <c r="C6" s="1">
        <v>5</v>
      </c>
    </row>
    <row r="7" spans="1:3" x14ac:dyDescent="0.2">
      <c r="A7" s="1">
        <v>0.71875</v>
      </c>
      <c r="B7" s="1">
        <v>0.96875</v>
      </c>
      <c r="C7" s="1">
        <v>6</v>
      </c>
    </row>
    <row r="8" spans="1:3" x14ac:dyDescent="0.2">
      <c r="A8" s="1">
        <v>0.65625</v>
      </c>
      <c r="B8" s="1">
        <v>0.78125</v>
      </c>
      <c r="C8" s="1">
        <v>7</v>
      </c>
    </row>
    <row r="9" spans="1:3" x14ac:dyDescent="0.2">
      <c r="A9" s="1">
        <v>0.8125</v>
      </c>
      <c r="B9" s="1">
        <v>0.78125</v>
      </c>
      <c r="C9" s="1">
        <v>8</v>
      </c>
    </row>
    <row r="10" spans="1:3" x14ac:dyDescent="0.2">
      <c r="A10" s="1">
        <v>0.40625</v>
      </c>
      <c r="B10" s="1">
        <v>0.96875</v>
      </c>
      <c r="C10" s="1">
        <v>9</v>
      </c>
    </row>
    <row r="11" spans="1:3" x14ac:dyDescent="0.2">
      <c r="A11" s="1">
        <v>0.375</v>
      </c>
      <c r="B11" s="1">
        <v>0.96875</v>
      </c>
      <c r="C11" s="1">
        <v>10</v>
      </c>
    </row>
    <row r="12" spans="1:3" x14ac:dyDescent="0.2">
      <c r="A12" s="1">
        <v>0.84375</v>
      </c>
      <c r="B12" s="1">
        <v>0.78125</v>
      </c>
      <c r="C12" s="1">
        <v>11</v>
      </c>
    </row>
    <row r="13" spans="1:3" x14ac:dyDescent="0.2">
      <c r="A13" s="1">
        <v>0.96875</v>
      </c>
      <c r="B13" s="1">
        <v>1</v>
      </c>
      <c r="C13" s="1">
        <v>12</v>
      </c>
    </row>
    <row r="14" spans="1:3" x14ac:dyDescent="0.2">
      <c r="A14" s="1">
        <v>0.96875</v>
      </c>
      <c r="B14" s="1">
        <v>0.90625</v>
      </c>
      <c r="C14" s="1">
        <v>13</v>
      </c>
    </row>
    <row r="15" spans="1:3" x14ac:dyDescent="0.2">
      <c r="A15" s="1">
        <v>0.8125</v>
      </c>
      <c r="B15" s="1">
        <v>1</v>
      </c>
      <c r="C15" s="1">
        <v>14</v>
      </c>
    </row>
    <row r="16" spans="1:3" x14ac:dyDescent="0.2">
      <c r="A16" s="1">
        <v>0.53125</v>
      </c>
      <c r="B16" s="1">
        <v>0.96875</v>
      </c>
      <c r="C16" s="1">
        <v>15</v>
      </c>
    </row>
    <row r="17" spans="1:3" x14ac:dyDescent="0.2">
      <c r="A17" s="1">
        <v>0.40625</v>
      </c>
      <c r="B17" s="1">
        <v>0.875</v>
      </c>
      <c r="C17" s="1">
        <v>16</v>
      </c>
    </row>
    <row r="18" spans="1:3" x14ac:dyDescent="0.2">
      <c r="A18" s="1">
        <v>0</v>
      </c>
      <c r="B18" s="1">
        <v>0.875</v>
      </c>
      <c r="C18" s="1">
        <v>17</v>
      </c>
    </row>
    <row r="19" spans="1:3" x14ac:dyDescent="0.2">
      <c r="A19" s="1">
        <v>0</v>
      </c>
      <c r="B19" s="1">
        <v>0.6875</v>
      </c>
      <c r="C19" s="1">
        <v>18</v>
      </c>
    </row>
    <row r="20" spans="1:3" x14ac:dyDescent="0.2">
      <c r="A20" s="1">
        <v>0</v>
      </c>
      <c r="B20" s="1">
        <v>0.75</v>
      </c>
      <c r="C20" s="1">
        <v>19</v>
      </c>
    </row>
    <row r="21" spans="1:3" x14ac:dyDescent="0.2">
      <c r="A21" s="1">
        <v>0</v>
      </c>
      <c r="B21" s="1">
        <v>0.78125</v>
      </c>
      <c r="C21" s="1">
        <v>20</v>
      </c>
    </row>
    <row r="22" spans="1:3" x14ac:dyDescent="0.2">
      <c r="A22" s="1">
        <v>0</v>
      </c>
      <c r="B22" s="1">
        <v>0.6875</v>
      </c>
      <c r="C22" s="1">
        <v>21</v>
      </c>
    </row>
    <row r="23" spans="1:3" x14ac:dyDescent="0.2">
      <c r="A23" s="1">
        <v>0</v>
      </c>
      <c r="B23" s="1">
        <v>0.75</v>
      </c>
      <c r="C23" s="1">
        <v>22</v>
      </c>
    </row>
    <row r="24" spans="1:3" x14ac:dyDescent="0.2">
      <c r="A24" s="1">
        <v>0</v>
      </c>
      <c r="B24" s="1">
        <v>0.75</v>
      </c>
      <c r="C24" s="1">
        <v>23</v>
      </c>
    </row>
    <row r="25" spans="1:3" x14ac:dyDescent="0.2">
      <c r="A25" s="1">
        <v>0</v>
      </c>
      <c r="B25" s="1">
        <v>0.71875</v>
      </c>
      <c r="C25" s="1">
        <v>24</v>
      </c>
    </row>
    <row r="26" spans="1:3" x14ac:dyDescent="0.2">
      <c r="A26" s="1">
        <v>0</v>
      </c>
      <c r="B26" s="1">
        <v>0.59375</v>
      </c>
      <c r="C26" s="1">
        <v>25</v>
      </c>
    </row>
    <row r="27" spans="1:3" x14ac:dyDescent="0.2">
      <c r="A27" s="1">
        <v>0</v>
      </c>
      <c r="B27" s="1">
        <v>0.59375</v>
      </c>
      <c r="C27" s="1">
        <v>26</v>
      </c>
    </row>
    <row r="28" spans="1:3" x14ac:dyDescent="0.2">
      <c r="A28" s="1">
        <v>0</v>
      </c>
      <c r="B28" s="1">
        <v>0.59375</v>
      </c>
      <c r="C28" s="1">
        <v>27</v>
      </c>
    </row>
    <row r="29" spans="1:3" x14ac:dyDescent="0.2">
      <c r="A29" s="1"/>
      <c r="B29" s="1">
        <v>0</v>
      </c>
      <c r="C29" s="1"/>
    </row>
    <row r="30" spans="1:3" x14ac:dyDescent="0.2">
      <c r="A30" s="1"/>
      <c r="B30" s="1"/>
      <c r="C30" s="1"/>
    </row>
    <row r="31" spans="1:3" x14ac:dyDescent="0.2">
      <c r="A31" s="1">
        <f>SUM(A2:A28)</f>
        <v>11.96875</v>
      </c>
      <c r="B31" s="1">
        <f>SUM(B2:B28)</f>
        <v>22.46875</v>
      </c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9C58-B73A-F04A-88B5-D868C8EDD1D0}">
  <dimension ref="A1:B29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 t="s">
        <v>16</v>
      </c>
      <c r="B1" s="1" t="s">
        <v>20</v>
      </c>
    </row>
    <row r="2" spans="1:2" x14ac:dyDescent="0.2">
      <c r="A2" s="1">
        <v>0.29375000000000001</v>
      </c>
      <c r="B2" s="1">
        <v>0.4375</v>
      </c>
    </row>
    <row r="3" spans="1:2" x14ac:dyDescent="0.2">
      <c r="A3" s="1">
        <v>0.3125</v>
      </c>
      <c r="B3" s="1">
        <v>0.5625</v>
      </c>
    </row>
    <row r="4" spans="1:2" x14ac:dyDescent="0.2">
      <c r="A4" s="1">
        <v>0.53125</v>
      </c>
      <c r="B4" s="1">
        <v>0.75</v>
      </c>
    </row>
    <row r="5" spans="1:2" x14ac:dyDescent="0.2">
      <c r="A5" s="1">
        <v>0.625</v>
      </c>
      <c r="B5" s="1">
        <v>0.6875</v>
      </c>
    </row>
    <row r="6" spans="1:2" x14ac:dyDescent="0.2">
      <c r="A6" s="1">
        <v>0.90625</v>
      </c>
      <c r="B6" s="1">
        <v>0.875</v>
      </c>
    </row>
    <row r="7" spans="1:2" x14ac:dyDescent="0.2">
      <c r="A7" s="1">
        <v>0.84375</v>
      </c>
      <c r="B7" s="1">
        <v>0.78125</v>
      </c>
    </row>
    <row r="8" spans="1:2" x14ac:dyDescent="0.2">
      <c r="A8" s="1">
        <v>0.90625</v>
      </c>
      <c r="B8" s="1">
        <v>0.4375</v>
      </c>
    </row>
    <row r="9" spans="1:2" x14ac:dyDescent="0.2">
      <c r="A9" s="1">
        <v>0.6875</v>
      </c>
      <c r="B9" s="1">
        <v>0.78125</v>
      </c>
    </row>
    <row r="10" spans="1:2" x14ac:dyDescent="0.2">
      <c r="A10" s="1">
        <v>0.875</v>
      </c>
      <c r="B10" s="1">
        <v>0.78125</v>
      </c>
    </row>
    <row r="11" spans="1:2" x14ac:dyDescent="0.2">
      <c r="A11" s="1">
        <v>0.90625</v>
      </c>
      <c r="B11" s="1">
        <v>0.6875</v>
      </c>
    </row>
    <row r="12" spans="1:2" x14ac:dyDescent="0.2">
      <c r="A12" s="1">
        <v>0.625</v>
      </c>
      <c r="B12" s="1">
        <v>0.4375</v>
      </c>
    </row>
    <row r="13" spans="1:2" x14ac:dyDescent="0.2">
      <c r="A13" s="1">
        <v>0.875</v>
      </c>
      <c r="B13" s="1">
        <v>0.625</v>
      </c>
    </row>
    <row r="14" spans="1:2" x14ac:dyDescent="0.2">
      <c r="A14" s="1">
        <v>0.875</v>
      </c>
      <c r="B14" s="1">
        <v>0.625</v>
      </c>
    </row>
    <row r="15" spans="1:2" x14ac:dyDescent="0.2">
      <c r="A15" s="1">
        <v>0.875</v>
      </c>
      <c r="B15" s="1">
        <v>0.625</v>
      </c>
    </row>
    <row r="16" spans="1:2" x14ac:dyDescent="0.2">
      <c r="A16" s="1">
        <v>0.875</v>
      </c>
      <c r="B16" s="1">
        <v>0.8125</v>
      </c>
    </row>
    <row r="17" spans="1:2" x14ac:dyDescent="0.2">
      <c r="A17" s="1">
        <v>0.84375</v>
      </c>
      <c r="B17" s="1">
        <v>0.625</v>
      </c>
    </row>
    <row r="18" spans="1:2" x14ac:dyDescent="0.2">
      <c r="A18" s="1">
        <v>0.59375</v>
      </c>
      <c r="B18" s="1">
        <v>0.3125</v>
      </c>
    </row>
    <row r="19" spans="1:2" x14ac:dyDescent="0.2">
      <c r="A19" s="1">
        <v>0</v>
      </c>
      <c r="B19" s="1">
        <v>0.3125</v>
      </c>
    </row>
    <row r="20" spans="1:2" x14ac:dyDescent="0.2">
      <c r="A20" s="1">
        <v>0</v>
      </c>
      <c r="B20" s="1">
        <v>0.3125</v>
      </c>
    </row>
    <row r="21" spans="1:2" x14ac:dyDescent="0.2">
      <c r="A21" s="1">
        <v>0</v>
      </c>
      <c r="B21" s="1">
        <v>0.375</v>
      </c>
    </row>
    <row r="22" spans="1:2" x14ac:dyDescent="0.2">
      <c r="A22" s="1">
        <v>0</v>
      </c>
      <c r="B22" s="1">
        <v>0.375</v>
      </c>
    </row>
    <row r="23" spans="1:2" x14ac:dyDescent="0.2">
      <c r="A23" s="1">
        <v>0</v>
      </c>
      <c r="B23" s="1">
        <v>0.3125</v>
      </c>
    </row>
    <row r="24" spans="1:2" x14ac:dyDescent="0.2">
      <c r="A24" s="1">
        <v>0</v>
      </c>
      <c r="B24" s="1">
        <v>0.3125</v>
      </c>
    </row>
    <row r="25" spans="1:2" x14ac:dyDescent="0.2">
      <c r="B25" s="1">
        <v>0</v>
      </c>
    </row>
    <row r="26" spans="1:2" x14ac:dyDescent="0.2">
      <c r="B26" s="1">
        <v>0</v>
      </c>
    </row>
    <row r="27" spans="1:2" x14ac:dyDescent="0.2">
      <c r="B27" s="1">
        <v>0</v>
      </c>
    </row>
    <row r="28" spans="1:2" x14ac:dyDescent="0.2">
      <c r="A28" s="1"/>
      <c r="B28" s="1"/>
    </row>
    <row r="29" spans="1:2" x14ac:dyDescent="0.2">
      <c r="A29" s="1"/>
      <c r="B2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F02F-97EC-1C47-BC0C-541DA3211267}">
  <dimension ref="A1:B18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s="1" t="s">
        <v>16</v>
      </c>
      <c r="B1" s="1" t="s">
        <v>20</v>
      </c>
    </row>
    <row r="2" spans="1:2" x14ac:dyDescent="0.2">
      <c r="A2" s="1">
        <v>0.29375000000000001</v>
      </c>
      <c r="B2" s="1">
        <v>0</v>
      </c>
    </row>
    <row r="3" spans="1:2" x14ac:dyDescent="0.2">
      <c r="A3" s="1">
        <v>0.78125</v>
      </c>
      <c r="B3" s="1">
        <v>0.3125</v>
      </c>
    </row>
    <row r="4" spans="1:2" x14ac:dyDescent="0.2">
      <c r="A4" s="1">
        <v>0.65625</v>
      </c>
      <c r="B4" s="1">
        <v>0.5625</v>
      </c>
    </row>
    <row r="5" spans="1:2" x14ac:dyDescent="0.2">
      <c r="A5" s="1">
        <v>0.75</v>
      </c>
      <c r="B5" s="1">
        <v>0.5625</v>
      </c>
    </row>
    <row r="6" spans="1:2" x14ac:dyDescent="0.2">
      <c r="A6" s="1">
        <v>0.84375</v>
      </c>
      <c r="B6" s="1">
        <v>0.59375</v>
      </c>
    </row>
    <row r="7" spans="1:2" x14ac:dyDescent="0.2">
      <c r="A7" s="1">
        <v>0.96875</v>
      </c>
      <c r="B7" s="1">
        <v>0.28125</v>
      </c>
    </row>
    <row r="8" spans="1:2" x14ac:dyDescent="0.2">
      <c r="A8" s="1">
        <v>0.9375</v>
      </c>
      <c r="B8" s="1">
        <v>0.1875</v>
      </c>
    </row>
    <row r="9" spans="1:2" x14ac:dyDescent="0.2">
      <c r="A9" s="1">
        <v>0.75</v>
      </c>
      <c r="B9" s="1">
        <v>0.28125</v>
      </c>
    </row>
    <row r="10" spans="1:2" x14ac:dyDescent="0.2">
      <c r="A10" s="1">
        <v>0.84375</v>
      </c>
      <c r="B10" s="1">
        <v>0.46875</v>
      </c>
    </row>
    <row r="11" spans="1:2" x14ac:dyDescent="0.2">
      <c r="A11" s="1">
        <v>0.84375</v>
      </c>
      <c r="B11" s="1">
        <v>0</v>
      </c>
    </row>
    <row r="12" spans="1:2" x14ac:dyDescent="0.2">
      <c r="A12" s="1">
        <v>0.96875</v>
      </c>
      <c r="B12" s="1">
        <v>0</v>
      </c>
    </row>
    <row r="13" spans="1:2" x14ac:dyDescent="0.2">
      <c r="A13" s="1">
        <v>0.96875</v>
      </c>
      <c r="B13" s="1">
        <v>0</v>
      </c>
    </row>
    <row r="14" spans="1:2" x14ac:dyDescent="0.2">
      <c r="A14" s="1">
        <v>0.96875</v>
      </c>
      <c r="B14" s="1">
        <v>0</v>
      </c>
    </row>
    <row r="15" spans="1:2" x14ac:dyDescent="0.2">
      <c r="A15" s="1">
        <v>0.8125</v>
      </c>
      <c r="B15" s="1">
        <v>0</v>
      </c>
    </row>
    <row r="16" spans="1:2" x14ac:dyDescent="0.2">
      <c r="A16" s="1">
        <v>0.8125</v>
      </c>
      <c r="B16" s="1">
        <v>0</v>
      </c>
    </row>
    <row r="17" spans="1:2" x14ac:dyDescent="0.2">
      <c r="A17" s="1">
        <v>0.8125</v>
      </c>
      <c r="B17" s="1">
        <v>0</v>
      </c>
    </row>
    <row r="18" spans="1:2" x14ac:dyDescent="0.2">
      <c r="A18" s="1">
        <v>0.78125</v>
      </c>
      <c r="B18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P34"/>
  <sheetViews>
    <sheetView topLeftCell="H1" workbookViewId="0">
      <selection activeCell="W23" sqref="W23"/>
    </sheetView>
  </sheetViews>
  <sheetFormatPr baseColWidth="10" defaultRowHeight="16" x14ac:dyDescent="0.2"/>
  <cols>
    <col min="17" max="17" width="7.83203125" customWidth="1"/>
  </cols>
  <sheetData>
    <row r="1" spans="1:16" x14ac:dyDescent="0.2">
      <c r="A1" s="1">
        <v>76</v>
      </c>
      <c r="B1" s="1">
        <v>428</v>
      </c>
      <c r="C1" s="1">
        <v>410</v>
      </c>
      <c r="D1" s="1"/>
      <c r="E1" s="1"/>
      <c r="F1" s="1"/>
      <c r="L1" s="1">
        <v>258.5</v>
      </c>
      <c r="N1" s="1">
        <v>357.4375</v>
      </c>
      <c r="P1">
        <f>100*(N1-L1)/N1</f>
        <v>27.679664276971497</v>
      </c>
    </row>
    <row r="2" spans="1:16" x14ac:dyDescent="0.2">
      <c r="A2" s="1">
        <v>75</v>
      </c>
      <c r="B2" s="1">
        <v>433</v>
      </c>
      <c r="C2" s="1">
        <v>391</v>
      </c>
      <c r="D2" s="1"/>
      <c r="E2" s="1"/>
      <c r="F2" s="1"/>
      <c r="L2" s="1">
        <v>712.890625</v>
      </c>
      <c r="N2" s="1">
        <v>919.03906300000006</v>
      </c>
      <c r="P2">
        <f t="shared" ref="P2:P27" si="0">100*(N2-L2)/N2</f>
        <v>22.430867881401472</v>
      </c>
    </row>
    <row r="3" spans="1:16" x14ac:dyDescent="0.2">
      <c r="A3" s="1">
        <v>76</v>
      </c>
      <c r="B3" s="1">
        <v>426</v>
      </c>
      <c r="C3" s="1">
        <v>384</v>
      </c>
      <c r="D3" s="1"/>
      <c r="E3" s="1"/>
      <c r="F3" s="1"/>
      <c r="L3" s="1">
        <v>1354.41563</v>
      </c>
      <c r="N3" s="1">
        <v>1501.65156</v>
      </c>
      <c r="P3">
        <f t="shared" si="0"/>
        <v>9.8049330431887967</v>
      </c>
    </row>
    <row r="4" spans="1:16" x14ac:dyDescent="0.2">
      <c r="A4" s="1">
        <v>78</v>
      </c>
      <c r="B4" s="1">
        <v>417</v>
      </c>
      <c r="C4" s="1">
        <v>379</v>
      </c>
      <c r="D4" s="1"/>
      <c r="E4" s="1"/>
      <c r="F4" s="1"/>
      <c r="L4" s="1">
        <v>1959.39375</v>
      </c>
      <c r="N4" s="1">
        <v>2154.9765600000001</v>
      </c>
      <c r="P4">
        <f t="shared" si="0"/>
        <v>9.0758671639565343</v>
      </c>
    </row>
    <row r="5" spans="1:16" x14ac:dyDescent="0.2">
      <c r="A5" s="1">
        <v>81</v>
      </c>
      <c r="B5" s="1">
        <v>435</v>
      </c>
      <c r="C5" s="1">
        <v>397</v>
      </c>
      <c r="D5" s="1"/>
      <c r="E5" s="1"/>
      <c r="F5" s="1"/>
      <c r="L5" s="1">
        <v>2684.5015600000002</v>
      </c>
      <c r="N5" s="1">
        <v>2997.6906300000001</v>
      </c>
      <c r="P5">
        <f t="shared" si="0"/>
        <v>10.447678184856585</v>
      </c>
    </row>
    <row r="6" spans="1:16" x14ac:dyDescent="0.2">
      <c r="A6" s="1">
        <v>81</v>
      </c>
      <c r="B6" s="1">
        <v>484</v>
      </c>
      <c r="C6" s="1">
        <v>413</v>
      </c>
      <c r="D6" s="1"/>
      <c r="E6" s="1"/>
      <c r="F6" s="1"/>
      <c r="L6" s="1">
        <v>3274.6750000000002</v>
      </c>
      <c r="N6" s="1">
        <v>3924.39219</v>
      </c>
      <c r="P6">
        <f t="shared" si="0"/>
        <v>16.555867980157199</v>
      </c>
    </row>
    <row r="7" spans="1:16" x14ac:dyDescent="0.2">
      <c r="A7" s="1">
        <v>83</v>
      </c>
      <c r="B7" s="1">
        <v>488</v>
      </c>
      <c r="C7" s="1">
        <v>433</v>
      </c>
      <c r="D7" s="1"/>
      <c r="E7" s="1"/>
      <c r="F7" s="1"/>
      <c r="L7" s="1">
        <v>3646.38438</v>
      </c>
      <c r="N7" s="1">
        <v>4887.9390599999997</v>
      </c>
      <c r="P7">
        <f t="shared" si="0"/>
        <v>25.400371501358283</v>
      </c>
    </row>
    <row r="8" spans="1:16" x14ac:dyDescent="0.2">
      <c r="A8" s="1">
        <v>83</v>
      </c>
      <c r="B8" s="1">
        <v>472</v>
      </c>
      <c r="C8" s="1">
        <v>459</v>
      </c>
      <c r="D8" s="1"/>
      <c r="E8" s="1"/>
      <c r="F8" s="1"/>
      <c r="L8" s="1">
        <v>4228.4359400000003</v>
      </c>
      <c r="N8" s="1">
        <v>5675.7640600000004</v>
      </c>
      <c r="P8">
        <f t="shared" si="0"/>
        <v>25.500145966250752</v>
      </c>
    </row>
    <row r="9" spans="1:16" x14ac:dyDescent="0.2">
      <c r="A9" s="1">
        <v>79</v>
      </c>
      <c r="B9" s="1">
        <v>460</v>
      </c>
      <c r="C9" s="1">
        <v>486</v>
      </c>
      <c r="D9" s="1"/>
      <c r="E9" s="1"/>
      <c r="F9" s="1"/>
      <c r="L9" s="1">
        <v>4926.3265600000004</v>
      </c>
      <c r="N9" s="1">
        <v>6581.9296899999999</v>
      </c>
      <c r="P9">
        <f t="shared" si="0"/>
        <v>25.153765050322189</v>
      </c>
    </row>
    <row r="10" spans="1:16" x14ac:dyDescent="0.2">
      <c r="A10" s="1">
        <v>80</v>
      </c>
      <c r="B10" s="1">
        <v>445</v>
      </c>
      <c r="C10" s="1">
        <v>487</v>
      </c>
      <c r="D10" s="1"/>
      <c r="E10" s="1"/>
      <c r="F10" s="1"/>
      <c r="L10" s="1">
        <v>5309.7640600000004</v>
      </c>
      <c r="N10" s="1">
        <v>7487.7531300000001</v>
      </c>
      <c r="P10">
        <f t="shared" si="0"/>
        <v>29.087351468276832</v>
      </c>
    </row>
    <row r="11" spans="1:16" x14ac:dyDescent="0.2">
      <c r="A11" s="1">
        <v>79</v>
      </c>
      <c r="B11" s="1">
        <v>430</v>
      </c>
      <c r="C11" s="1">
        <v>486</v>
      </c>
      <c r="D11" s="1"/>
      <c r="E11" s="1"/>
      <c r="F11" s="1"/>
      <c r="L11" s="1">
        <v>5559.6078100000004</v>
      </c>
      <c r="N11" s="1">
        <v>8364.59375</v>
      </c>
      <c r="P11">
        <f t="shared" si="0"/>
        <v>33.534036724736332</v>
      </c>
    </row>
    <row r="12" spans="1:16" x14ac:dyDescent="0.2">
      <c r="A12" s="1">
        <v>74</v>
      </c>
      <c r="B12" s="1">
        <v>444</v>
      </c>
      <c r="C12" s="1">
        <v>486</v>
      </c>
      <c r="D12" s="1"/>
      <c r="E12" s="1"/>
      <c r="F12" s="1"/>
      <c r="L12" s="1">
        <v>5911.1078100000004</v>
      </c>
      <c r="N12" s="1">
        <v>9366.2156300000006</v>
      </c>
      <c r="P12">
        <f t="shared" si="0"/>
        <v>36.889048432039992</v>
      </c>
    </row>
    <row r="13" spans="1:16" x14ac:dyDescent="0.2">
      <c r="A13" s="1">
        <v>74</v>
      </c>
      <c r="B13" s="1">
        <v>458</v>
      </c>
      <c r="C13" s="1">
        <v>486</v>
      </c>
      <c r="D13" s="1"/>
      <c r="E13" s="1"/>
      <c r="F13" s="1"/>
      <c r="L13" s="1">
        <v>6264.4203100000004</v>
      </c>
      <c r="N13" s="1">
        <v>10380.0875</v>
      </c>
      <c r="P13">
        <f t="shared" si="0"/>
        <v>39.64963869524221</v>
      </c>
    </row>
    <row r="14" spans="1:16" x14ac:dyDescent="0.2">
      <c r="A14" s="1">
        <v>83</v>
      </c>
      <c r="B14" s="1">
        <v>475</v>
      </c>
      <c r="C14" s="1">
        <v>484</v>
      </c>
      <c r="D14" s="1"/>
      <c r="E14" s="1"/>
      <c r="F14" s="1"/>
      <c r="L14" s="1">
        <v>6644.2953100000004</v>
      </c>
      <c r="N14" s="1">
        <v>11315.387500000001</v>
      </c>
      <c r="P14">
        <f t="shared" si="0"/>
        <v>41.280885784954336</v>
      </c>
    </row>
    <row r="15" spans="1:16" x14ac:dyDescent="0.2">
      <c r="A15" s="1">
        <v>84</v>
      </c>
      <c r="B15" s="1">
        <v>490</v>
      </c>
      <c r="C15" s="1">
        <v>484</v>
      </c>
      <c r="D15" s="1"/>
      <c r="E15" s="1"/>
      <c r="F15" s="1"/>
      <c r="L15" s="1">
        <v>7123.7953100000004</v>
      </c>
      <c r="N15" s="1">
        <v>12241</v>
      </c>
      <c r="P15">
        <f t="shared" si="0"/>
        <v>41.803812515317375</v>
      </c>
    </row>
    <row r="16" spans="1:16" x14ac:dyDescent="0.2">
      <c r="A16" s="1">
        <v>83</v>
      </c>
      <c r="B16" s="1">
        <v>495</v>
      </c>
      <c r="C16" s="1">
        <v>485</v>
      </c>
      <c r="D16" s="1"/>
      <c r="E16" s="1"/>
      <c r="F16" s="1"/>
      <c r="L16" s="1">
        <v>7505.7953100000004</v>
      </c>
      <c r="N16" s="1">
        <v>13145.546899999999</v>
      </c>
      <c r="P16">
        <f t="shared" si="0"/>
        <v>42.902373198333791</v>
      </c>
    </row>
    <row r="17" spans="1:16" x14ac:dyDescent="0.2">
      <c r="A17" s="1">
        <v>82</v>
      </c>
      <c r="B17" s="1">
        <v>508</v>
      </c>
      <c r="C17" s="1">
        <v>485</v>
      </c>
      <c r="D17" s="1"/>
      <c r="E17" s="1"/>
      <c r="F17" s="1"/>
      <c r="L17" s="1">
        <v>7736.2953100000004</v>
      </c>
      <c r="N17" s="1">
        <v>13882.9141</v>
      </c>
      <c r="P17">
        <f t="shared" si="0"/>
        <v>44.274701591649261</v>
      </c>
    </row>
    <row r="18" spans="1:16" x14ac:dyDescent="0.2">
      <c r="A18" s="1">
        <v>82</v>
      </c>
      <c r="B18" s="1">
        <v>526</v>
      </c>
      <c r="C18" s="1">
        <v>484</v>
      </c>
      <c r="D18" s="1"/>
      <c r="E18" s="1"/>
      <c r="F18" s="1"/>
      <c r="L18" s="1">
        <v>7957.0453100000004</v>
      </c>
      <c r="N18" s="1">
        <v>13882.9141</v>
      </c>
      <c r="P18">
        <f t="shared" si="0"/>
        <v>42.684617561668837</v>
      </c>
    </row>
    <row r="19" spans="1:16" x14ac:dyDescent="0.2">
      <c r="A19" s="1">
        <v>84</v>
      </c>
      <c r="B19" s="1">
        <v>529</v>
      </c>
      <c r="C19" s="1">
        <v>483</v>
      </c>
      <c r="D19" s="1"/>
      <c r="E19" s="1"/>
      <c r="F19" s="1"/>
      <c r="L19" s="1">
        <v>8185.3578100000004</v>
      </c>
      <c r="N19" s="1">
        <v>13882.9141</v>
      </c>
      <c r="P19">
        <f t="shared" si="0"/>
        <v>41.040060098045259</v>
      </c>
    </row>
    <row r="20" spans="1:16" x14ac:dyDescent="0.2">
      <c r="A20" s="1">
        <v>86</v>
      </c>
      <c r="B20" s="1">
        <v>518</v>
      </c>
      <c r="C20" s="1">
        <v>483</v>
      </c>
      <c r="D20" s="1"/>
      <c r="E20" s="1"/>
      <c r="F20" s="1"/>
      <c r="L20" s="1">
        <v>8446.7953099999995</v>
      </c>
      <c r="N20" s="1">
        <v>13882.9141</v>
      </c>
      <c r="P20">
        <f t="shared" si="0"/>
        <v>39.156899991191338</v>
      </c>
    </row>
    <row r="21" spans="1:16" x14ac:dyDescent="0.2">
      <c r="A21" s="1">
        <v>85</v>
      </c>
      <c r="B21" s="1">
        <v>531</v>
      </c>
      <c r="C21" s="1">
        <v>483</v>
      </c>
      <c r="D21" s="1"/>
      <c r="E21" s="1"/>
      <c r="F21" s="1"/>
      <c r="L21" s="1">
        <v>8704.3578099999995</v>
      </c>
      <c r="N21" s="1">
        <v>13882.9141</v>
      </c>
      <c r="P21">
        <f t="shared" si="0"/>
        <v>37.301651891658686</v>
      </c>
    </row>
    <row r="22" spans="1:16" x14ac:dyDescent="0.2">
      <c r="A22" s="1">
        <v>84</v>
      </c>
      <c r="B22" s="1">
        <v>524</v>
      </c>
      <c r="C22" s="1">
        <v>474</v>
      </c>
      <c r="D22" s="1"/>
      <c r="E22" s="1"/>
      <c r="F22" s="1"/>
      <c r="L22" s="1">
        <v>8931.1078099999995</v>
      </c>
      <c r="N22" s="1">
        <v>13882.9141</v>
      </c>
      <c r="P22">
        <f t="shared" si="0"/>
        <v>35.668349269696918</v>
      </c>
    </row>
    <row r="23" spans="1:16" x14ac:dyDescent="0.2">
      <c r="A23" s="1">
        <v>86</v>
      </c>
      <c r="B23" s="1">
        <v>519</v>
      </c>
      <c r="C23" s="1">
        <v>465</v>
      </c>
      <c r="D23" s="1"/>
      <c r="E23" s="1"/>
      <c r="F23" s="1"/>
      <c r="L23" s="1">
        <v>9157.7953099999995</v>
      </c>
      <c r="N23" s="1">
        <v>13882.9141</v>
      </c>
      <c r="P23">
        <f t="shared" si="0"/>
        <v>34.035496841401624</v>
      </c>
    </row>
    <row r="24" spans="1:16" x14ac:dyDescent="0.2">
      <c r="A24" s="1">
        <v>81</v>
      </c>
      <c r="B24" s="1">
        <v>489</v>
      </c>
      <c r="C24" s="1">
        <v>463</v>
      </c>
      <c r="D24" s="1"/>
      <c r="E24" s="1"/>
      <c r="F24" s="1"/>
      <c r="L24" s="1">
        <v>9216.0140599999995</v>
      </c>
      <c r="N24" s="1">
        <v>13882.9141</v>
      </c>
      <c r="P24">
        <f t="shared" si="0"/>
        <v>33.616141441082611</v>
      </c>
    </row>
    <row r="25" spans="1:16" x14ac:dyDescent="0.2">
      <c r="A25" s="1">
        <v>76</v>
      </c>
      <c r="B25" s="1">
        <v>428</v>
      </c>
      <c r="C25" s="1">
        <v>410</v>
      </c>
      <c r="D25" s="1"/>
      <c r="E25" s="1"/>
      <c r="F25" s="1"/>
      <c r="L25" s="1">
        <v>9261.1390599999995</v>
      </c>
      <c r="N25" s="1">
        <v>13882.9141</v>
      </c>
      <c r="P25">
        <f t="shared" si="0"/>
        <v>33.291101613889559</v>
      </c>
    </row>
    <row r="26" spans="1:16" x14ac:dyDescent="0.2">
      <c r="A26" s="1">
        <v>75</v>
      </c>
      <c r="B26" s="1">
        <v>433</v>
      </c>
      <c r="C26" s="1">
        <v>391</v>
      </c>
      <c r="D26" s="1"/>
      <c r="E26" s="1"/>
      <c r="F26" s="1"/>
      <c r="L26" s="1">
        <v>9305.6703099999995</v>
      </c>
      <c r="N26" s="1">
        <v>13882.9141</v>
      </c>
      <c r="P26">
        <f t="shared" si="0"/>
        <v>32.97033862652799</v>
      </c>
    </row>
    <row r="27" spans="1:16" x14ac:dyDescent="0.2">
      <c r="A27" s="1">
        <v>76</v>
      </c>
      <c r="B27" s="1">
        <v>426</v>
      </c>
      <c r="C27" s="1">
        <v>384</v>
      </c>
      <c r="D27" s="1"/>
      <c r="E27" s="1"/>
      <c r="F27" s="1"/>
      <c r="L27" s="1">
        <v>9350.7953099999995</v>
      </c>
      <c r="N27" s="1">
        <v>13882.9141</v>
      </c>
      <c r="P27">
        <f t="shared" si="0"/>
        <v>32.645298799334938</v>
      </c>
    </row>
    <row r="28" spans="1:16" x14ac:dyDescent="0.2">
      <c r="A28" s="1">
        <v>78</v>
      </c>
      <c r="B28" s="1">
        <v>417</v>
      </c>
      <c r="C28" s="1">
        <v>379</v>
      </c>
      <c r="D28" s="1"/>
      <c r="E28" s="1"/>
      <c r="F28" s="1"/>
      <c r="L28" s="1"/>
      <c r="N28" s="1"/>
    </row>
    <row r="29" spans="1:16" x14ac:dyDescent="0.2">
      <c r="A29" s="1">
        <v>81</v>
      </c>
      <c r="B29" s="1">
        <v>435</v>
      </c>
      <c r="C29" s="1">
        <v>397</v>
      </c>
      <c r="D29" s="1"/>
      <c r="E29" s="1"/>
      <c r="F29" s="1"/>
      <c r="L29" s="1"/>
      <c r="N29" s="1"/>
    </row>
    <row r="30" spans="1:16" x14ac:dyDescent="0.2">
      <c r="A30" s="1">
        <v>81</v>
      </c>
      <c r="B30" s="1">
        <v>484</v>
      </c>
      <c r="C30" s="1">
        <v>413</v>
      </c>
      <c r="D30" s="1"/>
      <c r="E30" s="1"/>
      <c r="F30" s="1"/>
      <c r="N30" s="1"/>
    </row>
    <row r="31" spans="1:16" x14ac:dyDescent="0.2">
      <c r="A31" s="1">
        <v>83</v>
      </c>
      <c r="B31" s="1">
        <v>488</v>
      </c>
      <c r="C31" s="1">
        <v>433</v>
      </c>
      <c r="D31" s="1"/>
      <c r="E31" s="1"/>
      <c r="F31" s="1"/>
      <c r="N31" s="1"/>
    </row>
    <row r="32" spans="1:16" x14ac:dyDescent="0.2">
      <c r="A32" s="1">
        <v>83</v>
      </c>
      <c r="B32" s="1">
        <v>472</v>
      </c>
      <c r="C32" s="1">
        <v>459</v>
      </c>
      <c r="D32" s="1"/>
      <c r="E32" s="1"/>
      <c r="F32" s="1"/>
    </row>
    <row r="33" spans="2:16" x14ac:dyDescent="0.2">
      <c r="G33" s="1"/>
      <c r="H33" s="1"/>
      <c r="I33" s="1"/>
    </row>
    <row r="34" spans="2:16" x14ac:dyDescent="0.2">
      <c r="B34" t="s">
        <v>1</v>
      </c>
      <c r="L34" t="s">
        <v>15</v>
      </c>
      <c r="N34" t="s">
        <v>18</v>
      </c>
      <c r="P3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omega</vt:lpstr>
      <vt:lpstr>util-spoke1</vt:lpstr>
      <vt:lpstr>util-spoke2</vt:lpstr>
      <vt:lpstr>util-spoke3</vt:lpstr>
      <vt:lpstr>Carbon saving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2024-01-03T21:37:32Z</dcterms:modified>
</cp:coreProperties>
</file>