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"/>
    </mc:Choice>
  </mc:AlternateContent>
  <xr:revisionPtr revIDLastSave="0" documentId="13_ncr:1_{30E99CB0-27D6-5D4A-B021-0211D4A216D3}" xr6:coauthVersionLast="47" xr6:coauthVersionMax="47" xr10:uidLastSave="{00000000-0000-0000-0000-000000000000}"/>
  <bookViews>
    <workbookView xWindow="4940" yWindow="2520" windowWidth="28040" windowHeight="1744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omega" sheetId="13" r:id="rId10"/>
    <sheet name="Carbon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3" l="1"/>
  <c r="J4" i="13"/>
  <c r="J5" i="13"/>
  <c r="J6" i="13"/>
  <c r="J2" i="13"/>
  <c r="I6" i="13"/>
  <c r="I5" i="13"/>
  <c r="I4" i="13"/>
  <c r="I3" i="13"/>
  <c r="O19" i="13"/>
  <c r="N25" i="13"/>
  <c r="D3" i="13"/>
  <c r="D4" i="13"/>
  <c r="D5" i="13"/>
  <c r="D6" i="13"/>
  <c r="D2" i="13"/>
  <c r="I29" i="12" l="1"/>
  <c r="I30" i="12"/>
  <c r="I31" i="12"/>
  <c r="F31" i="7"/>
  <c r="F32" i="7"/>
  <c r="F28" i="7"/>
  <c r="F29" i="7"/>
  <c r="F30" i="7"/>
  <c r="F31" i="1"/>
  <c r="F32" i="1"/>
  <c r="F33" i="1"/>
  <c r="I33" i="7" s="1"/>
  <c r="F28" i="1"/>
  <c r="F29" i="1"/>
  <c r="F30" i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I25" i="8" s="1"/>
  <c r="J25" i="8" s="1"/>
  <c r="H25" i="12" s="1"/>
  <c r="F26" i="8"/>
  <c r="I26" i="8" s="1"/>
  <c r="J26" i="8" s="1"/>
  <c r="H26" i="12" s="1"/>
  <c r="F27" i="8"/>
  <c r="I27" i="8" s="1"/>
  <c r="J27" i="8" s="1"/>
  <c r="H27" i="12" s="1"/>
  <c r="F28" i="8"/>
  <c r="I28" i="8" s="1"/>
  <c r="J28" i="8" s="1"/>
  <c r="H28" i="12" s="1"/>
  <c r="F29" i="8"/>
  <c r="I29" i="8" s="1"/>
  <c r="J29" i="8" s="1"/>
  <c r="H29" i="12" s="1"/>
  <c r="F30" i="8"/>
  <c r="I30" i="8" s="1"/>
  <c r="J30" i="8" s="1"/>
  <c r="H30" i="12" s="1"/>
  <c r="F31" i="8"/>
  <c r="I31" i="8" s="1"/>
  <c r="J31" i="8" s="1"/>
  <c r="H31" i="12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3" i="8"/>
  <c r="F4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I32" i="7" l="1"/>
  <c r="I31" i="7"/>
  <c r="J31" i="7" s="1"/>
  <c r="G31" i="12" s="1"/>
  <c r="J31" i="12" s="1"/>
  <c r="I30" i="7"/>
  <c r="J30" i="7" s="1"/>
  <c r="G30" i="12" s="1"/>
  <c r="J30" i="12" s="1"/>
  <c r="I29" i="7"/>
  <c r="J29" i="7" s="1"/>
  <c r="G29" i="12" s="1"/>
  <c r="J29" i="12" s="1"/>
  <c r="I28" i="7"/>
  <c r="J28" i="7" s="1"/>
  <c r="G28" i="12" s="1"/>
  <c r="H3" i="5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3" i="8"/>
  <c r="J3" i="8" s="1"/>
  <c r="H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G26" i="12" s="1"/>
  <c r="J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G1" i="12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25" i="12" l="1"/>
  <c r="J28" i="12"/>
  <c r="J27" i="12"/>
  <c r="J3" i="12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" i="12"/>
  <c r="K1" i="12" s="1"/>
  <c r="J12" i="12"/>
  <c r="J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</calcChain>
</file>

<file path=xl/sharedStrings.xml><?xml version="1.0" encoding="utf-8"?>
<sst xmlns="http://schemas.openxmlformats.org/spreadsheetml/2006/main" count="2273" uniqueCount="45">
  <si>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</si>
  <si>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</si>
  <si>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</si>
  <si>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</si>
  <si>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</si>
  <si>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</si>
  <si>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</si>
  <si>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</si>
  <si>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</si>
  <si>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</si>
  <si>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</si>
  <si>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</si>
  <si>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</si>
  <si>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</si>
  <si>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</si>
  <si>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</si>
  <si>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</si>
  <si>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</si>
  <si>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</si>
  <si>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</si>
  <si>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</si>
  <si>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</si>
  <si>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</si>
  <si>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</si>
  <si>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</si>
  <si>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</si>
  <si>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</si>
  <si>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</si>
  <si>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</si>
  <si>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</si>
  <si>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</si>
  <si>
    <t>omega</t>
  </si>
  <si>
    <t>carbon</t>
  </si>
  <si>
    <t>2/6</t>
  </si>
  <si>
    <t>3/6</t>
  </si>
  <si>
    <t>1/6</t>
  </si>
  <si>
    <t>4/6</t>
  </si>
  <si>
    <t>lateness</t>
  </si>
  <si>
    <t>completiontime</t>
  </si>
  <si>
    <t>#of late</t>
  </si>
  <si>
    <t>max late</t>
  </si>
  <si>
    <t>min late</t>
  </si>
  <si>
    <t>saving</t>
  </si>
  <si>
    <t>0</t>
  </si>
  <si>
    <t>% of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</si>
</sst>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spoke1!$J$1:$J$31</c:f>
              <c:numCache>
                <c:formatCode>General</c:formatCode>
                <c:ptCount val="31"/>
                <c:pt idx="0">
                  <c:v>0.90625</c:v>
                </c:pt>
                <c:pt idx="1">
                  <c:v>0.78125</c:v>
                </c:pt>
                <c:pt idx="2">
                  <c:v>0.8125</c:v>
                </c:pt>
                <c:pt idx="3">
                  <c:v>0.96875</c:v>
                </c:pt>
                <c:pt idx="4">
                  <c:v>0.8125</c:v>
                </c:pt>
                <c:pt idx="5">
                  <c:v>0.96875</c:v>
                </c:pt>
                <c:pt idx="6">
                  <c:v>0.9375</c:v>
                </c:pt>
                <c:pt idx="7">
                  <c:v>0.78125</c:v>
                </c:pt>
                <c:pt idx="8">
                  <c:v>0.875</c:v>
                </c:pt>
                <c:pt idx="9">
                  <c:v>0.9375</c:v>
                </c:pt>
                <c:pt idx="10">
                  <c:v>0.96875</c:v>
                </c:pt>
                <c:pt idx="11">
                  <c:v>0.9375</c:v>
                </c:pt>
                <c:pt idx="12">
                  <c:v>0.96875</c:v>
                </c:pt>
                <c:pt idx="13">
                  <c:v>0.875</c:v>
                </c:pt>
                <c:pt idx="14">
                  <c:v>0.90625</c:v>
                </c:pt>
                <c:pt idx="15">
                  <c:v>0.78125</c:v>
                </c:pt>
                <c:pt idx="16">
                  <c:v>0.53125</c:v>
                </c:pt>
                <c:pt idx="17">
                  <c:v>0.53125</c:v>
                </c:pt>
                <c:pt idx="18">
                  <c:v>0.53125</c:v>
                </c:pt>
                <c:pt idx="19">
                  <c:v>0.53125</c:v>
                </c:pt>
                <c:pt idx="20">
                  <c:v>0.59375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spoke2!$J$1:$J$31</c:f>
              <c:numCache>
                <c:formatCode>General</c:formatCode>
                <c:ptCount val="31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0.90625</c:v>
                </c:pt>
                <c:pt idx="4">
                  <c:v>0.875</c:v>
                </c:pt>
                <c:pt idx="5">
                  <c:v>0.4375</c:v>
                </c:pt>
                <c:pt idx="6">
                  <c:v>0.5625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0.28125</c:v>
                </c:pt>
                <c:pt idx="11">
                  <c:v>0.46875</c:v>
                </c:pt>
                <c:pt idx="12">
                  <c:v>0.3125</c:v>
                </c:pt>
                <c:pt idx="13">
                  <c:v>0.3125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spoke3!$H$1:$H$31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0.1875</c:v>
                </c:pt>
                <c:pt idx="4">
                  <c:v>0.46875</c:v>
                </c:pt>
                <c:pt idx="5">
                  <c:v>0.65625</c:v>
                </c:pt>
                <c:pt idx="6">
                  <c:v>0.53125</c:v>
                </c:pt>
                <c:pt idx="7">
                  <c:v>0.84375</c:v>
                </c:pt>
                <c:pt idx="8">
                  <c:v>0</c:v>
                </c:pt>
                <c:pt idx="9">
                  <c:v>0.5625</c:v>
                </c:pt>
                <c:pt idx="10">
                  <c:v>0.8125</c:v>
                </c:pt>
                <c:pt idx="11">
                  <c:v>0.5625</c:v>
                </c:pt>
                <c:pt idx="12">
                  <c:v>0.5625</c:v>
                </c:pt>
                <c:pt idx="13">
                  <c:v>0.5625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omega!$I$2:$I$6</c:f>
              <c:numCache>
                <c:formatCode>General</c:formatCode>
                <c:ptCount val="5"/>
                <c:pt idx="0">
                  <c:v>0</c:v>
                </c:pt>
                <c:pt idx="1">
                  <c:v>19.875699284204234</c:v>
                </c:pt>
                <c:pt idx="2">
                  <c:v>37.849583693498843</c:v>
                </c:pt>
                <c:pt idx="3">
                  <c:v>68.71748941619299</c:v>
                </c:pt>
                <c:pt idx="4">
                  <c:v>149.89852076869127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D-A041-AF5B-2F7809A4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Carbon Saving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omega!$E$2:$E$6</c:f>
              <c:numCache>
                <c:formatCode>General</c:formatCode>
                <c:ptCount val="5"/>
                <c:pt idx="0">
                  <c:v>13</c:v>
                </c:pt>
                <c:pt idx="1">
                  <c:v>17</c:v>
                </c:pt>
                <c:pt idx="2">
                  <c:v>47</c:v>
                </c:pt>
                <c:pt idx="3">
                  <c:v>79</c:v>
                </c:pt>
                <c:pt idx="4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A-9F4E-8945-F0B8AAD6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Lateness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omega!$D$2:$D$6</c:f>
              <c:numCache>
                <c:formatCode>General</c:formatCode>
                <c:ptCount val="5"/>
                <c:pt idx="0">
                  <c:v>257.68333333333334</c:v>
                </c:pt>
                <c:pt idx="1">
                  <c:v>321.81666666666666</c:v>
                </c:pt>
                <c:pt idx="2">
                  <c:v>371.01666666666665</c:v>
                </c:pt>
                <c:pt idx="3">
                  <c:v>414.5</c:v>
                </c:pt>
                <c:pt idx="4">
                  <c:v>546.13333333333333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2B41-A604-8A1CBB93D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Completion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omega!$A$2:$A$6</c:f>
              <c:strCache>
                <c:ptCount val="5"/>
                <c:pt idx="0">
                  <c:v>0</c:v>
                </c:pt>
                <c:pt idx="1">
                  <c:v>1/6</c:v>
                </c:pt>
                <c:pt idx="2">
                  <c:v>2/6</c:v>
                </c:pt>
                <c:pt idx="3">
                  <c:v>3/6</c:v>
                </c:pt>
                <c:pt idx="4">
                  <c:v>4/6</c:v>
                </c:pt>
              </c:strCache>
            </c:strRef>
          </c:cat>
          <c:val>
            <c:numRef>
              <c:f>omega!$J$2:$J$6</c:f>
              <c:numCache>
                <c:formatCode>General</c:formatCode>
                <c:ptCount val="5"/>
                <c:pt idx="0">
                  <c:v>14.285714285714286</c:v>
                </c:pt>
                <c:pt idx="1">
                  <c:v>12.698412698412698</c:v>
                </c:pt>
                <c:pt idx="2">
                  <c:v>14.285714285714286</c:v>
                </c:pt>
                <c:pt idx="3">
                  <c:v>17.460317460317459</c:v>
                </c:pt>
                <c:pt idx="4">
                  <c:v>26.984126984126984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E-704D-8D27-70BB42A4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91487"/>
        <c:axId val="212952719"/>
      </c:barChart>
      <c:catAx>
        <c:axId val="21359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𝜔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52719"/>
        <c:crosses val="autoZero"/>
        <c:auto val="1"/>
        <c:lblAlgn val="ctr"/>
        <c:lblOffset val="100"/>
        <c:noMultiLvlLbl val="0"/>
      </c:catAx>
      <c:valAx>
        <c:axId val="2129527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Workloads missed deadloine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9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23</xdr:row>
      <xdr:rowOff>146050</xdr:rowOff>
    </xdr:from>
    <xdr:to>
      <xdr:col>5</xdr:col>
      <xdr:colOff>768350</xdr:colOff>
      <xdr:row>37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81027-4EEF-45BF-B181-E08542D09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23</xdr:row>
      <xdr:rowOff>114300</xdr:rowOff>
    </xdr:from>
    <xdr:to>
      <xdr:col>12</xdr:col>
      <xdr:colOff>127000</xdr:colOff>
      <xdr:row>37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A296E-4BCA-BE40-97F0-638C78F49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482600</xdr:colOff>
      <xdr:row>23</xdr:row>
      <xdr:rowOff>114300</xdr:rowOff>
    </xdr:from>
    <xdr:to>
      <xdr:col>20</xdr:col>
      <xdr:colOff>101600</xdr:colOff>
      <xdr:row>37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C44EAB-8F50-F149-8D7E-4ABCDE1C8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444500</xdr:colOff>
      <xdr:row>36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84DEBC-D026-FD40-82D5-330E472CC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16</v>
      </c>
    </row>
    <row r="2" spans="1:6" x14ac:dyDescent="0.2">
      <c r="A2" t="s">
        <v>3</v>
      </c>
      <c r="B2" t="s">
        <v>3</v>
      </c>
      <c r="C2" t="s">
        <v>4</v>
      </c>
      <c r="F2">
        <f t="shared" ref="F2:F33" ca="1" si="0">OFFSET($B$10,(ROW(B2)-1)*10,0)</f>
        <v>11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15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16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14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</row>
    <row r="10" spans="1:6" x14ac:dyDescent="0.2">
      <c r="A10" t="s">
        <v>15</v>
      </c>
      <c r="B10">
        <v>16</v>
      </c>
      <c r="C10">
        <v>16</v>
      </c>
      <c r="F10">
        <f t="shared" ca="1" si="0"/>
        <v>14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15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15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16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15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9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9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9</v>
      </c>
    </row>
    <row r="20" spans="1:6" x14ac:dyDescent="0.2">
      <c r="A20" t="s">
        <v>15</v>
      </c>
      <c r="B20">
        <v>11</v>
      </c>
      <c r="C20">
        <v>11</v>
      </c>
      <c r="F20">
        <f t="shared" ca="1" si="0"/>
        <v>9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9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</row>
    <row r="30" spans="1:6" x14ac:dyDescent="0.2">
      <c r="A30" t="s">
        <v>15</v>
      </c>
      <c r="B30">
        <v>15</v>
      </c>
      <c r="C30">
        <v>15</v>
      </c>
      <c r="F30">
        <f t="shared" ca="1" si="0"/>
        <v>0</v>
      </c>
    </row>
    <row r="31" spans="1:6" x14ac:dyDescent="0.2">
      <c r="A31" t="s">
        <v>0</v>
      </c>
      <c r="B31" t="s">
        <v>1</v>
      </c>
      <c r="C31" t="s">
        <v>2</v>
      </c>
      <c r="F31">
        <f t="shared" ca="1" si="0"/>
        <v>0</v>
      </c>
    </row>
    <row r="32" spans="1:6" x14ac:dyDescent="0.2">
      <c r="A32" t="s">
        <v>3</v>
      </c>
      <c r="B32" t="s">
        <v>3</v>
      </c>
      <c r="C32" t="s">
        <v>4</v>
      </c>
      <c r="F32">
        <f t="shared" ca="1" si="0"/>
        <v>0</v>
      </c>
    </row>
    <row r="33" spans="1:6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  <c r="F33">
        <f t="shared" ca="1" si="0"/>
        <v>0</v>
      </c>
    </row>
    <row r="34" spans="1:6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</row>
    <row r="35" spans="1:6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6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6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6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6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6" x14ac:dyDescent="0.2">
      <c r="A40" t="s">
        <v>15</v>
      </c>
      <c r="B40">
        <v>15</v>
      </c>
      <c r="C40" s="1">
        <v>15</v>
      </c>
      <c r="E40" s="1"/>
    </row>
    <row r="41" spans="1:6" x14ac:dyDescent="0.2">
      <c r="A41" t="s">
        <v>0</v>
      </c>
      <c r="B41" t="s">
        <v>1</v>
      </c>
      <c r="C41" s="1" t="s">
        <v>2</v>
      </c>
      <c r="E41" s="1"/>
    </row>
    <row r="42" spans="1:6" x14ac:dyDescent="0.2">
      <c r="A42" t="s">
        <v>3</v>
      </c>
      <c r="B42" t="s">
        <v>3</v>
      </c>
      <c r="C42" s="1" t="s">
        <v>4</v>
      </c>
      <c r="E42" s="1"/>
    </row>
    <row r="43" spans="1:6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6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15</v>
      </c>
      <c r="C50">
        <v>15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16</v>
      </c>
      <c r="C70">
        <v>16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14</v>
      </c>
      <c r="C80" s="1">
        <v>14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14</v>
      </c>
      <c r="C100">
        <v>14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15</v>
      </c>
      <c r="C110">
        <v>15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15</v>
      </c>
      <c r="C120">
        <v>15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15</v>
      </c>
      <c r="C160">
        <v>15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9</v>
      </c>
      <c r="C170">
        <v>9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9</v>
      </c>
      <c r="C180">
        <v>9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9</v>
      </c>
      <c r="C190">
        <v>9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9</v>
      </c>
      <c r="C210">
        <v>9</v>
      </c>
      <c r="F210">
        <f t="shared" ref="F210:F230" ca="1" si="1">OFFSET($B$10,(ROW(B208)-1)*10,0)</f>
        <v>0</v>
      </c>
    </row>
    <row r="211" spans="1:6" x14ac:dyDescent="0.2">
      <c r="F211">
        <f t="shared" ca="1" si="1"/>
        <v>0</v>
      </c>
    </row>
    <row r="212" spans="1:6" x14ac:dyDescent="0.2">
      <c r="F212">
        <f t="shared" ca="1" si="1"/>
        <v>0</v>
      </c>
    </row>
    <row r="213" spans="1:6" x14ac:dyDescent="0.2">
      <c r="C213" s="1"/>
      <c r="E213" s="1"/>
      <c r="F213">
        <f t="shared" ca="1" si="1"/>
        <v>0</v>
      </c>
    </row>
    <row r="214" spans="1:6" x14ac:dyDescent="0.2">
      <c r="C214" s="1"/>
      <c r="E214" s="1"/>
      <c r="F214">
        <f t="shared" ca="1" si="1"/>
        <v>0</v>
      </c>
    </row>
    <row r="215" spans="1:6" x14ac:dyDescent="0.2">
      <c r="C215" s="1"/>
      <c r="E215" s="1"/>
      <c r="F215">
        <f t="shared" ca="1" si="1"/>
        <v>0</v>
      </c>
    </row>
    <row r="216" spans="1:6" x14ac:dyDescent="0.2">
      <c r="C216" s="1"/>
      <c r="E216" s="1"/>
      <c r="F216">
        <f t="shared" ca="1" si="1"/>
        <v>0</v>
      </c>
    </row>
    <row r="217" spans="1:6" x14ac:dyDescent="0.2">
      <c r="C217" s="1"/>
      <c r="E217" s="1"/>
      <c r="F217">
        <f t="shared" ca="1" si="1"/>
        <v>0</v>
      </c>
    </row>
    <row r="218" spans="1:6" x14ac:dyDescent="0.2">
      <c r="C218" s="1"/>
      <c r="E218" s="1"/>
      <c r="F218">
        <f t="shared" ca="1" si="1"/>
        <v>0</v>
      </c>
    </row>
    <row r="219" spans="1:6" x14ac:dyDescent="0.2">
      <c r="C219" s="1"/>
      <c r="E219" s="1"/>
      <c r="F219">
        <f t="shared" ca="1" si="1"/>
        <v>0</v>
      </c>
    </row>
    <row r="220" spans="1:6" x14ac:dyDescent="0.2">
      <c r="F220">
        <f t="shared" ca="1" si="1"/>
        <v>0</v>
      </c>
    </row>
    <row r="221" spans="1:6" x14ac:dyDescent="0.2">
      <c r="F221">
        <f t="shared" ca="1" si="1"/>
        <v>0</v>
      </c>
    </row>
    <row r="222" spans="1:6" x14ac:dyDescent="0.2">
      <c r="F222">
        <f t="shared" ca="1" si="1"/>
        <v>0</v>
      </c>
    </row>
    <row r="223" spans="1:6" x14ac:dyDescent="0.2">
      <c r="C223" s="1"/>
      <c r="E223" s="1"/>
      <c r="F223">
        <f t="shared" ca="1" si="1"/>
        <v>0</v>
      </c>
    </row>
    <row r="224" spans="1:6" x14ac:dyDescent="0.2">
      <c r="C224" s="1"/>
      <c r="E224" s="1"/>
      <c r="F224">
        <f t="shared" ca="1" si="1"/>
        <v>0</v>
      </c>
    </row>
    <row r="225" spans="3:6" x14ac:dyDescent="0.2">
      <c r="C225" s="1"/>
      <c r="E225" s="1"/>
      <c r="F225">
        <f t="shared" ca="1" si="1"/>
        <v>0</v>
      </c>
    </row>
    <row r="226" spans="3:6" x14ac:dyDescent="0.2">
      <c r="C226" s="1"/>
      <c r="E226" s="1"/>
      <c r="F226">
        <f t="shared" ca="1" si="1"/>
        <v>0</v>
      </c>
    </row>
    <row r="227" spans="3:6" x14ac:dyDescent="0.2">
      <c r="C227" s="1"/>
      <c r="E227" s="1"/>
      <c r="F227">
        <f t="shared" ca="1" si="1"/>
        <v>0</v>
      </c>
    </row>
    <row r="228" spans="3:6" x14ac:dyDescent="0.2">
      <c r="C228" s="1"/>
      <c r="E228" s="1"/>
      <c r="F228">
        <f t="shared" ca="1" si="1"/>
        <v>0</v>
      </c>
    </row>
    <row r="229" spans="3:6" x14ac:dyDescent="0.2">
      <c r="C229" s="1"/>
      <c r="E229" s="1"/>
      <c r="F229">
        <f t="shared" ca="1" si="1"/>
        <v>0</v>
      </c>
    </row>
    <row r="230" spans="3:6" x14ac:dyDescent="0.2">
      <c r="F230">
        <f t="shared" ca="1" si="1"/>
        <v>0</v>
      </c>
    </row>
    <row r="232" spans="3:6" x14ac:dyDescent="0.2">
      <c r="C232" s="1"/>
      <c r="E232" s="1"/>
    </row>
    <row r="233" spans="3:6" x14ac:dyDescent="0.2">
      <c r="C233" s="1"/>
      <c r="E233" s="1"/>
    </row>
    <row r="234" spans="3:6" x14ac:dyDescent="0.2">
      <c r="C234" s="1"/>
      <c r="E234" s="1"/>
    </row>
    <row r="235" spans="3:6" x14ac:dyDescent="0.2">
      <c r="C235" s="1"/>
      <c r="E235" s="1"/>
    </row>
    <row r="236" spans="3:6" x14ac:dyDescent="0.2">
      <c r="C236" s="1"/>
      <c r="E236" s="1"/>
    </row>
    <row r="237" spans="3:6" x14ac:dyDescent="0.2">
      <c r="C237" s="1"/>
      <c r="E237" s="1"/>
    </row>
    <row r="238" spans="3:6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8EB9-32CE-264D-A500-B85BD65CE379}">
  <dimension ref="A1:O25"/>
  <sheetViews>
    <sheetView tabSelected="1" topLeftCell="E7" workbookViewId="0">
      <selection activeCell="AB24" sqref="AB24"/>
    </sheetView>
  </sheetViews>
  <sheetFormatPr baseColWidth="10" defaultRowHeight="16" x14ac:dyDescent="0.2"/>
  <sheetData>
    <row r="1" spans="1:15" x14ac:dyDescent="0.2">
      <c r="A1" t="s">
        <v>31</v>
      </c>
      <c r="B1" t="s">
        <v>18</v>
      </c>
      <c r="C1" t="s">
        <v>32</v>
      </c>
      <c r="D1" t="s">
        <v>38</v>
      </c>
      <c r="E1" t="s">
        <v>37</v>
      </c>
      <c r="F1" t="s">
        <v>39</v>
      </c>
      <c r="G1" t="s">
        <v>40</v>
      </c>
      <c r="H1" t="s">
        <v>41</v>
      </c>
      <c r="I1" t="s">
        <v>42</v>
      </c>
      <c r="J1" t="s">
        <v>44</v>
      </c>
    </row>
    <row r="2" spans="1:15" x14ac:dyDescent="0.2">
      <c r="A2" s="5" t="s">
        <v>43</v>
      </c>
      <c r="B2" s="3">
        <v>15461</v>
      </c>
      <c r="C2" s="3">
        <v>13919.179700000001</v>
      </c>
      <c r="D2">
        <f>B2/60</f>
        <v>257.68333333333334</v>
      </c>
      <c r="E2">
        <v>13</v>
      </c>
      <c r="F2">
        <v>9</v>
      </c>
      <c r="G2">
        <v>4</v>
      </c>
      <c r="H2">
        <v>1</v>
      </c>
      <c r="I2">
        <v>0</v>
      </c>
      <c r="J2">
        <f>100*F2/63</f>
        <v>14.285714285714286</v>
      </c>
    </row>
    <row r="3" spans="1:15" x14ac:dyDescent="0.2">
      <c r="A3" s="5" t="s">
        <v>35</v>
      </c>
      <c r="B3">
        <v>19309</v>
      </c>
      <c r="C3">
        <v>11152.645399999999</v>
      </c>
      <c r="D3">
        <f>B3/60</f>
        <v>321.81666666666666</v>
      </c>
      <c r="E3">
        <v>17</v>
      </c>
      <c r="F3">
        <v>8</v>
      </c>
      <c r="G3">
        <v>9</v>
      </c>
      <c r="H3">
        <v>1</v>
      </c>
      <c r="I3">
        <f>100*(C2-C3)/C2</f>
        <v>19.875699284204234</v>
      </c>
      <c r="J3">
        <f t="shared" ref="J3:J6" si="0">100*F3/63</f>
        <v>12.698412698412698</v>
      </c>
    </row>
    <row r="4" spans="1:15" x14ac:dyDescent="0.2">
      <c r="A4" s="5" t="s">
        <v>33</v>
      </c>
      <c r="B4" s="4">
        <v>22261</v>
      </c>
      <c r="C4" s="3">
        <v>8650.8281299999999</v>
      </c>
      <c r="D4">
        <f>B4/60</f>
        <v>371.01666666666665</v>
      </c>
      <c r="E4">
        <v>47</v>
      </c>
      <c r="F4">
        <v>9</v>
      </c>
      <c r="G4">
        <v>9</v>
      </c>
      <c r="H4">
        <v>1</v>
      </c>
      <c r="I4">
        <f>100*(C2-C4)/C2</f>
        <v>37.849583693498843</v>
      </c>
      <c r="J4">
        <f t="shared" si="0"/>
        <v>14.285714285714286</v>
      </c>
    </row>
    <row r="5" spans="1:15" x14ac:dyDescent="0.2">
      <c r="A5" s="5" t="s">
        <v>34</v>
      </c>
      <c r="B5">
        <v>24870</v>
      </c>
      <c r="C5" s="3">
        <v>8249.9921900000008</v>
      </c>
      <c r="D5">
        <f>B5/60</f>
        <v>414.5</v>
      </c>
      <c r="E5">
        <v>79</v>
      </c>
      <c r="F5">
        <v>11</v>
      </c>
      <c r="G5">
        <v>12</v>
      </c>
      <c r="H5">
        <v>1</v>
      </c>
      <c r="I5">
        <f>100*(C2-C5)/C5</f>
        <v>68.71748941619299</v>
      </c>
      <c r="J5">
        <f t="shared" si="0"/>
        <v>17.460317460317459</v>
      </c>
    </row>
    <row r="6" spans="1:15" x14ac:dyDescent="0.2">
      <c r="A6" s="5" t="s">
        <v>36</v>
      </c>
      <c r="B6">
        <v>32768</v>
      </c>
      <c r="C6" s="3">
        <v>5569.9328100000002</v>
      </c>
      <c r="D6">
        <f>B6/60</f>
        <v>546.13333333333333</v>
      </c>
      <c r="E6">
        <v>183</v>
      </c>
      <c r="F6">
        <v>17</v>
      </c>
      <c r="G6">
        <v>20</v>
      </c>
      <c r="H6">
        <v>2</v>
      </c>
      <c r="I6">
        <f>100*(C2-C6)/C6</f>
        <v>149.89852076869127</v>
      </c>
      <c r="J6">
        <f t="shared" si="0"/>
        <v>26.984126984126984</v>
      </c>
    </row>
    <row r="7" spans="1:15" x14ac:dyDescent="0.2">
      <c r="A7" s="5"/>
    </row>
    <row r="8" spans="1:15" x14ac:dyDescent="0.2">
      <c r="K8">
        <v>10</v>
      </c>
      <c r="L8">
        <v>6</v>
      </c>
      <c r="M8">
        <v>1</v>
      </c>
      <c r="N8">
        <v>20</v>
      </c>
      <c r="O8">
        <v>10</v>
      </c>
    </row>
    <row r="9" spans="1:15" x14ac:dyDescent="0.2">
      <c r="K9">
        <v>1</v>
      </c>
      <c r="L9">
        <v>4</v>
      </c>
      <c r="M9">
        <v>1</v>
      </c>
      <c r="N9">
        <v>15</v>
      </c>
      <c r="O9">
        <v>12</v>
      </c>
    </row>
    <row r="10" spans="1:15" x14ac:dyDescent="0.2">
      <c r="K10">
        <v>2</v>
      </c>
      <c r="L10">
        <v>6</v>
      </c>
      <c r="M10">
        <v>4</v>
      </c>
      <c r="N10">
        <v>12</v>
      </c>
      <c r="O10">
        <v>9</v>
      </c>
    </row>
    <row r="11" spans="1:15" x14ac:dyDescent="0.2">
      <c r="K11">
        <v>4</v>
      </c>
      <c r="L11">
        <v>9</v>
      </c>
      <c r="M11">
        <v>1</v>
      </c>
      <c r="N11">
        <v>20</v>
      </c>
      <c r="O11">
        <v>7</v>
      </c>
    </row>
    <row r="12" spans="1:15" x14ac:dyDescent="0.2">
      <c r="K12">
        <v>1</v>
      </c>
      <c r="L12">
        <v>4</v>
      </c>
      <c r="M12">
        <v>1</v>
      </c>
      <c r="N12">
        <v>14</v>
      </c>
      <c r="O12">
        <v>6</v>
      </c>
    </row>
    <row r="13" spans="1:15" x14ac:dyDescent="0.2">
      <c r="L13">
        <v>6</v>
      </c>
      <c r="M13">
        <v>2</v>
      </c>
      <c r="N13">
        <v>16</v>
      </c>
      <c r="O13">
        <v>11</v>
      </c>
    </row>
    <row r="14" spans="1:15" x14ac:dyDescent="0.2">
      <c r="L14">
        <v>6</v>
      </c>
      <c r="M14">
        <v>1</v>
      </c>
      <c r="N14">
        <v>18</v>
      </c>
      <c r="O14">
        <v>5</v>
      </c>
    </row>
    <row r="15" spans="1:15" x14ac:dyDescent="0.2">
      <c r="L15">
        <v>5</v>
      </c>
      <c r="M15">
        <v>1</v>
      </c>
      <c r="N15">
        <v>9</v>
      </c>
      <c r="O15">
        <v>6</v>
      </c>
    </row>
    <row r="16" spans="1:15" x14ac:dyDescent="0.2">
      <c r="L16">
        <v>1</v>
      </c>
      <c r="M16">
        <v>1</v>
      </c>
      <c r="N16">
        <v>5</v>
      </c>
      <c r="O16">
        <v>7</v>
      </c>
    </row>
    <row r="17" spans="14:15" x14ac:dyDescent="0.2">
      <c r="N17">
        <v>12</v>
      </c>
      <c r="O17">
        <v>1</v>
      </c>
    </row>
    <row r="18" spans="14:15" x14ac:dyDescent="0.2">
      <c r="N18">
        <v>14</v>
      </c>
      <c r="O18">
        <v>5</v>
      </c>
    </row>
    <row r="19" spans="14:15" x14ac:dyDescent="0.2">
      <c r="N19">
        <v>6</v>
      </c>
      <c r="O19">
        <f>SUM(O8:O18)</f>
        <v>79</v>
      </c>
    </row>
    <row r="20" spans="14:15" x14ac:dyDescent="0.2">
      <c r="N20">
        <v>8</v>
      </c>
    </row>
    <row r="21" spans="14:15" x14ac:dyDescent="0.2">
      <c r="N21">
        <v>2</v>
      </c>
    </row>
    <row r="22" spans="14:15" x14ac:dyDescent="0.2">
      <c r="N22">
        <v>5</v>
      </c>
    </row>
    <row r="23" spans="14:15" x14ac:dyDescent="0.2">
      <c r="N23">
        <v>4</v>
      </c>
    </row>
    <row r="24" spans="14:15" x14ac:dyDescent="0.2">
      <c r="N24">
        <v>3</v>
      </c>
    </row>
    <row r="25" spans="14:15" x14ac:dyDescent="0.2">
      <c r="N25">
        <f>SUM(N8:N24)</f>
        <v>183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4"/>
  <sheetViews>
    <sheetView workbookViewId="0">
      <selection activeCell="K31" sqref="K31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68.875</v>
      </c>
      <c r="H1">
        <f ca="1">B1*E1*spoke2!J1</f>
        <v>267.5</v>
      </c>
      <c r="I1">
        <f ca="1">C1*F1*spoke3!H1</f>
        <v>0</v>
      </c>
      <c r="J1">
        <f ca="1">G1+H1+I1</f>
        <v>336.375</v>
      </c>
      <c r="K1">
        <f ca="1">J1</f>
        <v>336.375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58.59375</v>
      </c>
      <c r="H2">
        <f ca="1">B2*E2*spoke2!J2</f>
        <v>270.625</v>
      </c>
      <c r="I2">
        <f ca="1">C2*F2*spoke3!H2</f>
        <v>0</v>
      </c>
      <c r="J2">
        <f t="shared" ref="J2:J31" ca="1" si="0">G2+H2+I2</f>
        <v>329.21875</v>
      </c>
      <c r="K2">
        <f ca="1">K1+J2</f>
        <v>665.59375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61.75</v>
      </c>
      <c r="H3">
        <f ca="1">B3*E3*spoke2!J3</f>
        <v>266.25</v>
      </c>
      <c r="I3">
        <f ca="1">C3*F3*spoke3!H3</f>
        <v>220.79999999999998</v>
      </c>
      <c r="J3">
        <f t="shared" ca="1" si="0"/>
        <v>548.79999999999995</v>
      </c>
      <c r="K3">
        <f ca="1">K2+J3</f>
        <v>1214.39375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75.5625</v>
      </c>
      <c r="H4">
        <f ca="1">B4*E4*spoke2!J4</f>
        <v>377.90625</v>
      </c>
      <c r="I4">
        <f ca="1">C4*F4*spoke3!H4</f>
        <v>81.721874999999997</v>
      </c>
      <c r="J4">
        <f t="shared" ca="1" si="0"/>
        <v>535.19062499999995</v>
      </c>
      <c r="K4">
        <f t="shared" ref="K4:K23" ca="1" si="1">K3+J4</f>
        <v>1749.5843749999999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65.8125</v>
      </c>
      <c r="H5">
        <f ca="1">B5*E5*spoke2!J5</f>
        <v>380.625</v>
      </c>
      <c r="I5">
        <f ca="1">C5*F5*spoke3!H5</f>
        <v>214.00781249999997</v>
      </c>
      <c r="J5">
        <f t="shared" ca="1" si="0"/>
        <v>660.4453125</v>
      </c>
      <c r="K5">
        <f t="shared" ca="1" si="1"/>
        <v>2410.0296874999999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78.46875</v>
      </c>
      <c r="H6">
        <f ca="1">B6*E6*spoke2!J6</f>
        <v>211.75</v>
      </c>
      <c r="I6">
        <f ca="1">C6*F6*spoke3!H6</f>
        <v>311.68593749999997</v>
      </c>
      <c r="J6">
        <f t="shared" ca="1" si="0"/>
        <v>601.90468749999991</v>
      </c>
      <c r="K6">
        <f t="shared" ca="1" si="1"/>
        <v>3011.9343749999998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77.8125</v>
      </c>
      <c r="H7">
        <f ca="1">B7*E7*spoke2!J7</f>
        <v>274.5</v>
      </c>
      <c r="I7">
        <f ca="1">C7*F7*spoke3!H7</f>
        <v>264.53593749999999</v>
      </c>
      <c r="J7">
        <f t="shared" ca="1" si="0"/>
        <v>616.84843750000005</v>
      </c>
      <c r="K7">
        <f t="shared" ca="1" si="1"/>
        <v>3628.7828124999996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472</v>
      </c>
      <c r="I8">
        <f ca="1">C8*F8*spoke3!H8</f>
        <v>445.37343749999991</v>
      </c>
      <c r="J8">
        <f t="shared" ca="1" si="0"/>
        <v>982.21718749999991</v>
      </c>
      <c r="K8">
        <f t="shared" ca="1" si="1"/>
        <v>4611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69.125</v>
      </c>
      <c r="H9">
        <f ca="1">B9*E9*spoke2!J9</f>
        <v>460</v>
      </c>
      <c r="I9">
        <f ca="1">C9*F9*spoke3!H9</f>
        <v>0</v>
      </c>
      <c r="J9">
        <f t="shared" ca="1" si="0"/>
        <v>529.125</v>
      </c>
      <c r="K9">
        <f t="shared" ca="1" si="1"/>
        <v>5140.125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75</v>
      </c>
      <c r="H10">
        <f ca="1">B10*E10*spoke2!J10</f>
        <v>445</v>
      </c>
      <c r="I10">
        <f ca="1">C10*F10*spoke3!H10</f>
        <v>315.02812499999999</v>
      </c>
      <c r="J10">
        <f t="shared" ca="1" si="0"/>
        <v>835.02812500000005</v>
      </c>
      <c r="K10">
        <f t="shared" ca="1" si="1"/>
        <v>5975.1531249999998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76.53125</v>
      </c>
      <c r="H11">
        <f ca="1">B11*E11*spoke2!J11</f>
        <v>120.9375</v>
      </c>
      <c r="I11">
        <f ca="1">C11*F11*spoke3!H11</f>
        <v>454.10624999999999</v>
      </c>
      <c r="J11">
        <f t="shared" ca="1" si="0"/>
        <v>651.57500000000005</v>
      </c>
      <c r="K11">
        <f t="shared" ca="1" si="1"/>
        <v>6626.7281249999996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69.375</v>
      </c>
      <c r="H12">
        <f ca="1">B12*E12*spoke2!J12</f>
        <v>208.125</v>
      </c>
      <c r="I12">
        <f ca="1">C12*F12*spoke3!H12</f>
        <v>314.38124999999997</v>
      </c>
      <c r="J12">
        <f t="shared" ca="1" si="0"/>
        <v>591.88124999999991</v>
      </c>
      <c r="K12">
        <f t="shared" ca="1" si="1"/>
        <v>7218.609375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71.6875</v>
      </c>
      <c r="H13">
        <f ca="1">B13*E13*spoke2!J13</f>
        <v>143.125</v>
      </c>
      <c r="I13">
        <f ca="1">C13*F13*spoke3!H13</f>
        <v>314.38124999999997</v>
      </c>
      <c r="J13">
        <f t="shared" ca="1" si="0"/>
        <v>529.19374999999991</v>
      </c>
      <c r="K13">
        <f t="shared" ca="1" si="1"/>
        <v>7747.8031250000004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72.625</v>
      </c>
      <c r="H14">
        <f ca="1">B14*E14*spoke2!J14</f>
        <v>148.4375</v>
      </c>
      <c r="I14">
        <f ca="1">C14*F14*spoke3!H14</f>
        <v>313.08749999999998</v>
      </c>
      <c r="J14">
        <f t="shared" ca="1" si="0"/>
        <v>534.15</v>
      </c>
      <c r="K14">
        <f t="shared" ca="1" si="1"/>
        <v>8281.953125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76.125</v>
      </c>
      <c r="H15">
        <f ca="1">B15*E15*spoke2!J15</f>
        <v>0</v>
      </c>
      <c r="I15">
        <f ca="1">C15*F15*spoke3!H15</f>
        <v>0</v>
      </c>
      <c r="J15">
        <f t="shared" ca="1" si="0"/>
        <v>76.125</v>
      </c>
      <c r="K15">
        <f t="shared" ca="1" si="1"/>
        <v>8358.078125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64.84375</v>
      </c>
      <c r="H16">
        <f ca="1">B16*E16*spoke2!J16</f>
        <v>0</v>
      </c>
      <c r="I16">
        <f ca="1">C16*F16*spoke3!H16</f>
        <v>0</v>
      </c>
      <c r="J16">
        <f t="shared" ca="1" si="0"/>
        <v>64.84375</v>
      </c>
      <c r="K16">
        <f t="shared" ca="1" si="1"/>
        <v>8422.921875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43.5625</v>
      </c>
      <c r="H17">
        <f ca="1">B17*E17*spoke2!J17</f>
        <v>0</v>
      </c>
      <c r="I17">
        <f ca="1">C17*F17*spoke3!H17</f>
        <v>0</v>
      </c>
      <c r="J17">
        <f t="shared" ca="1" si="0"/>
        <v>43.5625</v>
      </c>
      <c r="K17">
        <f t="shared" ca="1" si="1"/>
        <v>8466.484375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43.5625</v>
      </c>
      <c r="H18">
        <f ca="1">B18*E18*spoke2!J18</f>
        <v>0</v>
      </c>
      <c r="I18">
        <f ca="1">C18*F18*spoke3!H18</f>
        <v>0</v>
      </c>
      <c r="J18">
        <f t="shared" ca="1" si="0"/>
        <v>43.5625</v>
      </c>
      <c r="K18">
        <f t="shared" ca="1" si="1"/>
        <v>8510.046875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44.625</v>
      </c>
      <c r="H19">
        <f ca="1">B19*E19*spoke2!J19</f>
        <v>0</v>
      </c>
      <c r="I19">
        <f ca="1">C19*F19*spoke3!H19</f>
        <v>0</v>
      </c>
      <c r="J19">
        <f t="shared" ca="1" si="0"/>
        <v>44.625</v>
      </c>
      <c r="K19">
        <f t="shared" ca="1" si="1"/>
        <v>8554.671875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45.6875</v>
      </c>
      <c r="H20">
        <f ca="1">B20*E20*spoke2!J20</f>
        <v>0</v>
      </c>
      <c r="I20">
        <f ca="1">C20*F20*spoke3!H20</f>
        <v>0</v>
      </c>
      <c r="J20">
        <f t="shared" ca="1" si="0"/>
        <v>45.6875</v>
      </c>
      <c r="K20">
        <f t="shared" ca="1" si="1"/>
        <v>8600.359375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50.46875</v>
      </c>
      <c r="H21">
        <f ca="1">B21*E21*spoke2!J21</f>
        <v>0</v>
      </c>
      <c r="I21">
        <f ca="1">C21*F21*spoke3!H21</f>
        <v>0</v>
      </c>
      <c r="J21">
        <f t="shared" ca="1" si="0"/>
        <v>50.46875</v>
      </c>
      <c r="K21">
        <f t="shared" ca="1" si="1"/>
        <v>8650.828125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0</v>
      </c>
      <c r="H22">
        <f ca="1">B22*E22*spoke2!J22</f>
        <v>0</v>
      </c>
      <c r="I22">
        <f ca="1">C22*F22*spoke3!H22</f>
        <v>0</v>
      </c>
      <c r="J22">
        <f t="shared" ca="1" si="0"/>
        <v>0</v>
      </c>
      <c r="K22">
        <f t="shared" ca="1" si="1"/>
        <v>8650.828125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0</v>
      </c>
      <c r="H23">
        <f ca="1">B23*E23*spoke2!J23</f>
        <v>0</v>
      </c>
      <c r="I23">
        <f ca="1">C23*F23*spoke3!H23</f>
        <v>0</v>
      </c>
      <c r="J23">
        <f t="shared" ca="1" si="0"/>
        <v>0</v>
      </c>
      <c r="K23">
        <f t="shared" ca="1" si="1"/>
        <v>8650.828125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0</v>
      </c>
      <c r="H24">
        <f ca="1">B24*E24*spoke2!J24</f>
        <v>0</v>
      </c>
      <c r="I24">
        <f ca="1">C24*F24*spoke3!H24</f>
        <v>0</v>
      </c>
      <c r="J24">
        <f t="shared" ca="1" si="0"/>
        <v>0</v>
      </c>
      <c r="K24">
        <f ca="1">K23+J24</f>
        <v>8650.828125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0</v>
      </c>
      <c r="H25">
        <f ca="1">B25*E25*spoke2!J25</f>
        <v>0</v>
      </c>
      <c r="I25">
        <f ca="1">C25*F25*spoke3!H25</f>
        <v>0</v>
      </c>
      <c r="J25">
        <f t="shared" ca="1" si="0"/>
        <v>0</v>
      </c>
      <c r="K25">
        <f t="shared" ref="K25:K31" ca="1" si="2">K24+J25</f>
        <v>8650.828125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0</v>
      </c>
      <c r="H26">
        <f ca="1">B26*E26*spoke2!J26</f>
        <v>0</v>
      </c>
      <c r="I26">
        <f ca="1">C26*F26*spoke3!H26</f>
        <v>0</v>
      </c>
      <c r="J26">
        <f t="shared" ca="1" si="0"/>
        <v>0</v>
      </c>
      <c r="K26">
        <f t="shared" ca="1" si="2"/>
        <v>8650.828125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0</v>
      </c>
      <c r="H27">
        <f ca="1">B27*E27*spoke2!J27</f>
        <v>0</v>
      </c>
      <c r="I27">
        <f ca="1">C27*F27*spoke3!H27</f>
        <v>0</v>
      </c>
      <c r="J27">
        <f t="shared" ca="1" si="0"/>
        <v>0</v>
      </c>
      <c r="K27">
        <f t="shared" ca="1" si="2"/>
        <v>8650.828125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 ca="1">A28*D28*spoke1!J28</f>
        <v>0</v>
      </c>
      <c r="H28">
        <f ca="1">B28*E28*spoke2!J28</f>
        <v>0</v>
      </c>
      <c r="I28">
        <f ca="1">C28*F28*spoke3!H28</f>
        <v>0</v>
      </c>
      <c r="J28">
        <f t="shared" ca="1" si="0"/>
        <v>0</v>
      </c>
      <c r="K28">
        <f t="shared" ca="1" si="2"/>
        <v>8650.828125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f ca="1">A29*D29*spoke1!J29</f>
        <v>0</v>
      </c>
      <c r="H29">
        <f ca="1">B29*E29*spoke2!J29</f>
        <v>0</v>
      </c>
      <c r="I29">
        <f>C29*F29*spoke3!H29</f>
        <v>0</v>
      </c>
      <c r="J29">
        <f t="shared" ca="1" si="0"/>
        <v>0</v>
      </c>
      <c r="K29">
        <f t="shared" ca="1" si="2"/>
        <v>8650.828125</v>
      </c>
    </row>
    <row r="30" spans="1:11" x14ac:dyDescent="0.2">
      <c r="A30" s="3">
        <v>81</v>
      </c>
      <c r="B30" s="3">
        <v>484</v>
      </c>
      <c r="C30" s="3">
        <v>413</v>
      </c>
      <c r="D30" s="3">
        <v>1</v>
      </c>
      <c r="E30" s="3">
        <v>1</v>
      </c>
      <c r="F30" s="3">
        <v>1.1499999999999999</v>
      </c>
      <c r="G30">
        <f ca="1">A30*D30*spoke1!J30</f>
        <v>0</v>
      </c>
      <c r="H30">
        <f ca="1">B30*E30*spoke2!J30</f>
        <v>0</v>
      </c>
      <c r="I30">
        <f>C30*F30*spoke3!H30</f>
        <v>0</v>
      </c>
      <c r="J30">
        <f t="shared" ca="1" si="0"/>
        <v>0</v>
      </c>
      <c r="K30">
        <f t="shared" ca="1" si="2"/>
        <v>8650.828125</v>
      </c>
    </row>
    <row r="31" spans="1:11" x14ac:dyDescent="0.2">
      <c r="A31" s="3">
        <v>83</v>
      </c>
      <c r="B31" s="3">
        <v>488</v>
      </c>
      <c r="C31" s="3">
        <v>433</v>
      </c>
      <c r="D31" s="3">
        <v>1</v>
      </c>
      <c r="E31" s="3">
        <v>1</v>
      </c>
      <c r="F31" s="3">
        <v>1.1499999999999999</v>
      </c>
      <c r="G31">
        <f ca="1">A31*D31*spoke1!J31</f>
        <v>0</v>
      </c>
      <c r="H31">
        <f ca="1">B31*E31*spoke2!J31</f>
        <v>0</v>
      </c>
      <c r="I31">
        <f>C31*F31*spoke3!H31</f>
        <v>0</v>
      </c>
      <c r="J31">
        <f t="shared" ca="1" si="0"/>
        <v>0</v>
      </c>
      <c r="K31">
        <f t="shared" ca="1" si="2"/>
        <v>8650.828125</v>
      </c>
    </row>
    <row r="32" spans="1:11" x14ac:dyDescent="0.2">
      <c r="A32" s="3">
        <v>83</v>
      </c>
      <c r="B32" s="3">
        <v>472</v>
      </c>
      <c r="C32" s="3">
        <v>459</v>
      </c>
      <c r="D32" s="3">
        <v>1</v>
      </c>
      <c r="E32" s="3">
        <v>1</v>
      </c>
      <c r="F32" s="3">
        <v>1.1499999999999999</v>
      </c>
    </row>
    <row r="33" spans="2:11" x14ac:dyDescent="0.2">
      <c r="G33" s="3" t="s">
        <v>23</v>
      </c>
      <c r="H33" s="3" t="s">
        <v>24</v>
      </c>
      <c r="I33" s="3" t="s">
        <v>25</v>
      </c>
    </row>
    <row r="34" spans="2:11" x14ac:dyDescent="0.2">
      <c r="B34" t="s">
        <v>26</v>
      </c>
      <c r="E34" t="s">
        <v>27</v>
      </c>
      <c r="H34" t="s">
        <v>28</v>
      </c>
      <c r="J34" t="s">
        <v>29</v>
      </c>
      <c r="K34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65"/>
  <sheetViews>
    <sheetView workbookViewId="0">
      <selection sqref="A1:E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  <c r="I1">
        <f ca="1">spoke1!F1+spoke1w1!F1</f>
        <v>29</v>
      </c>
      <c r="J1">
        <f ca="1">I1/32</f>
        <v>0.90625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2" ca="1" si="0">OFFSET($B$10,(ROW(B2)-1)*10,0)</f>
        <v>14</v>
      </c>
      <c r="I2">
        <f ca="1">spoke1!F2+spoke1w1!F2</f>
        <v>25</v>
      </c>
      <c r="J2">
        <f t="shared" ref="J2:J31" ca="1" si="1">I2/32</f>
        <v>0.78125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11</v>
      </c>
      <c r="I3">
        <f ca="1">spoke1!F3+spoke1w1!F3</f>
        <v>26</v>
      </c>
      <c r="J3">
        <f t="shared" ca="1" si="1"/>
        <v>0.8125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16</v>
      </c>
      <c r="I4">
        <f ca="1">spoke1!F4+spoke1w1!F4</f>
        <v>31</v>
      </c>
      <c r="J4">
        <f t="shared" ca="1" si="1"/>
        <v>0.96875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11</v>
      </c>
      <c r="I5">
        <f ca="1">spoke1!F5+spoke1w1!F5</f>
        <v>26</v>
      </c>
      <c r="J5">
        <f t="shared" ca="1" si="1"/>
        <v>0.8125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31</v>
      </c>
      <c r="J6">
        <f t="shared" ca="1" si="1"/>
        <v>0.96875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  <c r="I7">
        <f ca="1">spoke1!F7+spoke1w1!F7</f>
        <v>30</v>
      </c>
      <c r="J7">
        <f t="shared" ca="1" si="1"/>
        <v>0.9375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11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14</v>
      </c>
      <c r="I9">
        <f ca="1">spoke1!F9+spoke1w1!F9</f>
        <v>28</v>
      </c>
      <c r="J9">
        <f t="shared" ca="1" si="1"/>
        <v>0.875</v>
      </c>
    </row>
    <row r="10" spans="1:10" x14ac:dyDescent="0.2">
      <c r="A10" t="s">
        <v>15</v>
      </c>
      <c r="B10">
        <v>13</v>
      </c>
      <c r="C10">
        <v>13</v>
      </c>
      <c r="F10">
        <f t="shared" ca="1" si="0"/>
        <v>16</v>
      </c>
      <c r="I10">
        <f ca="1">spoke1!F10+spoke1w1!F10</f>
        <v>30</v>
      </c>
      <c r="J10">
        <f t="shared" ca="1" si="1"/>
        <v>0.9375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16</v>
      </c>
      <c r="I11">
        <f ca="1">spoke1!F11+spoke1w1!F11</f>
        <v>31</v>
      </c>
      <c r="J11">
        <f t="shared" ca="1" si="1"/>
        <v>0.96875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15</v>
      </c>
      <c r="I12">
        <f ca="1">spoke1!F12+spoke1w1!F12</f>
        <v>30</v>
      </c>
      <c r="J12">
        <f t="shared" ca="1" si="1"/>
        <v>0.9375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15</v>
      </c>
      <c r="I13">
        <f ca="1">spoke1!F13+spoke1w1!F13</f>
        <v>31</v>
      </c>
      <c r="J13">
        <f t="shared" ca="1" si="1"/>
        <v>0.96875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12</v>
      </c>
      <c r="I14">
        <f ca="1">spoke1!F14+spoke1w1!F14</f>
        <v>28</v>
      </c>
      <c r="J14">
        <f t="shared" ca="1" si="1"/>
        <v>0.875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14</v>
      </c>
      <c r="I15">
        <f ca="1">spoke1!F15+spoke1w1!F15</f>
        <v>29</v>
      </c>
      <c r="J15">
        <f t="shared" ca="1" si="1"/>
        <v>0.90625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I16">
        <f ca="1">spoke1!F16+spoke1w1!F16</f>
        <v>25</v>
      </c>
      <c r="J16">
        <f t="shared" ca="1" si="1"/>
        <v>0.78125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8</v>
      </c>
      <c r="I17">
        <f ca="1">spoke1!F17+spoke1w1!F17</f>
        <v>17</v>
      </c>
      <c r="J17">
        <f t="shared" ca="1" si="1"/>
        <v>0.53125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8</v>
      </c>
      <c r="I18">
        <f ca="1">spoke1!F18+spoke1w1!F18</f>
        <v>17</v>
      </c>
      <c r="J18">
        <f t="shared" ca="1" si="1"/>
        <v>0.53125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8</v>
      </c>
      <c r="I19">
        <f ca="1">spoke1!F19+spoke1w1!F19</f>
        <v>17</v>
      </c>
      <c r="J19">
        <f t="shared" ca="1" si="1"/>
        <v>0.53125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8</v>
      </c>
      <c r="I20">
        <f ca="1">spoke1!F20+spoke1w1!F20</f>
        <v>17</v>
      </c>
      <c r="J20">
        <f t="shared" ca="1" si="1"/>
        <v>0.53125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10</v>
      </c>
      <c r="I21">
        <f ca="1">spoke1!F21+spoke1w1!F21</f>
        <v>19</v>
      </c>
      <c r="J21">
        <f t="shared" ca="1" si="1"/>
        <v>0.59375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spoke1!F22+spoke1w1!F22</f>
        <v>0</v>
      </c>
      <c r="J22">
        <f t="shared" ca="1" si="1"/>
        <v>0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0</v>
      </c>
      <c r="I23">
        <f ca="1">spoke1!F23+spoke1w1!F23</f>
        <v>0</v>
      </c>
      <c r="J23">
        <f t="shared" ca="1" si="1"/>
        <v>0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0</v>
      </c>
      <c r="I24">
        <f ca="1">spoke1!F24+spoke1w1!F24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spoke1!F25+spoke1w1!F25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spoke1!F26+spoke1w1!F26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spoke1!F27+spoke1w1!F27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spoke1!F28+spoke1w1!F28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spoke1!F29+spoke1w1!F29</f>
        <v>0</v>
      </c>
      <c r="J29">
        <f t="shared" ca="1" si="1"/>
        <v>0</v>
      </c>
    </row>
    <row r="30" spans="1:10" x14ac:dyDescent="0.2">
      <c r="A30" t="s">
        <v>15</v>
      </c>
      <c r="B30">
        <v>11</v>
      </c>
      <c r="C30">
        <v>11</v>
      </c>
      <c r="F30">
        <f t="shared" ca="1" si="0"/>
        <v>0</v>
      </c>
      <c r="I30">
        <f ca="1">spoke1!F30+spoke1w1!F30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spoke1!F31+spoke1w1!F31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spoke1!F32+spoke1w1!F32</f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I33">
        <f ca="1">spoke1!F33+spoke1w1!F33</f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I36" t="s">
        <v>21</v>
      </c>
      <c r="J36" t="s">
        <v>22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16</v>
      </c>
      <c r="C40" s="1">
        <v>16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11</v>
      </c>
      <c r="C50">
        <v>11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11</v>
      </c>
      <c r="C80" s="1">
        <v>11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14</v>
      </c>
      <c r="C90">
        <v>14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16</v>
      </c>
      <c r="C110">
        <v>16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15</v>
      </c>
      <c r="C120">
        <v>15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15</v>
      </c>
      <c r="C130">
        <v>15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12</v>
      </c>
      <c r="C140">
        <v>12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14</v>
      </c>
      <c r="C150">
        <v>14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8</v>
      </c>
      <c r="C170">
        <v>8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8</v>
      </c>
      <c r="C180">
        <v>8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8</v>
      </c>
      <c r="C190">
        <v>8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10</v>
      </c>
      <c r="C210">
        <v>10</v>
      </c>
    </row>
    <row r="213" spans="1:5" x14ac:dyDescent="0.2">
      <c r="C213" s="1"/>
      <c r="E213" s="1"/>
    </row>
    <row r="214" spans="1:5" x14ac:dyDescent="0.2">
      <c r="C214" s="1"/>
      <c r="E214" s="1"/>
    </row>
    <row r="215" spans="1:5" x14ac:dyDescent="0.2">
      <c r="C215" s="1"/>
      <c r="E215" s="1"/>
    </row>
    <row r="216" spans="1:5" x14ac:dyDescent="0.2">
      <c r="C216" s="1"/>
      <c r="E216" s="1"/>
    </row>
    <row r="217" spans="1:5" x14ac:dyDescent="0.2">
      <c r="C217" s="1"/>
      <c r="E217" s="1"/>
    </row>
    <row r="218" spans="1:5" x14ac:dyDescent="0.2">
      <c r="C218" s="1"/>
      <c r="E218" s="1"/>
    </row>
    <row r="219" spans="1:5" x14ac:dyDescent="0.2">
      <c r="C219" s="1"/>
      <c r="E219" s="1"/>
    </row>
    <row r="223" spans="1:5" x14ac:dyDescent="0.2">
      <c r="C223" s="1"/>
      <c r="E223" s="1"/>
    </row>
    <row r="224" spans="1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sqref="A1:E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13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4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14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f t="shared" ca="1" si="0"/>
        <v>16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13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7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</row>
    <row r="10" spans="1:6" x14ac:dyDescent="0.2">
      <c r="A10" t="s">
        <v>15</v>
      </c>
      <c r="B10">
        <v>13</v>
      </c>
      <c r="C10">
        <v>13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10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10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10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</row>
    <row r="20" spans="1:6" x14ac:dyDescent="0.2">
      <c r="A20" t="s">
        <v>15</v>
      </c>
      <c r="B20">
        <v>4</v>
      </c>
      <c r="C20">
        <v>4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14</v>
      </c>
      <c r="C30">
        <v>14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16</v>
      </c>
      <c r="C40" s="1">
        <v>16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13</v>
      </c>
      <c r="C50">
        <v>13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7</v>
      </c>
      <c r="C60" s="1">
        <v>7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10</v>
      </c>
      <c r="C140">
        <v>10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topLeftCell="C1" zoomScale="139" workbookViewId="0">
      <selection activeCell="I20" sqref="I2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>
      <selection sqref="A1:E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7</v>
      </c>
      <c r="I1">
        <f ca="1">spoke2!F1+spoke2w1!F1</f>
        <v>20</v>
      </c>
      <c r="J1">
        <f ca="1">I1/32</f>
        <v>0.625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16</v>
      </c>
      <c r="I2">
        <f ca="1">spoke2!F2+spoke2w1!F2</f>
        <v>20</v>
      </c>
      <c r="J2">
        <f t="shared" ref="J2:J33" ca="1" si="1">I2/32</f>
        <v>0.625</v>
      </c>
    </row>
    <row r="3" spans="1:10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6</v>
      </c>
      <c r="I3">
        <f ca="1">spoke2!F3+spoke2w1!F3</f>
        <v>20</v>
      </c>
      <c r="J3">
        <f t="shared" ca="1" si="1"/>
        <v>0.625</v>
      </c>
    </row>
    <row r="4" spans="1:10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13</v>
      </c>
      <c r="I4">
        <f ca="1">spoke2!F4+spoke2w1!F4</f>
        <v>29</v>
      </c>
      <c r="J4">
        <f t="shared" ca="1" si="1"/>
        <v>0.90625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15</v>
      </c>
      <c r="I5">
        <f ca="1">spoke2!F5+spoke2w1!F5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7</v>
      </c>
      <c r="I6">
        <f ca="1">spoke2!F6+spoke2w1!F6</f>
        <v>14</v>
      </c>
      <c r="J6">
        <f t="shared" ca="1" si="1"/>
        <v>0.4375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7</v>
      </c>
      <c r="I7">
        <f ca="1">spoke2!F7+spoke2w1!F7</f>
        <v>18</v>
      </c>
      <c r="J7">
        <f t="shared" ca="1" si="1"/>
        <v>0.5625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16</v>
      </c>
      <c r="I8">
        <f ca="1">spoke2!F8+spoke2w1!F8</f>
        <v>32</v>
      </c>
      <c r="J8">
        <f t="shared" ca="1" si="1"/>
        <v>1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  <c r="I9">
        <f ca="1">spoke2!F9+spoke2w1!F9</f>
        <v>32</v>
      </c>
      <c r="J9">
        <f t="shared" ca="1" si="1"/>
        <v>1</v>
      </c>
    </row>
    <row r="10" spans="1:10" x14ac:dyDescent="0.2">
      <c r="A10" t="s">
        <v>15</v>
      </c>
      <c r="B10">
        <v>7</v>
      </c>
      <c r="C10">
        <v>7</v>
      </c>
      <c r="F10">
        <f t="shared" ca="1" si="0"/>
        <v>16</v>
      </c>
      <c r="I10">
        <f ca="1">spoke2!F10+spoke2w1!F10</f>
        <v>32</v>
      </c>
      <c r="J10">
        <f t="shared" ca="1" si="1"/>
        <v>1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9</v>
      </c>
      <c r="I11">
        <f ca="1">spoke2!F11+spoke2w1!F11</f>
        <v>9</v>
      </c>
      <c r="J11">
        <f t="shared" ca="1" si="1"/>
        <v>0.28125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5</v>
      </c>
      <c r="I12">
        <f ca="1">spoke2!F12+spoke2w1!F12</f>
        <v>15</v>
      </c>
      <c r="J12">
        <f t="shared" ca="1" si="1"/>
        <v>0.46875</v>
      </c>
    </row>
    <row r="13" spans="1:10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I13">
        <f ca="1">spoke2!F13+spoke2w1!F13</f>
        <v>10</v>
      </c>
      <c r="J13">
        <f t="shared" ca="1" si="1"/>
        <v>0.3125</v>
      </c>
    </row>
    <row r="14" spans="1:10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I14">
        <f ca="1">spoke2!F14+spoke2w1!F14</f>
        <v>10</v>
      </c>
      <c r="J14">
        <f t="shared" ca="1" si="1"/>
        <v>0.3125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I15">
        <f ca="1">spoke2!F15+spoke2w1!F15</f>
        <v>0</v>
      </c>
      <c r="J15">
        <f t="shared" ca="1" si="1"/>
        <v>0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I16">
        <f ca="1">spoke2!F16+spoke2w1!F16</f>
        <v>0</v>
      </c>
      <c r="J16">
        <f t="shared" ca="1" si="1"/>
        <v>0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I17">
        <f ca="1">spoke2!F17+spoke2w1!F17</f>
        <v>0</v>
      </c>
      <c r="J17">
        <f t="shared" ca="1" si="1"/>
        <v>0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I18">
        <f ca="1">spoke2!F18+spoke2w1!F18</f>
        <v>0</v>
      </c>
      <c r="J18">
        <f t="shared" ca="1" si="1"/>
        <v>0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I19">
        <f ca="1">spoke2!F19+spoke2w1!F19</f>
        <v>0</v>
      </c>
      <c r="J19">
        <f t="shared" ca="1" si="1"/>
        <v>0</v>
      </c>
    </row>
    <row r="20" spans="1:10" x14ac:dyDescent="0.2">
      <c r="A20" t="s">
        <v>15</v>
      </c>
      <c r="B20">
        <v>16</v>
      </c>
      <c r="C20">
        <v>16</v>
      </c>
      <c r="F20">
        <f t="shared" ca="1" si="0"/>
        <v>0</v>
      </c>
      <c r="I20">
        <f ca="1">spoke2!F20+spoke2w1!F20</f>
        <v>0</v>
      </c>
      <c r="J20">
        <f t="shared" ca="1" si="1"/>
        <v>0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I21">
        <f ca="1">spoke2!F21+spoke2w1!F21</f>
        <v>0</v>
      </c>
      <c r="J21">
        <f t="shared" ca="1" si="1"/>
        <v>0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I22">
        <f ca="1">spoke2!F22+spoke2w1!F22</f>
        <v>0</v>
      </c>
      <c r="J22">
        <f t="shared" ca="1" si="1"/>
        <v>0</v>
      </c>
    </row>
    <row r="23" spans="1:10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I23">
        <f ca="1">spoke2!F23+spoke2w1!F23</f>
        <v>0</v>
      </c>
      <c r="J23">
        <f t="shared" ca="1" si="1"/>
        <v>0</v>
      </c>
    </row>
    <row r="24" spans="1:10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6</v>
      </c>
      <c r="C30">
        <v>6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13</v>
      </c>
      <c r="C40" s="1">
        <v>13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10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15</v>
      </c>
      <c r="C50">
        <v>15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7</v>
      </c>
      <c r="C60" s="1">
        <v>7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7</v>
      </c>
      <c r="C70">
        <v>7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16</v>
      </c>
      <c r="C80" s="1">
        <v>16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9</v>
      </c>
      <c r="C110">
        <v>9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5</v>
      </c>
      <c r="C120">
        <v>5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3" spans="1:5" x14ac:dyDescent="0.2">
      <c r="C203" s="1"/>
      <c r="E203" s="1"/>
    </row>
    <row r="204" spans="1:5" x14ac:dyDescent="0.2">
      <c r="C204" s="1"/>
      <c r="E204" s="1"/>
    </row>
    <row r="205" spans="1:5" x14ac:dyDescent="0.2">
      <c r="C205" s="1"/>
      <c r="E205" s="1"/>
    </row>
    <row r="206" spans="1:5" x14ac:dyDescent="0.2">
      <c r="C206" s="1"/>
      <c r="E206" s="1"/>
    </row>
    <row r="207" spans="1:5" x14ac:dyDescent="0.2">
      <c r="C207" s="1"/>
      <c r="E207" s="1"/>
    </row>
    <row r="208" spans="1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sqref="A1:E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7</v>
      </c>
      <c r="G3">
        <f t="shared" ca="1" si="1"/>
        <v>0.21875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3</v>
      </c>
      <c r="G4">
        <f t="shared" ca="1" si="1"/>
        <v>9.375E-2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6</v>
      </c>
      <c r="G5">
        <f t="shared" ca="1" si="1"/>
        <v>0.1875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5</v>
      </c>
      <c r="G6">
        <f t="shared" ca="1" si="1"/>
        <v>0.15625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8</v>
      </c>
      <c r="G7">
        <f t="shared" ca="1" si="1"/>
        <v>0.25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12</v>
      </c>
      <c r="G8">
        <f t="shared" ca="1" si="1"/>
        <v>0.375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0</v>
      </c>
      <c r="G9">
        <f t="shared" ca="1" si="1"/>
        <v>0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8</v>
      </c>
      <c r="G10">
        <f t="shared" ca="1" si="1"/>
        <v>0.25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12</v>
      </c>
      <c r="G11">
        <f t="shared" ca="1" si="1"/>
        <v>0.375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8</v>
      </c>
      <c r="G12">
        <f t="shared" ca="1" si="1"/>
        <v>0.25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8</v>
      </c>
      <c r="G13">
        <f t="shared" ca="1" si="1"/>
        <v>0.25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8</v>
      </c>
      <c r="G14">
        <f t="shared" ca="1" si="1"/>
        <v>0.25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G15">
        <f t="shared" ca="1" si="1"/>
        <v>0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G16">
        <f t="shared" ca="1" si="1"/>
        <v>0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7</v>
      </c>
      <c r="C30">
        <v>7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3</v>
      </c>
      <c r="C40" s="1">
        <v>3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6</v>
      </c>
      <c r="C50">
        <v>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5</v>
      </c>
      <c r="C60" s="1">
        <v>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8</v>
      </c>
      <c r="C70">
        <v>8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12</v>
      </c>
      <c r="C80" s="1">
        <v>12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8</v>
      </c>
      <c r="C100">
        <v>8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12</v>
      </c>
      <c r="C110">
        <v>12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8</v>
      </c>
      <c r="C120">
        <v>8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8</v>
      </c>
      <c r="C130">
        <v>8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8</v>
      </c>
      <c r="C140">
        <v>8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3" spans="1:5" x14ac:dyDescent="0.2">
      <c r="C183" s="1"/>
      <c r="E183" s="1"/>
    </row>
    <row r="184" spans="1:5" x14ac:dyDescent="0.2">
      <c r="C184" s="1"/>
      <c r="E184" s="1"/>
    </row>
    <row r="185" spans="1:5" x14ac:dyDescent="0.2">
      <c r="C185" s="1"/>
      <c r="E185" s="1"/>
    </row>
    <row r="186" spans="1:5" x14ac:dyDescent="0.2">
      <c r="C186" s="1"/>
      <c r="E186" s="1"/>
    </row>
    <row r="187" spans="1:5" x14ac:dyDescent="0.2">
      <c r="C187" s="1"/>
      <c r="E187" s="1"/>
    </row>
    <row r="188" spans="1:5" x14ac:dyDescent="0.2">
      <c r="C188" s="1"/>
      <c r="E188" s="1"/>
    </row>
    <row r="189" spans="1:5" x14ac:dyDescent="0.2">
      <c r="C189" s="1"/>
      <c r="E189" s="1"/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sqref="A1:E1048576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0</v>
      </c>
      <c r="H2">
        <f ca="1">(F2+spoke3w1!F2)/32</f>
        <v>0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9</v>
      </c>
      <c r="H3">
        <f ca="1">(F3+spoke3w1!F3)/32</f>
        <v>0.5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3</v>
      </c>
      <c r="H4">
        <f ca="1">(F4+spoke3w1!F4)/32</f>
        <v>0.1875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9</v>
      </c>
      <c r="H5">
        <f ca="1">(F5+spoke3w1!F5)/32</f>
        <v>0.46875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16</v>
      </c>
      <c r="H6">
        <f ca="1">(F6+spoke3w1!F6)/32</f>
        <v>0.65625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9</v>
      </c>
      <c r="H7">
        <f ca="1">(F7+spoke3w1!F7)/32</f>
        <v>0.53125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15</v>
      </c>
      <c r="H8">
        <f ca="1">(F8+spoke3w1!F8)/32</f>
        <v>0.84375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0</v>
      </c>
      <c r="H9">
        <f ca="1">(F9+spoke3w1!F9)/32</f>
        <v>0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10</v>
      </c>
      <c r="H10">
        <f ca="1">(F10+spoke3w1!F10)/32</f>
        <v>0.5625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14</v>
      </c>
      <c r="H11">
        <f ca="1">(F11+spoke3w1!F11)/32</f>
        <v>0.8125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10</v>
      </c>
      <c r="H12">
        <f ca="1">(F12+spoke3w1!F12)/32</f>
        <v>0.5625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10</v>
      </c>
      <c r="H13">
        <f ca="1">(F13+spoke3w1!F13)/32</f>
        <v>0.5625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10</v>
      </c>
      <c r="H14">
        <f ca="1">(F14+spoke3w1!F14)/32</f>
        <v>0.5625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0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0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9</v>
      </c>
      <c r="C30">
        <v>9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3</v>
      </c>
      <c r="C40" s="1">
        <v>3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9</v>
      </c>
      <c r="C70">
        <v>9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0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10</v>
      </c>
      <c r="C100">
        <v>10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10</v>
      </c>
      <c r="C120">
        <v>10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10</v>
      </c>
      <c r="C130">
        <v>10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10</v>
      </c>
      <c r="C140">
        <v>10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3" spans="1:5" x14ac:dyDescent="0.2">
      <c r="C183" s="1"/>
      <c r="E183" s="1"/>
    </row>
    <row r="184" spans="1:5" x14ac:dyDescent="0.2">
      <c r="C184" s="1"/>
      <c r="E184" s="1"/>
    </row>
    <row r="185" spans="1:5" x14ac:dyDescent="0.2">
      <c r="C185" s="1"/>
      <c r="E185" s="1"/>
    </row>
    <row r="186" spans="1:5" x14ac:dyDescent="0.2">
      <c r="C186" s="1"/>
      <c r="E186" s="1"/>
    </row>
    <row r="187" spans="1:5" x14ac:dyDescent="0.2">
      <c r="C187" s="1"/>
      <c r="E187" s="1"/>
    </row>
    <row r="188" spans="1:5" x14ac:dyDescent="0.2">
      <c r="C188" s="1"/>
      <c r="E188" s="1"/>
    </row>
    <row r="189" spans="1:5" x14ac:dyDescent="0.2">
      <c r="C189" s="1"/>
      <c r="E189" s="1"/>
    </row>
    <row r="193" spans="3:5" x14ac:dyDescent="0.2">
      <c r="C193" s="1"/>
      <c r="E193" s="1"/>
    </row>
    <row r="194" spans="3:5" x14ac:dyDescent="0.2">
      <c r="C194" s="1"/>
      <c r="E194" s="1"/>
    </row>
    <row r="195" spans="3:5" x14ac:dyDescent="0.2">
      <c r="C195" s="1"/>
      <c r="E195" s="1"/>
    </row>
    <row r="196" spans="3:5" x14ac:dyDescent="0.2">
      <c r="C196" s="1"/>
      <c r="E196" s="1"/>
    </row>
    <row r="197" spans="3:5" x14ac:dyDescent="0.2">
      <c r="C197" s="1"/>
      <c r="E197" s="1"/>
    </row>
    <row r="198" spans="3:5" x14ac:dyDescent="0.2">
      <c r="C198" s="1"/>
      <c r="E198" s="1"/>
    </row>
    <row r="199" spans="3:5" x14ac:dyDescent="0.2">
      <c r="C199" s="1"/>
      <c r="E199" s="1"/>
    </row>
    <row r="203" spans="3:5" x14ac:dyDescent="0.2">
      <c r="C203" s="1"/>
      <c r="E203" s="1"/>
    </row>
    <row r="204" spans="3:5" x14ac:dyDescent="0.2">
      <c r="C204" s="1"/>
      <c r="E204" s="1"/>
    </row>
    <row r="205" spans="3:5" x14ac:dyDescent="0.2">
      <c r="C205" s="1"/>
      <c r="E205" s="1"/>
    </row>
    <row r="206" spans="3:5" x14ac:dyDescent="0.2">
      <c r="C206" s="1"/>
      <c r="E206" s="1"/>
    </row>
    <row r="207" spans="3:5" x14ac:dyDescent="0.2">
      <c r="C207" s="1"/>
      <c r="E207" s="1"/>
    </row>
    <row r="208" spans="3:5" x14ac:dyDescent="0.2">
      <c r="C208" s="1"/>
      <c r="E208" s="1"/>
    </row>
    <row r="209" spans="3:5" x14ac:dyDescent="0.2">
      <c r="C209" s="1"/>
      <c r="E209" s="1"/>
    </row>
    <row r="213" spans="3:5" x14ac:dyDescent="0.2">
      <c r="C213" s="1"/>
      <c r="E213" s="1"/>
    </row>
    <row r="214" spans="3:5" x14ac:dyDescent="0.2">
      <c r="C214" s="1"/>
      <c r="E214" s="1"/>
    </row>
    <row r="215" spans="3:5" x14ac:dyDescent="0.2">
      <c r="C215" s="1"/>
      <c r="E215" s="1"/>
    </row>
    <row r="216" spans="3:5" x14ac:dyDescent="0.2">
      <c r="C216" s="1"/>
      <c r="E216" s="1"/>
    </row>
    <row r="217" spans="3:5" x14ac:dyDescent="0.2">
      <c r="C217" s="1"/>
      <c r="E217" s="1"/>
    </row>
    <row r="218" spans="3:5" x14ac:dyDescent="0.2">
      <c r="C218" s="1"/>
      <c r="E218" s="1"/>
    </row>
    <row r="219" spans="3:5" x14ac:dyDescent="0.2">
      <c r="C219" s="1"/>
      <c r="E219" s="1"/>
    </row>
    <row r="223" spans="3:5" x14ac:dyDescent="0.2">
      <c r="C223" s="1"/>
      <c r="E223" s="1"/>
    </row>
    <row r="224" spans="3:5" x14ac:dyDescent="0.2">
      <c r="C224" s="1"/>
      <c r="E224" s="1"/>
    </row>
    <row r="225" spans="3:5" x14ac:dyDescent="0.2">
      <c r="C225" s="1"/>
      <c r="E225" s="1"/>
    </row>
    <row r="226" spans="3:5" x14ac:dyDescent="0.2">
      <c r="C226" s="1"/>
      <c r="E226" s="1"/>
    </row>
    <row r="227" spans="3:5" x14ac:dyDescent="0.2">
      <c r="C227" s="1"/>
      <c r="E227" s="1"/>
    </row>
    <row r="228" spans="3:5" x14ac:dyDescent="0.2">
      <c r="C228" s="1"/>
      <c r="E228" s="1"/>
    </row>
    <row r="229" spans="3:5" x14ac:dyDescent="0.2">
      <c r="C229" s="1"/>
      <c r="E229" s="1"/>
    </row>
    <row r="232" spans="3:5" x14ac:dyDescent="0.2">
      <c r="C232" s="1"/>
      <c r="E232" s="1"/>
    </row>
    <row r="233" spans="3:5" x14ac:dyDescent="0.2">
      <c r="C233" s="1"/>
      <c r="E233" s="1"/>
    </row>
    <row r="234" spans="3:5" x14ac:dyDescent="0.2">
      <c r="C234" s="1"/>
      <c r="E234" s="1"/>
    </row>
    <row r="235" spans="3:5" x14ac:dyDescent="0.2">
      <c r="C235" s="1"/>
      <c r="E235" s="1"/>
    </row>
    <row r="236" spans="3:5" x14ac:dyDescent="0.2">
      <c r="C236" s="1"/>
      <c r="E236" s="1"/>
    </row>
    <row r="237" spans="3:5" x14ac:dyDescent="0.2">
      <c r="C237" s="1"/>
      <c r="E237" s="1"/>
    </row>
    <row r="238" spans="3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6</v>
      </c>
      <c r="D3" s="1">
        <v>-0.1</v>
      </c>
      <c r="E3">
        <v>0</v>
      </c>
      <c r="F3" s="1">
        <v>0</v>
      </c>
    </row>
    <row r="4" spans="2:6" x14ac:dyDescent="0.2">
      <c r="B4" t="s">
        <v>7</v>
      </c>
      <c r="C4" t="s">
        <v>8</v>
      </c>
      <c r="D4" s="1">
        <v>-0.02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16</v>
      </c>
      <c r="D10">
        <v>16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6</v>
      </c>
      <c r="D13" s="1">
        <v>-0.1</v>
      </c>
      <c r="E13">
        <v>0</v>
      </c>
      <c r="F13" s="1">
        <v>0</v>
      </c>
    </row>
    <row r="14" spans="2:6" x14ac:dyDescent="0.2">
      <c r="B14" t="s">
        <v>7</v>
      </c>
      <c r="C14" t="s">
        <v>8</v>
      </c>
      <c r="D14" s="1">
        <v>-0.02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11</v>
      </c>
      <c r="D20">
        <v>11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6</v>
      </c>
      <c r="D23" s="1">
        <v>-0.1</v>
      </c>
      <c r="E23">
        <v>0</v>
      </c>
      <c r="F23" s="1">
        <v>0</v>
      </c>
    </row>
    <row r="24" spans="2:6" x14ac:dyDescent="0.2">
      <c r="B24" t="s">
        <v>7</v>
      </c>
      <c r="C24" t="s">
        <v>8</v>
      </c>
      <c r="D24" s="1">
        <v>-0.02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15</v>
      </c>
      <c r="D30">
        <v>15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6</v>
      </c>
      <c r="D33" s="1">
        <v>-0.1</v>
      </c>
      <c r="E33">
        <v>0</v>
      </c>
      <c r="F33" s="1">
        <v>0</v>
      </c>
    </row>
    <row r="34" spans="2:6" x14ac:dyDescent="0.2">
      <c r="B34" t="s">
        <v>7</v>
      </c>
      <c r="C34" t="s">
        <v>8</v>
      </c>
      <c r="D34" s="1">
        <v>-0.02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15</v>
      </c>
      <c r="D40" s="1">
        <v>15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6</v>
      </c>
      <c r="D43" s="1">
        <v>-0.1</v>
      </c>
      <c r="E43">
        <v>0</v>
      </c>
      <c r="F43" s="1">
        <v>0</v>
      </c>
    </row>
    <row r="44" spans="2:6" x14ac:dyDescent="0.2">
      <c r="B44" t="s">
        <v>7</v>
      </c>
      <c r="C44" t="s">
        <v>8</v>
      </c>
      <c r="D44" s="1">
        <v>-0.02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15</v>
      </c>
      <c r="D50">
        <v>15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6</v>
      </c>
      <c r="D53" s="1">
        <v>-0.1</v>
      </c>
      <c r="E53">
        <v>0</v>
      </c>
      <c r="F53" s="1">
        <v>0</v>
      </c>
    </row>
    <row r="54" spans="2:6" x14ac:dyDescent="0.2">
      <c r="B54" t="s">
        <v>7</v>
      </c>
      <c r="C54" t="s">
        <v>8</v>
      </c>
      <c r="D54" s="1">
        <v>-0.02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16</v>
      </c>
      <c r="D60" s="1">
        <v>16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6</v>
      </c>
      <c r="D63" s="1">
        <v>-0.1</v>
      </c>
      <c r="E63">
        <v>0</v>
      </c>
      <c r="F63" s="1">
        <v>0</v>
      </c>
    </row>
    <row r="64" spans="2:6" x14ac:dyDescent="0.2">
      <c r="B64" t="s">
        <v>7</v>
      </c>
      <c r="C64" t="s">
        <v>8</v>
      </c>
      <c r="D64" s="1">
        <v>-0.02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16</v>
      </c>
      <c r="D70">
        <v>16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6</v>
      </c>
      <c r="D73" s="1">
        <v>-0.1</v>
      </c>
      <c r="E73">
        <v>0</v>
      </c>
      <c r="F73" s="1">
        <v>0</v>
      </c>
    </row>
    <row r="74" spans="2:6" x14ac:dyDescent="0.2">
      <c r="B74" t="s">
        <v>7</v>
      </c>
      <c r="C74" t="s">
        <v>8</v>
      </c>
      <c r="D74" s="1">
        <v>-0.02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14</v>
      </c>
      <c r="D80" s="1">
        <v>14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6</v>
      </c>
      <c r="D83" s="1">
        <v>-0.1</v>
      </c>
      <c r="E83">
        <v>0</v>
      </c>
      <c r="F83" s="1">
        <v>0</v>
      </c>
    </row>
    <row r="84" spans="2:6" x14ac:dyDescent="0.2">
      <c r="B84" t="s">
        <v>7</v>
      </c>
      <c r="C84" t="s">
        <v>8</v>
      </c>
      <c r="D84" s="1">
        <v>-0.02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14</v>
      </c>
      <c r="D90">
        <v>14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6</v>
      </c>
      <c r="D93" s="1">
        <v>-0.1</v>
      </c>
      <c r="E93">
        <v>0</v>
      </c>
      <c r="F93" s="1">
        <v>0</v>
      </c>
    </row>
    <row r="94" spans="2:6" x14ac:dyDescent="0.2">
      <c r="B94" t="s">
        <v>7</v>
      </c>
      <c r="C94" t="s">
        <v>8</v>
      </c>
      <c r="D94" s="1">
        <v>-0.02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14</v>
      </c>
      <c r="D100">
        <v>14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6</v>
      </c>
      <c r="D103" s="1">
        <v>-0.1</v>
      </c>
      <c r="E103">
        <v>0</v>
      </c>
      <c r="F103" s="1">
        <v>0</v>
      </c>
    </row>
    <row r="104" spans="2:6" x14ac:dyDescent="0.2">
      <c r="B104" t="s">
        <v>7</v>
      </c>
      <c r="C104" t="s">
        <v>8</v>
      </c>
      <c r="D104" s="1">
        <v>-0.02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15</v>
      </c>
      <c r="D110">
        <v>15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6</v>
      </c>
      <c r="D113" s="1">
        <v>-0.1</v>
      </c>
      <c r="E113">
        <v>0</v>
      </c>
      <c r="F113" s="1">
        <v>0</v>
      </c>
    </row>
    <row r="114" spans="2:6" x14ac:dyDescent="0.2">
      <c r="B114" t="s">
        <v>7</v>
      </c>
      <c r="C114" t="s">
        <v>8</v>
      </c>
      <c r="D114" s="1">
        <v>-0.02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15</v>
      </c>
      <c r="D120">
        <v>15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6</v>
      </c>
      <c r="D123" s="1">
        <v>-0.1</v>
      </c>
      <c r="E123">
        <v>0</v>
      </c>
      <c r="F123" s="1">
        <v>0</v>
      </c>
    </row>
    <row r="124" spans="2:6" x14ac:dyDescent="0.2">
      <c r="B124" t="s">
        <v>7</v>
      </c>
      <c r="C124" t="s">
        <v>8</v>
      </c>
      <c r="D124" s="1">
        <v>-0.02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16</v>
      </c>
      <c r="D130">
        <v>16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6</v>
      </c>
      <c r="D133" s="1">
        <v>-0.1</v>
      </c>
      <c r="E133">
        <v>0</v>
      </c>
      <c r="F133" s="1">
        <v>0</v>
      </c>
    </row>
    <row r="134" spans="2:6" x14ac:dyDescent="0.2">
      <c r="B134" t="s">
        <v>7</v>
      </c>
      <c r="C134" t="s">
        <v>8</v>
      </c>
      <c r="D134" s="1">
        <v>-0.02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16</v>
      </c>
      <c r="D140">
        <v>16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6</v>
      </c>
      <c r="D143" s="1">
        <v>-0.1</v>
      </c>
      <c r="E143">
        <v>0</v>
      </c>
      <c r="F143" s="1">
        <v>0</v>
      </c>
    </row>
    <row r="144" spans="2:6" x14ac:dyDescent="0.2">
      <c r="B144" t="s">
        <v>7</v>
      </c>
      <c r="C144" t="s">
        <v>8</v>
      </c>
      <c r="D144" s="1">
        <v>-0.02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15</v>
      </c>
      <c r="D150">
        <v>15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6</v>
      </c>
      <c r="D153" s="1">
        <v>-0.1</v>
      </c>
      <c r="E153">
        <v>0</v>
      </c>
      <c r="F153" s="1">
        <v>0</v>
      </c>
    </row>
    <row r="154" spans="2:6" x14ac:dyDescent="0.2">
      <c r="B154" t="s">
        <v>7</v>
      </c>
      <c r="C154" t="s">
        <v>8</v>
      </c>
      <c r="D154" s="1">
        <v>-0.02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15</v>
      </c>
      <c r="D160">
        <v>15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6</v>
      </c>
      <c r="D163" s="1">
        <v>-0.1</v>
      </c>
      <c r="E163">
        <v>0</v>
      </c>
      <c r="F163" s="1">
        <v>0</v>
      </c>
    </row>
    <row r="164" spans="2:6" x14ac:dyDescent="0.2">
      <c r="B164" t="s">
        <v>7</v>
      </c>
      <c r="C164" t="s">
        <v>8</v>
      </c>
      <c r="D164" s="1">
        <v>-0.02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9</v>
      </c>
      <c r="D170">
        <v>9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6</v>
      </c>
      <c r="D173" s="1">
        <v>-0.1</v>
      </c>
      <c r="E173">
        <v>0</v>
      </c>
      <c r="F173" s="1">
        <v>0</v>
      </c>
    </row>
    <row r="174" spans="2:6" x14ac:dyDescent="0.2">
      <c r="B174" t="s">
        <v>7</v>
      </c>
      <c r="C174" t="s">
        <v>8</v>
      </c>
      <c r="D174" s="1">
        <v>-0.02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9</v>
      </c>
      <c r="D180">
        <v>9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6</v>
      </c>
      <c r="D183" s="1">
        <v>-0.1</v>
      </c>
      <c r="E183">
        <v>0</v>
      </c>
      <c r="F183" s="1">
        <v>0</v>
      </c>
    </row>
    <row r="184" spans="2:6" x14ac:dyDescent="0.2">
      <c r="B184" t="s">
        <v>7</v>
      </c>
      <c r="C184" t="s">
        <v>8</v>
      </c>
      <c r="D184" s="1">
        <v>-0.02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9</v>
      </c>
      <c r="D190">
        <v>9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6</v>
      </c>
      <c r="D193" s="1">
        <v>-0.1</v>
      </c>
      <c r="E193">
        <v>0</v>
      </c>
      <c r="F193" s="1">
        <v>0</v>
      </c>
    </row>
    <row r="194" spans="2:6" x14ac:dyDescent="0.2">
      <c r="B194" t="s">
        <v>7</v>
      </c>
      <c r="C194" t="s">
        <v>8</v>
      </c>
      <c r="D194" s="1">
        <v>-0.02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9</v>
      </c>
      <c r="D200">
        <v>9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6</v>
      </c>
      <c r="D203" s="1">
        <v>-0.1</v>
      </c>
      <c r="E203">
        <v>0</v>
      </c>
      <c r="F203" s="1">
        <v>0</v>
      </c>
    </row>
    <row r="204" spans="2:6" x14ac:dyDescent="0.2">
      <c r="B204" t="s">
        <v>7</v>
      </c>
      <c r="C204" t="s">
        <v>8</v>
      </c>
      <c r="D204" s="1">
        <v>-0.02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9</v>
      </c>
      <c r="D210">
        <v>9</v>
      </c>
    </row>
    <row r="213" spans="2:6" x14ac:dyDescent="0.2">
      <c r="D213" s="1"/>
      <c r="F213" s="1"/>
    </row>
    <row r="214" spans="2:6" x14ac:dyDescent="0.2">
      <c r="D214" s="1"/>
      <c r="F214" s="1"/>
    </row>
    <row r="215" spans="2:6" x14ac:dyDescent="0.2">
      <c r="D215" s="1"/>
      <c r="F215" s="1"/>
    </row>
    <row r="216" spans="2:6" x14ac:dyDescent="0.2">
      <c r="D216" s="1"/>
      <c r="F216" s="1"/>
    </row>
    <row r="217" spans="2:6" x14ac:dyDescent="0.2">
      <c r="D217" s="1"/>
      <c r="F217" s="1"/>
    </row>
    <row r="218" spans="2:6" x14ac:dyDescent="0.2">
      <c r="D218" s="1"/>
      <c r="F218" s="1"/>
    </row>
    <row r="219" spans="2:6" x14ac:dyDescent="0.2">
      <c r="D219" s="1"/>
      <c r="F219" s="1"/>
    </row>
    <row r="223" spans="2:6" x14ac:dyDescent="0.2">
      <c r="D223" s="1"/>
      <c r="F223" s="1"/>
    </row>
    <row r="224" spans="2:6" x14ac:dyDescent="0.2">
      <c r="D224" s="1"/>
      <c r="F224" s="1"/>
    </row>
    <row r="225" spans="4:6" x14ac:dyDescent="0.2">
      <c r="D225" s="1"/>
      <c r="F225" s="1"/>
    </row>
    <row r="226" spans="4:6" x14ac:dyDescent="0.2">
      <c r="D226" s="1"/>
      <c r="F226" s="1"/>
    </row>
    <row r="227" spans="4:6" x14ac:dyDescent="0.2">
      <c r="D227" s="1"/>
      <c r="F227" s="1"/>
    </row>
    <row r="228" spans="4:6" x14ac:dyDescent="0.2">
      <c r="D228" s="1"/>
      <c r="F228" s="1"/>
    </row>
    <row r="229" spans="4:6" x14ac:dyDescent="0.2">
      <c r="D229" s="1"/>
      <c r="F229" s="1"/>
    </row>
    <row r="232" spans="4:6" x14ac:dyDescent="0.2">
      <c r="D232" s="1"/>
      <c r="F232" s="1"/>
    </row>
    <row r="233" spans="4:6" x14ac:dyDescent="0.2">
      <c r="D233" s="1"/>
      <c r="F233" s="1"/>
    </row>
    <row r="234" spans="4:6" x14ac:dyDescent="0.2">
      <c r="D234" s="1"/>
      <c r="F234" s="1"/>
    </row>
    <row r="235" spans="4:6" x14ac:dyDescent="0.2">
      <c r="D235" s="1"/>
      <c r="F235" s="1"/>
    </row>
    <row r="236" spans="4:6" x14ac:dyDescent="0.2">
      <c r="D236" s="1"/>
      <c r="F236" s="1"/>
    </row>
    <row r="237" spans="4:6" x14ac:dyDescent="0.2">
      <c r="D237" s="1"/>
      <c r="F237" s="1"/>
    </row>
    <row r="238" spans="4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B3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18</v>
      </c>
      <c r="B1" s="4">
        <v>22261</v>
      </c>
    </row>
    <row r="2" spans="1:2" x14ac:dyDescent="0.2">
      <c r="A2" t="s">
        <v>19</v>
      </c>
      <c r="B2">
        <v>63</v>
      </c>
    </row>
    <row r="3" spans="1:2" x14ac:dyDescent="0.2">
      <c r="A3" t="s">
        <v>20</v>
      </c>
      <c r="B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omega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2023-12-29T19:55:56Z</dcterms:modified>
</cp:coreProperties>
</file>