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agnes/Desktop/"/>
    </mc:Choice>
  </mc:AlternateContent>
  <xr:revisionPtr revIDLastSave="0" documentId="8_{20EB8A2C-0F67-214B-8FF0-268EDFA36E35}" xr6:coauthVersionLast="47" xr6:coauthVersionMax="47" xr10:uidLastSave="{00000000-0000-0000-0000-000000000000}"/>
  <workbookProtection workbookAlgorithmName="SHA-512" workbookHashValue="xT3zsQ0uM7KdPNNhstZMdxFwGHyIYrFjMlRR5j9v1a1E7iQ2MGZx8cPNtpbgx0x+L6rOlLLdmo19QBAlolbIow==" workbookSaltValue="AAbfw++/Q+JLT5dSMFpoFw==" workbookSpinCount="100000" lockStructure="1"/>
  <bookViews>
    <workbookView xWindow="0" yWindow="500" windowWidth="23260" windowHeight="12580" firstSheet="1" activeTab="3" xr2:uid="{00000000-000D-0000-FFFF-FFFF00000000}"/>
  </bookViews>
  <sheets>
    <sheet name="Lists" sheetId="19" state="hidden" r:id="rId1"/>
    <sheet name="MAIN PAGE" sheetId="21" r:id="rId2"/>
    <sheet name="CONTACT DETAILS" sheetId="20" r:id="rId3"/>
    <sheet name="SB1 Fed. National Gov" sheetId="2" r:id="rId4"/>
    <sheet name="SB2 Overview States Provinces" sheetId="30" r:id="rId5"/>
    <sheet name="SB3 Overview of cities" sheetId="11" r:id="rId6"/>
    <sheet name="SB2.A" sheetId="31" r:id="rId7"/>
    <sheet name="SB2.B" sheetId="32" r:id="rId8"/>
    <sheet name="SB2.C" sheetId="33" r:id="rId9"/>
    <sheet name="SB2.D" sheetId="34" r:id="rId10"/>
    <sheet name="SB2.E" sheetId="35" r:id="rId11"/>
    <sheet name="SB2.F" sheetId="36" r:id="rId12"/>
    <sheet name="SB2.G" sheetId="37" r:id="rId13"/>
    <sheet name="SB2.H" sheetId="38" r:id="rId14"/>
    <sheet name="SB2.I" sheetId="39" r:id="rId15"/>
    <sheet name="SB2.J" sheetId="40" r:id="rId16"/>
    <sheet name="SB3 City A" sheetId="12" r:id="rId17"/>
    <sheet name="SB3 City B" sheetId="15" r:id="rId18"/>
    <sheet name="SB3 City C" sheetId="16" r:id="rId19"/>
    <sheet name="SB3 City D" sheetId="17" r:id="rId20"/>
    <sheet name="SB3 City E" sheetId="18" r:id="rId21"/>
    <sheet name="SB3 City F" sheetId="22" r:id="rId22"/>
    <sheet name="SB3 City G" sheetId="23" r:id="rId23"/>
    <sheet name="SB3 City H" sheetId="24" r:id="rId24"/>
    <sheet name="SB3 City I" sheetId="25" r:id="rId25"/>
    <sheet name="SB3 City J" sheetId="28" r:id="rId2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5" i="28" l="1"/>
  <c r="D74" i="28"/>
  <c r="D71" i="28"/>
  <c r="B61" i="28"/>
  <c r="D57" i="28"/>
  <c r="D75" i="28" s="1"/>
  <c r="B37" i="28"/>
  <c r="D32" i="28"/>
  <c r="D24" i="28"/>
  <c r="D21" i="28"/>
  <c r="D25" i="28" s="1"/>
  <c r="D8" i="28"/>
  <c r="D85" i="25"/>
  <c r="D74" i="25"/>
  <c r="D71" i="25"/>
  <c r="B61" i="25"/>
  <c r="D57" i="25"/>
  <c r="D75" i="25" s="1"/>
  <c r="B37" i="25"/>
  <c r="D32" i="25"/>
  <c r="D24" i="25"/>
  <c r="D21" i="25"/>
  <c r="D25" i="25" s="1"/>
  <c r="D8" i="25"/>
  <c r="D85" i="24"/>
  <c r="D74" i="24"/>
  <c r="D71" i="24"/>
  <c r="B61" i="24"/>
  <c r="D57" i="24"/>
  <c r="B37" i="24"/>
  <c r="D32" i="24"/>
  <c r="D24" i="24"/>
  <c r="D21" i="24"/>
  <c r="D25" i="24" s="1"/>
  <c r="D8" i="24"/>
  <c r="D85" i="23"/>
  <c r="D74" i="23"/>
  <c r="D71" i="23"/>
  <c r="B61" i="23"/>
  <c r="D57" i="23"/>
  <c r="B37" i="23"/>
  <c r="D32" i="23"/>
  <c r="D24" i="23"/>
  <c r="D21" i="23"/>
  <c r="D25" i="23" s="1"/>
  <c r="D8" i="23"/>
  <c r="D85" i="22"/>
  <c r="D74" i="22"/>
  <c r="D71" i="22"/>
  <c r="B61" i="22"/>
  <c r="D57" i="22"/>
  <c r="D75" i="22" s="1"/>
  <c r="B37" i="22"/>
  <c r="D32" i="22"/>
  <c r="D24" i="22"/>
  <c r="D21" i="22"/>
  <c r="D25" i="22" s="1"/>
  <c r="D8" i="22"/>
  <c r="D85" i="18"/>
  <c r="D74" i="18"/>
  <c r="D71" i="18"/>
  <c r="B61" i="18"/>
  <c r="D57" i="18"/>
  <c r="B37" i="18"/>
  <c r="D32" i="18"/>
  <c r="D24" i="18"/>
  <c r="D21" i="18"/>
  <c r="D25" i="18" s="1"/>
  <c r="D8" i="18"/>
  <c r="D85" i="17"/>
  <c r="D74" i="17"/>
  <c r="D71" i="17"/>
  <c r="B61" i="17"/>
  <c r="D57" i="17"/>
  <c r="D75" i="17" s="1"/>
  <c r="B37" i="17"/>
  <c r="D32" i="17"/>
  <c r="D24" i="17"/>
  <c r="D21" i="17"/>
  <c r="D25" i="17" s="1"/>
  <c r="D8" i="17"/>
  <c r="D85" i="16"/>
  <c r="D74" i="16"/>
  <c r="D71" i="16"/>
  <c r="B61" i="16"/>
  <c r="D57" i="16"/>
  <c r="B37" i="16"/>
  <c r="D32" i="16"/>
  <c r="D24" i="16"/>
  <c r="D21" i="16"/>
  <c r="D8" i="16"/>
  <c r="D85" i="15"/>
  <c r="D74" i="15"/>
  <c r="D71" i="15"/>
  <c r="B61" i="15"/>
  <c r="D57" i="15"/>
  <c r="B37" i="15"/>
  <c r="D32" i="15"/>
  <c r="D24" i="15"/>
  <c r="D21" i="15"/>
  <c r="D8" i="15"/>
  <c r="D85" i="12"/>
  <c r="D74" i="12"/>
  <c r="D71" i="12"/>
  <c r="B61" i="12"/>
  <c r="D57" i="12"/>
  <c r="B37" i="12"/>
  <c r="D32" i="12"/>
  <c r="D24" i="12"/>
  <c r="D21" i="12"/>
  <c r="D8" i="12"/>
  <c r="D85" i="40"/>
  <c r="D74" i="40"/>
  <c r="D71" i="40"/>
  <c r="B61" i="40"/>
  <c r="D57" i="40"/>
  <c r="B37" i="40"/>
  <c r="D32" i="40"/>
  <c r="D24" i="40"/>
  <c r="D21" i="40"/>
  <c r="D8" i="40"/>
  <c r="D85" i="39"/>
  <c r="D74" i="39"/>
  <c r="D71" i="39"/>
  <c r="B61" i="39"/>
  <c r="D57" i="39"/>
  <c r="B37" i="39"/>
  <c r="D32" i="39"/>
  <c r="D24" i="39"/>
  <c r="D21" i="39"/>
  <c r="D8" i="39"/>
  <c r="D85" i="38"/>
  <c r="D74" i="38"/>
  <c r="D71" i="38"/>
  <c r="B61" i="38"/>
  <c r="D57" i="38"/>
  <c r="B37" i="38"/>
  <c r="D32" i="38"/>
  <c r="D24" i="38"/>
  <c r="D21" i="38"/>
  <c r="D8" i="38"/>
  <c r="D85" i="37"/>
  <c r="D74" i="37"/>
  <c r="D71" i="37"/>
  <c r="B61" i="37"/>
  <c r="D57" i="37"/>
  <c r="B37" i="37"/>
  <c r="D32" i="37"/>
  <c r="D24" i="37"/>
  <c r="D21" i="37"/>
  <c r="D25" i="37" s="1"/>
  <c r="D8" i="37"/>
  <c r="D85" i="36"/>
  <c r="D74" i="36"/>
  <c r="D71" i="36"/>
  <c r="B61" i="36"/>
  <c r="D57" i="36"/>
  <c r="D75" i="36" s="1"/>
  <c r="B37" i="36"/>
  <c r="D32" i="36"/>
  <c r="D24" i="36"/>
  <c r="D21" i="36"/>
  <c r="D25" i="36" s="1"/>
  <c r="D8" i="36"/>
  <c r="D85" i="35"/>
  <c r="D74" i="35"/>
  <c r="D71" i="35"/>
  <c r="B61" i="35"/>
  <c r="D57" i="35"/>
  <c r="B37" i="35"/>
  <c r="D32" i="35"/>
  <c r="D24" i="35"/>
  <c r="D21" i="35"/>
  <c r="D25" i="35" s="1"/>
  <c r="D8" i="35"/>
  <c r="D85" i="34"/>
  <c r="D74" i="34"/>
  <c r="D71" i="34"/>
  <c r="B61" i="34"/>
  <c r="D57" i="34"/>
  <c r="D75" i="34" s="1"/>
  <c r="B37" i="34"/>
  <c r="D32" i="34"/>
  <c r="D24" i="34"/>
  <c r="D21" i="34"/>
  <c r="D25" i="34" s="1"/>
  <c r="D8" i="34"/>
  <c r="D85" i="33"/>
  <c r="D74" i="33"/>
  <c r="D71" i="33"/>
  <c r="B61" i="33"/>
  <c r="D57" i="33"/>
  <c r="B37" i="33"/>
  <c r="D32" i="33"/>
  <c r="D24" i="33"/>
  <c r="D21" i="33"/>
  <c r="D25" i="33" s="1"/>
  <c r="D8" i="33"/>
  <c r="D85" i="32"/>
  <c r="D74" i="32"/>
  <c r="D71" i="32"/>
  <c r="B61" i="32"/>
  <c r="D57" i="32"/>
  <c r="D75" i="32" s="1"/>
  <c r="B37" i="32"/>
  <c r="D32" i="32"/>
  <c r="D24" i="32"/>
  <c r="D25" i="32" s="1"/>
  <c r="D21" i="32"/>
  <c r="D8" i="32"/>
  <c r="D75" i="35" l="1"/>
  <c r="D75" i="37"/>
  <c r="D25" i="39"/>
  <c r="D75" i="39"/>
  <c r="D25" i="12"/>
  <c r="D75" i="12"/>
  <c r="D25" i="16"/>
  <c r="D75" i="16"/>
  <c r="D75" i="18"/>
  <c r="D75" i="23"/>
  <c r="D25" i="38"/>
  <c r="D75" i="38"/>
  <c r="D25" i="40"/>
  <c r="D75" i="40"/>
  <c r="D25" i="15"/>
  <c r="D75" i="15"/>
  <c r="D75" i="33"/>
  <c r="D75" i="24"/>
  <c r="D119" i="28"/>
  <c r="D119" i="25"/>
  <c r="D119" i="24"/>
  <c r="D119" i="23"/>
  <c r="D119" i="22"/>
  <c r="D119" i="18"/>
  <c r="D119" i="17"/>
  <c r="D119" i="16"/>
  <c r="D119" i="15"/>
  <c r="D119" i="40"/>
  <c r="D119" i="39"/>
  <c r="D119" i="38"/>
  <c r="D119" i="37"/>
  <c r="D119" i="36"/>
  <c r="D119" i="35"/>
  <c r="D119" i="34"/>
  <c r="D119" i="33"/>
  <c r="D119" i="32"/>
  <c r="D125" i="2" l="1"/>
  <c r="D120" i="2"/>
  <c r="E118" i="35" l="1"/>
  <c r="D118" i="35"/>
  <c r="E118" i="28"/>
  <c r="D118" i="28"/>
  <c r="E118" i="25"/>
  <c r="D118" i="25"/>
  <c r="D120" i="25" s="1"/>
  <c r="E118" i="24"/>
  <c r="D118" i="24"/>
  <c r="E118" i="23"/>
  <c r="D118" i="23"/>
  <c r="D120" i="23" s="1"/>
  <c r="E118" i="22"/>
  <c r="D118" i="22"/>
  <c r="D120" i="22" s="1"/>
  <c r="E118" i="18"/>
  <c r="D118" i="18"/>
  <c r="E118" i="17"/>
  <c r="D118" i="17"/>
  <c r="E118" i="16"/>
  <c r="D118" i="16"/>
  <c r="D120" i="16" s="1"/>
  <c r="E118" i="15"/>
  <c r="D118" i="15"/>
  <c r="D119" i="12"/>
  <c r="E118" i="12"/>
  <c r="D118" i="12"/>
  <c r="E118" i="40"/>
  <c r="D118" i="40"/>
  <c r="D120" i="40" s="1"/>
  <c r="E118" i="39"/>
  <c r="D118" i="39"/>
  <c r="E118" i="38"/>
  <c r="D118" i="38"/>
  <c r="E118" i="37"/>
  <c r="D118" i="37"/>
  <c r="D120" i="37" s="1"/>
  <c r="E118" i="36"/>
  <c r="D118" i="36"/>
  <c r="D120" i="36" s="1"/>
  <c r="E118" i="34"/>
  <c r="D118" i="34"/>
  <c r="E118" i="33"/>
  <c r="D118" i="33"/>
  <c r="D120" i="33" s="1"/>
  <c r="E118" i="32"/>
  <c r="D118" i="32"/>
  <c r="D120" i="32" s="1"/>
  <c r="D9" i="2"/>
  <c r="D120" i="12" l="1"/>
  <c r="D120" i="28"/>
  <c r="D120" i="38"/>
  <c r="D120" i="15"/>
  <c r="D120" i="17"/>
  <c r="D120" i="35"/>
  <c r="D120" i="34"/>
  <c r="D120" i="39"/>
  <c r="D120" i="18"/>
  <c r="D120" i="24"/>
  <c r="C29" i="21"/>
  <c r="D29" i="21" s="1"/>
  <c r="C30" i="21"/>
  <c r="D30" i="21" s="1"/>
  <c r="C31" i="21"/>
  <c r="D31" i="21" s="1"/>
  <c r="C36" i="21"/>
  <c r="D36" i="21" s="1"/>
  <c r="C37" i="21"/>
  <c r="D37" i="21" s="1"/>
  <c r="C38" i="21"/>
  <c r="D38" i="21" s="1"/>
  <c r="C39" i="21"/>
  <c r="D39" i="21" s="1"/>
  <c r="C40" i="21"/>
  <c r="D40" i="21" s="1"/>
  <c r="C41" i="21"/>
  <c r="D41" i="21" s="1"/>
  <c r="C42" i="21"/>
  <c r="D42" i="21" s="1"/>
  <c r="C43" i="21"/>
  <c r="D43" i="21" s="1"/>
  <c r="C44" i="21"/>
  <c r="D44" i="21" s="1"/>
  <c r="C35" i="21"/>
  <c r="D35" i="21" s="1"/>
  <c r="C23" i="21"/>
  <c r="D23" i="21" s="1"/>
  <c r="C24" i="21"/>
  <c r="D24" i="21" s="1"/>
  <c r="C25" i="21"/>
  <c r="D25" i="21" s="1"/>
  <c r="C26" i="21"/>
  <c r="D26" i="21" s="1"/>
  <c r="C27" i="21"/>
  <c r="D27" i="21" s="1"/>
  <c r="C28" i="21"/>
  <c r="D28" i="21" s="1"/>
  <c r="C22" i="21"/>
  <c r="D22" i="21" s="1"/>
  <c r="B36" i="21"/>
  <c r="B37" i="21"/>
  <c r="B38" i="21"/>
  <c r="B39" i="21"/>
  <c r="B40" i="21"/>
  <c r="B41" i="21"/>
  <c r="B42" i="21"/>
  <c r="B43" i="21"/>
  <c r="B44" i="21"/>
  <c r="B35" i="21"/>
  <c r="B23" i="21"/>
  <c r="B24" i="21"/>
  <c r="B25" i="21"/>
  <c r="B26" i="21"/>
  <c r="B27" i="21"/>
  <c r="B28" i="21"/>
  <c r="B29" i="21"/>
  <c r="B30" i="21"/>
  <c r="B31" i="21"/>
  <c r="B22" i="21"/>
  <c r="D122" i="35" l="1"/>
  <c r="C20" i="21"/>
  <c r="D20" i="21" s="1"/>
  <c r="C33" i="21"/>
  <c r="D33" i="21" s="1"/>
  <c r="D18" i="21"/>
  <c r="D126" i="2" l="1"/>
  <c r="D119" i="31"/>
  <c r="H7" i="11"/>
  <c r="G8" i="11" s="1"/>
  <c r="H7" i="30"/>
  <c r="G11" i="30" s="1"/>
  <c r="G10" i="30" l="1"/>
  <c r="G7" i="30"/>
  <c r="G13" i="30"/>
  <c r="G9" i="30"/>
  <c r="G14" i="30"/>
  <c r="G16" i="30"/>
  <c r="G12" i="30"/>
  <c r="G8" i="30"/>
  <c r="G15" i="30"/>
  <c r="G15" i="11"/>
  <c r="G11" i="11"/>
  <c r="G14" i="11"/>
  <c r="G10" i="11"/>
  <c r="G7" i="11"/>
  <c r="G13" i="11"/>
  <c r="G9" i="11"/>
  <c r="G16" i="11"/>
  <c r="G12" i="11"/>
  <c r="D21" i="31"/>
  <c r="D72" i="2"/>
  <c r="D58" i="2"/>
  <c r="D4" i="2"/>
  <c r="D122" i="40" l="1"/>
  <c r="B61" i="31"/>
  <c r="B37" i="31"/>
  <c r="E118" i="31"/>
  <c r="D118" i="31"/>
  <c r="D85" i="31"/>
  <c r="D74" i="31"/>
  <c r="D71" i="31"/>
  <c r="D57" i="31"/>
  <c r="D32" i="31"/>
  <c r="D24" i="31"/>
  <c r="D8" i="31"/>
  <c r="D120" i="31" l="1"/>
  <c r="D75" i="31"/>
  <c r="D3" i="12"/>
  <c r="D33" i="2" l="1"/>
  <c r="D22" i="2"/>
  <c r="B38" i="2"/>
  <c r="D86" i="2"/>
  <c r="B62" i="2"/>
  <c r="H90" i="2" l="1"/>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89" i="2"/>
  <c r="D3" i="17" l="1"/>
  <c r="D3" i="18"/>
  <c r="D3" i="40" l="1"/>
  <c r="D3" i="39"/>
  <c r="D3" i="38"/>
  <c r="D3" i="37"/>
  <c r="D3" i="36"/>
  <c r="D3" i="35"/>
  <c r="D3" i="34"/>
  <c r="D3" i="33"/>
  <c r="D3" i="32"/>
  <c r="D3" i="28"/>
  <c r="D3" i="25"/>
  <c r="D3" i="24"/>
  <c r="D3" i="23"/>
  <c r="D3" i="22"/>
  <c r="D3" i="16"/>
  <c r="D3" i="15"/>
  <c r="D3" i="31"/>
  <c r="D25" i="2" l="1"/>
  <c r="D75" i="2" l="1"/>
  <c r="D26" i="2" l="1"/>
  <c r="E119" i="2" l="1"/>
  <c r="D76" i="2" l="1"/>
  <c r="D119" i="2" l="1"/>
  <c r="D121" i="2" l="1"/>
  <c r="D123" i="2" s="1"/>
  <c r="D127" i="2" s="1"/>
  <c r="H119" i="2"/>
  <c r="B54" i="21" l="1"/>
  <c r="D122" i="12"/>
  <c r="F7" i="11" s="1"/>
  <c r="D122" i="15"/>
  <c r="F8" i="11" s="1"/>
  <c r="D122" i="16"/>
  <c r="F9" i="11" s="1"/>
  <c r="D122" i="17"/>
  <c r="F10" i="11" s="1"/>
  <c r="D122" i="18"/>
  <c r="F11" i="11" s="1"/>
  <c r="D122" i="22"/>
  <c r="F12" i="11" s="1"/>
  <c r="D122" i="23"/>
  <c r="F13" i="11" s="1"/>
  <c r="D122" i="24"/>
  <c r="F14" i="11" s="1"/>
  <c r="D122" i="25"/>
  <c r="F15" i="11" s="1"/>
  <c r="D122" i="28"/>
  <c r="F16" i="11" s="1"/>
  <c r="D122" i="37"/>
  <c r="F13" i="30" s="1"/>
  <c r="D122" i="38"/>
  <c r="F14" i="30" s="1"/>
  <c r="D122" i="39"/>
  <c r="F15" i="30" s="1"/>
  <c r="F16" i="30"/>
  <c r="D122" i="32"/>
  <c r="F8" i="30" s="1"/>
  <c r="F11" i="30"/>
  <c r="D25" i="31"/>
  <c r="D122" i="31" s="1"/>
  <c r="F7" i="30" s="1"/>
  <c r="D122" i="33"/>
  <c r="F9" i="30" s="1"/>
  <c r="D122" i="34"/>
  <c r="F10" i="30" s="1"/>
  <c r="D122" i="36"/>
  <c r="F12" i="30" s="1"/>
  <c r="F18" i="11" l="1"/>
  <c r="D54" i="21" s="1"/>
  <c r="F18" i="30"/>
  <c r="C54" i="21" s="1"/>
  <c r="C50" i="21" l="1"/>
</calcChain>
</file>

<file path=xl/sharedStrings.xml><?xml version="1.0" encoding="utf-8"?>
<sst xmlns="http://schemas.openxmlformats.org/spreadsheetml/2006/main" count="5843" uniqueCount="482">
  <si>
    <t>A</t>
  </si>
  <si>
    <t>B(a)1</t>
  </si>
  <si>
    <t>B(a)2-1</t>
  </si>
  <si>
    <t>B(a)2-2</t>
  </si>
  <si>
    <t>B(a)3-1</t>
  </si>
  <si>
    <t>B(a)3-2</t>
  </si>
  <si>
    <t>B(a) 4-1</t>
  </si>
  <si>
    <t>B(a) 4-2</t>
  </si>
  <si>
    <t>B(a)5</t>
  </si>
  <si>
    <t>B(a)6</t>
  </si>
  <si>
    <t>B(b)</t>
  </si>
  <si>
    <t>C</t>
  </si>
  <si>
    <t>D(a)</t>
  </si>
  <si>
    <t>D(a) TITLE</t>
  </si>
  <si>
    <t>D(a) values</t>
  </si>
  <si>
    <t>D(b) TITLE</t>
  </si>
  <si>
    <t>D(b) values</t>
  </si>
  <si>
    <t>D(c)</t>
  </si>
  <si>
    <t>E(a)-1</t>
  </si>
  <si>
    <t>E(a)-2</t>
  </si>
  <si>
    <t>E(a)-3</t>
  </si>
  <si>
    <t>E(b)-1</t>
  </si>
  <si>
    <t>E(b)-2</t>
  </si>
  <si>
    <t>E(b)-3</t>
  </si>
  <si>
    <t>LABELS</t>
  </si>
  <si>
    <t>YES</t>
  </si>
  <si>
    <t>Environmental considerations</t>
  </si>
  <si>
    <t>YES, sustainability requirements can be included in technical specifications</t>
  </si>
  <si>
    <t>YES, functional, output-based, and / or performance-based specifications can be used</t>
  </si>
  <si>
    <t>YES, sustainability requirements can  be specified as pre-qualification / selection criteria</t>
  </si>
  <si>
    <t>YES, sustainability requirements can  be specified as exclusion criteria</t>
  </si>
  <si>
    <t>YES, contract award can be based on such approaches / criteria</t>
  </si>
  <si>
    <t>YES, life-cycle costing can be used</t>
  </si>
  <si>
    <t>YES, contract performance clauses can specify sustainability requirements</t>
  </si>
  <si>
    <t>YES, compliance with sustainability requirements is controlled during performance of contracts</t>
  </si>
  <si>
    <t>NO, it is NOT mandatory (only possible) to procure sustainable products/services</t>
  </si>
  <si>
    <t>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t>
  </si>
  <si>
    <t>o Appliances</t>
  </si>
  <si>
    <t>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t>
  </si>
  <si>
    <t>o  Protecting against human rights abuses  (for example, discrimination, unsafe working conditions child labour, forced labour, and human trafficking)</t>
  </si>
  <si>
    <t>YES, a risk-assessment analysis has been conducted prior to the selection of categories</t>
  </si>
  <si>
    <t>No monitoring</t>
  </si>
  <si>
    <t>Bio-based</t>
  </si>
  <si>
    <t>NO</t>
  </si>
  <si>
    <t>Social considerations</t>
  </si>
  <si>
    <t>YES, type I labels or sustainability standards can be used as reference</t>
  </si>
  <si>
    <t>NO, those cannot be used as criteria</t>
  </si>
  <si>
    <t>NO, it is not possible</t>
  </si>
  <si>
    <t>NO, contract award cannot be based on such approaches/ criteria</t>
  </si>
  <si>
    <t>NO, life-cycle costing cannot be used</t>
  </si>
  <si>
    <t>NO, contract performance clauses cannot specify sustainability requirements</t>
  </si>
  <si>
    <t>NO, compliance with sustainability requirements is NOT controlled during performance of contracts</t>
  </si>
  <si>
    <t>YES, it is MANDATORY to procure sustainable products/services at least for some categories</t>
  </si>
  <si>
    <t>o Building interior products (carpeting, wallboards, paint and stains, etc.)</t>
  </si>
  <si>
    <t>o  Protecting and promoting groups at risk (for example, minorities, indigenous people, persons with disabilities, migrant workers) through social inclusion, which may include employment opportunities.</t>
  </si>
  <si>
    <t>NO, no risk-assessment analysis has been conducted</t>
  </si>
  <si>
    <t>Monitoring via surveys, self-assessment, or traditional reporting to management</t>
  </si>
  <si>
    <t>Energy-saving</t>
  </si>
  <si>
    <t>Environmental and social considerations</t>
  </si>
  <si>
    <t>YES, both means are possible</t>
  </si>
  <si>
    <t>o Building management and maintenance</t>
  </si>
  <si>
    <t>o  Promoting compliance with ILO standards and decent work</t>
  </si>
  <si>
    <t>Monitoring via internal/external audit</t>
  </si>
  <si>
    <t>Organic cotton/fabric</t>
  </si>
  <si>
    <t>None of those listed</t>
  </si>
  <si>
    <t>NO, such criteria, standards, or labels cannot be used</t>
  </si>
  <si>
    <t>o Cleaning products, janitorial and laundry services</t>
  </si>
  <si>
    <t>o  Promoting transparency and accountability and combatting corruption</t>
  </si>
  <si>
    <t>Monitoring via an information system</t>
  </si>
  <si>
    <t>Organically-grown food</t>
  </si>
  <si>
    <t>o Construction materials and services (including concrete, insulation materials, etc.)</t>
  </si>
  <si>
    <t>o  Promoting SMEs</t>
  </si>
  <si>
    <t>Monitoring via an elaborate e-procurement platform</t>
  </si>
  <si>
    <t>Sustainably-sourced paper</t>
  </si>
  <si>
    <t>o Doors and windows</t>
  </si>
  <si>
    <t>o  Promoting fair trade (for example, by ensuring fair living wages for those along the supply chain)</t>
  </si>
  <si>
    <t>Sustainably-sourced timber</t>
  </si>
  <si>
    <t>o Electricity acquisition and Renewable energy</t>
  </si>
  <si>
    <t>o  Promoting gender equality (for example, through the promotion of women-led businesses, or requiring a certain percentage of women in the workplace)</t>
  </si>
  <si>
    <t>Other label (please specify in the next column)</t>
  </si>
  <si>
    <t>o Food, catering services and vending machines</t>
  </si>
  <si>
    <t>o  Promoting opportunities for social economy enterprises (NGOs, etc.)</t>
  </si>
  <si>
    <t>o Furniture</t>
  </si>
  <si>
    <r>
      <t>o  Promoting Responsible Business Conduct among</t>
    </r>
    <r>
      <rPr>
        <sz val="8"/>
        <color theme="1"/>
        <rFont val="Calibri"/>
        <family val="2"/>
        <scheme val="minor"/>
      </rPr>
      <t> </t>
    </r>
    <r>
      <rPr>
        <sz val="11"/>
        <color theme="1"/>
        <rFont val="Calibri"/>
        <family val="2"/>
        <scheme val="minor"/>
      </rPr>
      <t xml:space="preserve"> suppliers</t>
    </r>
  </si>
  <si>
    <t>o Healthcare, biomedical equipment and supplies</t>
  </si>
  <si>
    <t>o  Promoting inclusive and equitable quality education, and lifelong learning opportunities for all (such as apprenticeship or training opportunities)</t>
  </si>
  <si>
    <t>o Heating, venting and cooling products</t>
  </si>
  <si>
    <t>o Landscaping and park services</t>
  </si>
  <si>
    <t>o Lighting products and equipment (incl. lamp bulbs, indoor and outdoor lighting).</t>
  </si>
  <si>
    <t>o Meeting and conference services</t>
  </si>
  <si>
    <t>o Office electronics (incl. computers, monitors and imaging equipment) and electronic equipment leasing</t>
  </si>
  <si>
    <t>o (Non-paper) Office supplies</t>
  </si>
  <si>
    <t>o Paper and paper products</t>
  </si>
  <si>
    <t>o Road Design, Construction and Maintenance</t>
  </si>
  <si>
    <t>o Shipping, Packaging &amp; Packing Supplies</t>
  </si>
  <si>
    <t>o Textiles (including workwear)</t>
  </si>
  <si>
    <t>o Transportation services and vehicles (including fleet maintenance)</t>
  </si>
  <si>
    <t>o Urban Waste collection</t>
  </si>
  <si>
    <t>o Waste water infrastructure</t>
  </si>
  <si>
    <t>o Water-using products/ plumbing systems</t>
  </si>
  <si>
    <r>
      <rPr>
        <sz val="11"/>
        <color theme="10"/>
        <rFont val="Calibri"/>
        <family val="2"/>
        <scheme val="minor"/>
      </rPr>
      <t>You are currently on the</t>
    </r>
    <r>
      <rPr>
        <u/>
        <sz val="11"/>
        <color theme="10"/>
        <rFont val="Calibri"/>
        <family val="2"/>
        <scheme val="minor"/>
      </rPr>
      <t xml:space="preserve">
MAIN PAGE</t>
    </r>
  </si>
  <si>
    <r>
      <rPr>
        <sz val="11"/>
        <color theme="10"/>
        <rFont val="Calibri"/>
        <family val="2"/>
        <scheme val="minor"/>
      </rPr>
      <t>Click here to provide your</t>
    </r>
    <r>
      <rPr>
        <u/>
        <sz val="11"/>
        <color theme="10"/>
        <rFont val="Calibri"/>
        <family val="2"/>
        <scheme val="minor"/>
      </rPr>
      <t xml:space="preserve">
CONTACT DETAILS</t>
    </r>
  </si>
  <si>
    <t>SDG 12.7.1. INDEX CALCULATOR
MAIN PAGE
****
Reporting Guidelines &amp; Overview of Final Index</t>
  </si>
  <si>
    <t>Please specify your country name:</t>
  </si>
  <si>
    <t>Germany</t>
  </si>
  <si>
    <t>REPORTING GUIDELINES</t>
  </si>
  <si>
    <r>
      <rPr>
        <b/>
        <sz val="9"/>
        <color theme="4" tint="-0.499984740745262"/>
        <rFont val="Calibri"/>
        <family val="2"/>
        <scheme val="minor"/>
      </rPr>
      <t xml:space="preserve">1. Please provide your contact information in the  </t>
    </r>
    <r>
      <rPr>
        <b/>
        <u/>
        <sz val="9"/>
        <color theme="4" tint="-0.499984740745262"/>
        <rFont val="Calibri"/>
        <family val="2"/>
        <scheme val="minor"/>
      </rPr>
      <t>"CONTACT DETAILS" tab</t>
    </r>
  </si>
  <si>
    <r>
      <t xml:space="preserve">2. If it is empty, please provide the </t>
    </r>
    <r>
      <rPr>
        <b/>
        <sz val="9"/>
        <color rgb="FFFF0066"/>
        <rFont val="Calibri"/>
        <family val="2"/>
        <scheme val="minor"/>
      </rPr>
      <t xml:space="preserve">Total Value of Public Procurement </t>
    </r>
    <r>
      <rPr>
        <b/>
        <sz val="9"/>
        <color theme="4" tint="-0.499984740745262"/>
        <rFont val="Calibri"/>
        <family val="2"/>
        <scheme val="minor"/>
      </rPr>
      <t xml:space="preserve">at country level below </t>
    </r>
    <r>
      <rPr>
        <b/>
        <sz val="9"/>
        <color rgb="FFFF0066"/>
        <rFont val="Calibri"/>
        <family val="2"/>
        <scheme val="minor"/>
      </rPr>
      <t>in cell #C17</t>
    </r>
    <r>
      <rPr>
        <b/>
        <sz val="9"/>
        <color theme="4" tint="-0.499984740745262"/>
        <rFont val="Calibri"/>
        <family val="2"/>
        <scheme val="minor"/>
      </rPr>
      <t xml:space="preserve">
</t>
    </r>
    <r>
      <rPr>
        <sz val="9"/>
        <color theme="4" tint="-0.499984740745262"/>
        <rFont val="Calibri"/>
        <family val="2"/>
        <scheme val="minor"/>
      </rPr>
      <t>Data may be available at https://www.globalpublicprocurementdata.org/gppd/</t>
    </r>
  </si>
  <si>
    <t>3. Please provide data regarding SPP implementation and Public Procurement value in specific tabs, depending on the type of government you are representing:</t>
  </si>
  <si>
    <t>If you are reporting for a:
Federal/ National Government</t>
  </si>
  <si>
    <t>If you are reporting for a:
Province or (Federal) State Government</t>
  </si>
  <si>
    <t>If you are reporting for a:
City or Municipality Government</t>
  </si>
  <si>
    <r>
      <t xml:space="preserve">4. Please provide the Total Value of Public Procurement for your </t>
    </r>
    <r>
      <rPr>
        <b/>
        <sz val="9"/>
        <color rgb="FF002060"/>
        <rFont val="Calibri"/>
        <family val="2"/>
        <scheme val="minor"/>
      </rPr>
      <t>federal / national government</t>
    </r>
    <r>
      <rPr>
        <b/>
        <sz val="9"/>
        <color theme="8" tint="-0.249977111117893"/>
        <rFont val="Calibri"/>
        <family val="2"/>
        <scheme val="minor"/>
      </rPr>
      <t xml:space="preserve"> in cell </t>
    </r>
    <r>
      <rPr>
        <b/>
        <sz val="9"/>
        <color rgb="FF002060"/>
        <rFont val="Calibri"/>
        <family val="2"/>
        <scheme val="minor"/>
      </rPr>
      <t>#C18</t>
    </r>
  </si>
  <si>
    <r>
      <rPr>
        <b/>
        <sz val="9"/>
        <color rgb="FF006666"/>
        <rFont val="Calibri"/>
        <family val="2"/>
        <scheme val="minor"/>
      </rPr>
      <t>4. Please click here to start from the tab named</t>
    </r>
    <r>
      <rPr>
        <b/>
        <u/>
        <sz val="9"/>
        <color rgb="FF006666"/>
        <rFont val="Calibri"/>
        <family val="2"/>
        <scheme val="minor"/>
      </rPr>
      <t xml:space="preserve">
"SB2 OVERVIEW STATES PROVINCES"</t>
    </r>
  </si>
  <si>
    <r>
      <rPr>
        <b/>
        <sz val="9"/>
        <color rgb="FF2A7E54"/>
        <rFont val="Calibri"/>
        <family val="2"/>
        <scheme val="minor"/>
      </rPr>
      <t>4. Please click here to start from the tab named</t>
    </r>
    <r>
      <rPr>
        <b/>
        <u/>
        <sz val="9"/>
        <color rgb="FF2A7E54"/>
        <rFont val="Calibri"/>
        <family val="2"/>
        <scheme val="minor"/>
      </rPr>
      <t xml:space="preserve">
"SB3 OVERVIEW OF CITIES"</t>
    </r>
  </si>
  <si>
    <r>
      <rPr>
        <b/>
        <sz val="9"/>
        <color theme="8" tint="-0.249977111117893"/>
        <rFont val="Calibri"/>
        <family val="2"/>
        <scheme val="minor"/>
      </rPr>
      <t>5. Please click here to provide your inputs in</t>
    </r>
    <r>
      <rPr>
        <b/>
        <u/>
        <sz val="9"/>
        <color theme="8" tint="-0.249977111117893"/>
        <rFont val="Calibri"/>
        <family val="2"/>
        <scheme val="minor"/>
      </rPr>
      <t xml:space="preserve">
"SB1 FED. NATIONAL GOV."</t>
    </r>
  </si>
  <si>
    <t>SUMMARY OF PARTICIPATING ENTITIES</t>
  </si>
  <si>
    <r>
      <t>Year of reference:</t>
    </r>
    <r>
      <rPr>
        <b/>
        <sz val="10"/>
        <color theme="3" tint="-0.249977111117893"/>
        <rFont val="Calibri"/>
        <family val="2"/>
        <scheme val="minor"/>
      </rPr>
      <t xml:space="preserve"> 2018</t>
    </r>
    <r>
      <rPr>
        <sz val="10"/>
        <color theme="3" tint="-0.249977111117893"/>
        <rFont val="Calibri"/>
        <family val="2"/>
        <scheme val="minor"/>
      </rPr>
      <t xml:space="preserve">
</t>
    </r>
    <r>
      <rPr>
        <i/>
        <sz val="10"/>
        <color theme="3" tint="-0.249977111117893"/>
        <rFont val="Calibri"/>
        <family val="2"/>
        <scheme val="minor"/>
      </rPr>
      <t>(if not, please click here to change the indicated year)</t>
    </r>
  </si>
  <si>
    <t>Total Value of Public Procurement</t>
  </si>
  <si>
    <t>% in (country) Total Public Procurement</t>
  </si>
  <si>
    <t>Country's Total Public Procurement</t>
  </si>
  <si>
    <t>Federal/ National government</t>
  </si>
  <si>
    <t>List of participating sub-national governments and
 total value of their public procurement
(Federal States, Provinces, or Regions)</t>
  </si>
  <si>
    <r>
      <rPr>
        <b/>
        <i/>
        <sz val="11"/>
        <color rgb="FF2A7E54"/>
        <rFont val="Calibri"/>
        <family val="2"/>
        <scheme val="minor"/>
      </rPr>
      <t xml:space="preserve">Please note that the names </t>
    </r>
    <r>
      <rPr>
        <i/>
        <sz val="11"/>
        <color rgb="FF2A7E54"/>
        <rFont val="Calibri"/>
        <family val="2"/>
        <scheme val="minor"/>
      </rPr>
      <t xml:space="preserve">of states and provinces are provided </t>
    </r>
    <r>
      <rPr>
        <b/>
        <i/>
        <sz val="11"/>
        <color rgb="FF2A7E54"/>
        <rFont val="Calibri"/>
        <family val="2"/>
        <scheme val="minor"/>
      </rPr>
      <t>in "</t>
    </r>
    <r>
      <rPr>
        <b/>
        <i/>
        <u/>
        <sz val="11"/>
        <color rgb="FF2A7E54"/>
        <rFont val="Calibri"/>
        <family val="2"/>
        <scheme val="minor"/>
      </rPr>
      <t>SB2 Overview (of) States Provinces</t>
    </r>
    <r>
      <rPr>
        <b/>
        <i/>
        <sz val="11"/>
        <color rgb="FF2A7E54"/>
        <rFont val="Calibri"/>
        <family val="2"/>
        <scheme val="minor"/>
      </rPr>
      <t>" tab.</t>
    </r>
    <r>
      <rPr>
        <i/>
        <sz val="11"/>
        <color rgb="FF2A7E54"/>
        <rFont val="Calibri"/>
        <family val="2"/>
        <scheme val="minor"/>
      </rPr>
      <t xml:space="preserve">
They will be automatically displayed below along with the corresponding data.</t>
    </r>
  </si>
  <si>
    <t>B</t>
  </si>
  <si>
    <t>D</t>
  </si>
  <si>
    <t>E</t>
  </si>
  <si>
    <t>F</t>
  </si>
  <si>
    <t>G</t>
  </si>
  <si>
    <t>H</t>
  </si>
  <si>
    <t>I</t>
  </si>
  <si>
    <t>J</t>
  </si>
  <si>
    <r>
      <t>List of participating sub-national governments and
 total value of their public procurement
(Cities, municipalities)</t>
    </r>
    <r>
      <rPr>
        <sz val="10"/>
        <color theme="0"/>
        <rFont val="Calibri"/>
        <family val="2"/>
        <scheme val="minor"/>
      </rPr>
      <t xml:space="preserve">
(Based on data provided in "SB3 Overview of cities" tab)</t>
    </r>
  </si>
  <si>
    <r>
      <t xml:space="preserve">Please </t>
    </r>
    <r>
      <rPr>
        <b/>
        <i/>
        <sz val="11"/>
        <color theme="9" tint="-0.249977111117893"/>
        <rFont val="Calibri"/>
        <family val="2"/>
        <scheme val="minor"/>
      </rPr>
      <t xml:space="preserve">note that the names </t>
    </r>
    <r>
      <rPr>
        <i/>
        <sz val="11"/>
        <color theme="9" tint="-0.249977111117893"/>
        <rFont val="Calibri"/>
        <family val="2"/>
        <scheme val="minor"/>
      </rPr>
      <t xml:space="preserve">of cities and municipalities are provided </t>
    </r>
    <r>
      <rPr>
        <b/>
        <i/>
        <sz val="11"/>
        <color theme="9" tint="-0.249977111117893"/>
        <rFont val="Calibri"/>
        <family val="2"/>
        <scheme val="minor"/>
      </rPr>
      <t>in "</t>
    </r>
    <r>
      <rPr>
        <b/>
        <i/>
        <u/>
        <sz val="11"/>
        <color theme="9" tint="-0.249977111117893"/>
        <rFont val="Calibri"/>
        <family val="2"/>
        <scheme val="minor"/>
      </rPr>
      <t>SB3 Overview of cities</t>
    </r>
    <r>
      <rPr>
        <b/>
        <i/>
        <sz val="11"/>
        <color theme="9" tint="-0.249977111117893"/>
        <rFont val="Calibri"/>
        <family val="2"/>
        <scheme val="minor"/>
      </rPr>
      <t>" tab.</t>
    </r>
    <r>
      <rPr>
        <i/>
        <sz val="11"/>
        <color theme="9" tint="-0.249977111117893"/>
        <rFont val="Calibri"/>
        <family val="2"/>
        <scheme val="minor"/>
      </rPr>
      <t xml:space="preserve">
They will be automatically displayed below along with the corresponding data.</t>
    </r>
  </si>
  <si>
    <t>SUMMARY OF COUNTRY FINAL INDEX AND SUB-INDICES</t>
  </si>
  <si>
    <t>Calculation Formula:</t>
  </si>
  <si>
    <t>Final Index =
 Sub-Index 1 + Sub-Index 2 + Sub-Index 3</t>
  </si>
  <si>
    <t>FINAL INDEX CALCULATION</t>
  </si>
  <si>
    <t>SUB-INDEX 1</t>
  </si>
  <si>
    <t>SUB-INDEX 2</t>
  </si>
  <si>
    <t>SUB-INDEX 3</t>
  </si>
  <si>
    <t>Sub-national government(s)
Higher level
(e.g. federal state or province)</t>
  </si>
  <si>
    <t>Sub-national government(s)
Lower level
(e.g. city, municipality)</t>
  </si>
  <si>
    <r>
      <rPr>
        <sz val="11"/>
        <color theme="10"/>
        <rFont val="Calibri"/>
        <family val="2"/>
        <scheme val="minor"/>
      </rPr>
      <t>Return to</t>
    </r>
    <r>
      <rPr>
        <u/>
        <sz val="11"/>
        <color theme="10"/>
        <rFont val="Calibri"/>
        <family val="2"/>
        <scheme val="minor"/>
      </rPr>
      <t xml:space="preserve">
MAIN PAGE</t>
    </r>
  </si>
  <si>
    <r>
      <rPr>
        <sz val="11"/>
        <color theme="10"/>
        <rFont val="Calibri"/>
        <family val="2"/>
        <scheme val="minor"/>
      </rPr>
      <t>You are currently on the</t>
    </r>
    <r>
      <rPr>
        <u/>
        <sz val="11"/>
        <color theme="10"/>
        <rFont val="Calibri"/>
        <family val="2"/>
        <scheme val="minor"/>
      </rPr>
      <t xml:space="preserve">
CONTACT DETAILS</t>
    </r>
    <r>
      <rPr>
        <sz val="11"/>
        <color theme="10"/>
        <rFont val="Calibri"/>
        <family val="2"/>
        <scheme val="minor"/>
      </rPr>
      <t xml:space="preserve"> tab</t>
    </r>
  </si>
  <si>
    <t>CONTACT INFORMATION OF RESPONDENTS</t>
  </si>
  <si>
    <t>Please kindly specify hereafter information regarding the relevant institutions and contact persons who completed this form:</t>
  </si>
  <si>
    <t>Name of represented government</t>
  </si>
  <si>
    <t>Contact person
First Name</t>
  </si>
  <si>
    <t>Contact person
Last Name</t>
  </si>
  <si>
    <t>Contact person
Position</t>
  </si>
  <si>
    <t>Department / Ministry / Organisation</t>
  </si>
  <si>
    <t>Email address</t>
  </si>
  <si>
    <t>Additional
Email address (if relevant)</t>
  </si>
  <si>
    <t>Respondent #1</t>
  </si>
  <si>
    <t>Kristin</t>
  </si>
  <si>
    <t>Stechemesser</t>
  </si>
  <si>
    <t>Research Associate</t>
  </si>
  <si>
    <t>German Environment Agency, III 1.3</t>
  </si>
  <si>
    <t>kristin.stechemesser@uba.de</t>
  </si>
  <si>
    <t>Respondent #2</t>
  </si>
  <si>
    <t>Respondent #3</t>
  </si>
  <si>
    <t>Respondent #4</t>
  </si>
  <si>
    <t>Respondent #5</t>
  </si>
  <si>
    <t>Respondent #6</t>
  </si>
  <si>
    <t>Respondent #7</t>
  </si>
  <si>
    <t>Respondent #8</t>
  </si>
  <si>
    <t>Respondent #9</t>
  </si>
  <si>
    <t>Respondent #10</t>
  </si>
  <si>
    <t>Respondent #11</t>
  </si>
  <si>
    <t>Respondent #12</t>
  </si>
  <si>
    <t>Respondent #13</t>
  </si>
  <si>
    <t>Respondent #14</t>
  </si>
  <si>
    <t>Respondent #15</t>
  </si>
  <si>
    <t>Any question?
You may contact us at:</t>
  </si>
  <si>
    <t>sophie.loueyraud@un.org</t>
  </si>
  <si>
    <t>Consultant, UN Environment Programme</t>
  </si>
  <si>
    <t>cc    farid.yaker@un.org</t>
  </si>
  <si>
    <t>Programme Officer, UN Environment Programme</t>
  </si>
  <si>
    <t>You are currently on
SB1 FED. NATIONAL GOV. tab</t>
  </si>
  <si>
    <t>FEDERAL / NATIONAL GOVERNMENT (Calculation of Sub-Index 1)</t>
  </si>
  <si>
    <t>SUB-INDICATORS AND SCORING DETAILS</t>
  </si>
  <si>
    <t>Max. Score</t>
  </si>
  <si>
    <t>SUPPORTING DOCUMENTS OR DETAILS</t>
  </si>
  <si>
    <t>UNEP NOTES AND COMMENTS</t>
  </si>
  <si>
    <t>A: Existence of a SPP Action plan / policy, and / or SPP regulatory requirements</t>
  </si>
  <si>
    <t>1 pt</t>
  </si>
  <si>
    <t>Please click on the cells below and
select an answer from the drop-down lists</t>
  </si>
  <si>
    <t>Please provide more details to support your answer, and kindly specify links to relevant documents</t>
  </si>
  <si>
    <r>
      <t xml:space="preserve">A (national, federal) SPP action plan, policy and/or SPP regulatory requirements has/have been developed and approved by the government.
</t>
    </r>
    <r>
      <rPr>
        <i/>
        <sz val="8"/>
        <rFont val="Calibri"/>
        <family val="2"/>
        <scheme val="minor"/>
      </rPr>
      <t>Action plan, policy-related documents and/or relevant regulatory requirements should be accessible online.</t>
    </r>
  </si>
  <si>
    <t>Maßnahmenprogramm Nachhaltigkeit: https://www.bundesregierung.de/breg-de/themen/nachhaltigkeitspolitik/berichte-und-reden/massnahmenprogramm-nachhaltigkeit-der-bundesregierung-427896; Procurement Law: https://www.bmwi.de/Redaktion/DE/Downloads/U/unterschwellenvergabeordnung-uvgo.pdf?__blob=publicationFile&amp;v=8; https://www.gesetze-im-internet.de/vgv_2016/</t>
  </si>
  <si>
    <r>
      <rPr>
        <b/>
        <sz val="11"/>
        <color theme="1"/>
        <rFont val="Calibri"/>
        <family val="2"/>
        <scheme val="minor"/>
      </rPr>
      <t xml:space="preserve">
'Sustainability program of measures: </t>
    </r>
    <r>
      <rPr>
        <sz val="11"/>
        <color theme="1"/>
        <rFont val="Calibri"/>
        <family val="2"/>
        <scheme val="minor"/>
      </rPr>
      <t>https://www.bundesregierung.de/breg-de/themen/nachhaltigkeitsppolitik/berichte-und-reden/masshabenprogramm-nachhaltigkeit-der-bundesregierung-427896;</t>
    </r>
    <r>
      <rPr>
        <b/>
        <sz val="11"/>
        <color theme="1"/>
        <rFont val="Calibri"/>
        <family val="2"/>
        <scheme val="minor"/>
      </rPr>
      <t xml:space="preserve">
</t>
    </r>
    <r>
      <rPr>
        <b/>
        <i/>
        <sz val="11"/>
        <color theme="5"/>
        <rFont val="Calibri"/>
        <family val="2"/>
        <scheme val="minor"/>
      </rPr>
      <t xml:space="preserve">Measure 6 of "Sustainability program of measures":
</t>
    </r>
    <r>
      <rPr>
        <i/>
        <sz val="11"/>
        <color theme="5"/>
        <rFont val="Calibri"/>
        <family val="2"/>
        <scheme val="minor"/>
      </rPr>
      <t xml:space="preserve">1. Further alignment of federal properties to the requirements of Evaluation system for sustainable building
2. Climate protection measures as a contribution on the way to a climate-neutral
ral federal administration
</t>
    </r>
    <r>
      <rPr>
        <b/>
        <i/>
        <sz val="11"/>
        <color theme="5"/>
        <rFont val="Calibri"/>
        <family val="2"/>
        <scheme val="minor"/>
      </rPr>
      <t>3. Expansion of the use of renewable energies (heat supply) in federal of buildings 
6. Further alignment of public procurement with the guiding principle of a sustainable development</t>
    </r>
    <r>
      <rPr>
        <i/>
        <sz val="11"/>
        <color theme="5"/>
        <rFont val="Calibri"/>
        <family val="2"/>
        <scheme val="minor"/>
      </rPr>
      <t xml:space="preserve">
7th Adoption of sustainability criteria for canteen operations
8th. Measures to further reduce and compensate for traffic-related and location-related CO 2 emissions (especially during work genes, business trips)
9.Greater consideration of sustainability criteria in the organization from events of the federal ministries and subordinate authorities
10. Measures to improve compatibility for employees with families and Nursing tasks as well as the equal participation of women and Men in management positions
11. Intercultural opening of the administration - pilot survey of migrant reason
12. Review of the program after four years. (...) 
</t>
    </r>
    <r>
      <rPr>
        <b/>
        <i/>
        <sz val="11"/>
        <color theme="5"/>
        <rFont val="Calibri"/>
        <family val="2"/>
        <scheme val="minor"/>
      </rPr>
      <t xml:space="preserve">Page 3: </t>
    </r>
    <r>
      <rPr>
        <i/>
        <sz val="11"/>
        <color theme="5"/>
        <rFont val="Calibri"/>
        <family val="2"/>
        <scheme val="minor"/>
      </rPr>
      <t xml:space="preserve">
2. On the way to a climate-neutral federal administration, the federal
government with measures in the area of ​​federal property through the introduction of energy and environmental management systems as well as </t>
    </r>
    <r>
      <rPr>
        <b/>
        <i/>
        <sz val="11"/>
        <color theme="5"/>
        <rFont val="Calibri"/>
        <family val="2"/>
        <scheme val="minor"/>
      </rPr>
      <t xml:space="preserve">measures for sustainable procurement </t>
    </r>
    <r>
      <rPr>
        <i/>
        <sz val="11"/>
        <color theme="5"/>
        <rFont val="Calibri"/>
        <family val="2"/>
        <scheme val="minor"/>
      </rPr>
      <t xml:space="preserve">and sustainable mobility actively contributes to climate protection. To track progress
a) the energy consumption, share of renewable energies and CO2 emissions from federal properties (provision of heat and electricity) and in the area of ​​mobility (business trips and Vehicle fleet) systematically collected (see measures 5 and 8). Change Changes compared to the previous year are explained in each case. </t>
    </r>
    <r>
      <rPr>
        <b/>
        <sz val="11"/>
        <color theme="1"/>
        <rFont val="Calibri"/>
        <family val="2"/>
        <scheme val="minor"/>
      </rPr>
      <t xml:space="preserve">
</t>
    </r>
    <r>
      <rPr>
        <b/>
        <sz val="11"/>
        <color theme="5"/>
        <rFont val="Calibri"/>
        <family val="2"/>
        <scheme val="minor"/>
      </rPr>
      <t>p.7-11: Pages focused on SPP:
 6. Public procurement can make a significant contribution to strengthening sustainability.  
"Through targeted consideration of The quality and quantity of procurement are considerable neutral control options in terms of sustainability.
To further align the public procurement of the authorities and institutions of direct federal administration on the guiding principle serve a sustainable development -</t>
    </r>
    <r>
      <rPr>
        <sz val="11"/>
        <color theme="5"/>
        <rFont val="Calibri"/>
        <family val="2"/>
        <scheme val="minor"/>
      </rPr>
      <t xml:space="preserve"> within the framework of the applicable legal provisions and in compliance with public procurement law the economic principle - including the following measures: a) The procurement offices of the authorities and institutions as well as the four central procurement offices have an essential one
Role as manager, promoter and consultant for sustainable creation. Every authority and institution should be the competent position for sustainable procurement (KNB) at the procurement office of the BMI at least one contact person for sustainable designate the creation that is involved in the planning, organization Organization and implementation of specific procurement processes is entrusted. The contact persons are the link between the
KNB and the users of their authority. b) The framework agreements of the Kaufhaus des Bundes (KdB) can in view of their procurement volume a special leverage Have an impact on sustainable public procurement. At
the creation of new and renewal of existing frameworks Suitable sustainability criteria and guidelines become sluggish including the requirements of this program of measures considered. 
c) The implementation of the EU public procurement directives in national law
used to strengthen sustainable procurement in Germany know and develop (etc.)
</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Procurement Law:</t>
    </r>
    <r>
      <rPr>
        <sz val="11"/>
        <color theme="1"/>
        <rFont val="Calibri"/>
        <family val="2"/>
        <scheme val="minor"/>
      </rPr>
      <t xml:space="preserve"> https://www.bmwi.de/Redaktion/DE/Downloads/U/unterschwellenvergabeordnung-uvgo.pdf?__blob=publicationFile&amp;v=8
https://www.gesetze-im-internet.de/vgv_2016/</t>
    </r>
  </si>
  <si>
    <t>B. The Public Procurement regulatory framework is conducive to sustainable public procurement</t>
  </si>
  <si>
    <t>B(a) Provisions in the legal and regulatory framework allow for sustainability considerations (environmental / social) to be incorporated at the following stages of the procurement process:</t>
  </si>
  <si>
    <t xml:space="preserve"> 0.70 pts</t>
  </si>
  <si>
    <t>1/ Defining technical specifications</t>
  </si>
  <si>
    <t>When defining contract sustainability requirements, public bodies can resort to:</t>
  </si>
  <si>
    <r>
      <t>o</t>
    </r>
    <r>
      <rPr>
        <b/>
        <sz val="8"/>
        <rFont val="Calibri"/>
        <family val="2"/>
        <scheme val="minor"/>
      </rPr>
      <t xml:space="preserve"> Sustainability requirements (environmental and/or social) can be included in technical specifications</t>
    </r>
    <r>
      <rPr>
        <sz val="8"/>
        <rFont val="Calibri"/>
        <family val="2"/>
        <scheme val="minor"/>
      </rPr>
      <t xml:space="preserve">.
When defining minimum compliance criteria for a contract, sustainability requirements can be specified. For example: use of sustainable / recycled raw material; biodegradability of products; avoidance of use of harmful substances; environmentally friendly packaging; power consumption level; warranty and durability; guarantee of availability of parts and components.
</t>
    </r>
    <r>
      <rPr>
        <b/>
        <sz val="8"/>
        <rFont val="Calibri"/>
        <family val="2"/>
        <scheme val="minor"/>
      </rPr>
      <t>AND / OR</t>
    </r>
    <r>
      <rPr>
        <sz val="8"/>
        <rFont val="Calibri"/>
        <family val="2"/>
        <scheme val="minor"/>
      </rPr>
      <t xml:space="preserve">
o </t>
    </r>
    <r>
      <rPr>
        <b/>
        <sz val="8"/>
        <rFont val="Calibri"/>
        <family val="2"/>
        <scheme val="minor"/>
      </rPr>
      <t>Type I Eco-labels,  social labels, or relevant sustainability standards</t>
    </r>
    <r>
      <rPr>
        <sz val="8"/>
        <rFont val="Calibri"/>
        <family val="2"/>
        <scheme val="minor"/>
      </rPr>
      <t xml:space="preserve"> can be used as reference to specify the minimum level of compliance.</t>
    </r>
  </si>
  <si>
    <t xml:space="preserve">Verordnung über die Vergabe öffentlicher Aufträge (Vergabeverordnung – VgV) in der Fassung der Verordnung zur Modernisierung des Vergaberechts (Vergaberechtsmodernisierungsverordnung – VergRMod-VO) vom 12.04.2016 (BGBl. I S. 624) auf Grund der §§ 113 und 114 Abs. 2 S. 4; Gesetz gegen Wettbewerbsbeschränkungen, die durch Artikel 1 Nr. 2 des Gesetzes vom 17.02.2016 (BGBl. I S. 203) neu gefasst worden sind. https://www.gesetze-im-internet.de/vgv_2016/ please see § 34, § 31 Abs. 4 VgV
***
Translation results
Ordinance on the award of public contracts (Vergabeverordnung - VgV) in the version of the Ordinance on the Modernization of Procurement Law (Verification Modernization Ordinance - VergRMod-VO) of April 12, 2016 (Federal Law Gazette I p. 624) on the basis of §§ 113 and 114 Paragraph 2 P. 4;
Law against restraints of competition, which have been revised by Article 1 No. 2 of the law of February 17, 2016 (Federal Law Gazette I p. 203).
https://www.gesetze-im-internet.de/vgv_2016/ please see § 34, § 31 Abs. 4 VgV </t>
  </si>
  <si>
    <r>
      <rPr>
        <b/>
        <i/>
        <sz val="11"/>
        <color theme="1"/>
        <rFont val="Calibri"/>
        <family val="2"/>
        <scheme val="minor"/>
      </rPr>
      <t>Ordinance on the award of public contracts (Vergabeverordnung - VgV) 
https://www.gesetze-im-internet.de/vgv_2016/</t>
    </r>
    <r>
      <rPr>
        <i/>
        <sz val="11"/>
        <color theme="1"/>
        <rFont val="Calibri"/>
        <family val="2"/>
        <scheme val="minor"/>
      </rPr>
      <t xml:space="preserve">
</t>
    </r>
    <r>
      <rPr>
        <b/>
        <i/>
        <sz val="11"/>
        <color theme="1"/>
        <rFont val="Calibri"/>
        <family val="2"/>
        <scheme val="minor"/>
      </rPr>
      <t>§ 31 Description of  services</t>
    </r>
    <r>
      <rPr>
        <i/>
        <sz val="11"/>
        <color theme="1"/>
        <rFont val="Calibri"/>
        <family val="2"/>
        <scheme val="minor"/>
      </rPr>
      <t xml:space="preserve">
(1)	The contracting authority shall draft the service description (Section 121 of the Act against Restraints of Competition) in such a way that it grants all companies equal access to the procurement procedure and does not unjustifiably hinder the opening of the national procurement market to competition. 
(2) The description of services must describe the characteristics of the subject of the contract: 
1. in the form of </t>
    </r>
    <r>
      <rPr>
        <b/>
        <i/>
        <sz val="11"/>
        <color theme="1"/>
        <rFont val="Calibri"/>
        <family val="2"/>
        <scheme val="minor"/>
      </rPr>
      <t>performance or functional requirements</t>
    </r>
    <r>
      <rPr>
        <i/>
        <sz val="11"/>
        <color theme="1"/>
        <rFont val="Calibri"/>
        <family val="2"/>
        <scheme val="minor"/>
      </rPr>
      <t xml:space="preserve"> or a description of the task to be solved, which must be expressed as precisely as possible so that they convey a clear picture of the subject matter of the contract and allow sufficiently comparable offers to be expected that enable the contracting authority to award the contract, 
(...) 3. as a combination of numbers 1 and 2 
</t>
    </r>
    <r>
      <rPr>
        <b/>
        <i/>
        <sz val="11"/>
        <color theme="1"/>
        <rFont val="Calibri"/>
        <family val="2"/>
        <scheme val="minor"/>
      </rPr>
      <t>a)  in the form of performance or functional requirements</t>
    </r>
    <r>
      <rPr>
        <i/>
        <sz val="11"/>
        <color theme="1"/>
        <rFont val="Calibri"/>
        <family val="2"/>
        <scheme val="minor"/>
      </rPr>
      <t xml:space="preserve"> with reference to the technical requirements according to number 2 as a means of presuming conformity with these performance and functional requirements (...)
(2)	The characteristics can also concern aspects of quality and innovation as </t>
    </r>
    <r>
      <rPr>
        <b/>
        <i/>
        <sz val="11"/>
        <color theme="1"/>
        <rFont val="Calibri"/>
        <family val="2"/>
        <scheme val="minor"/>
      </rPr>
      <t>well as social and environmental aspects.</t>
    </r>
  </si>
  <si>
    <r>
      <t>o</t>
    </r>
    <r>
      <rPr>
        <b/>
        <sz val="8"/>
        <rFont val="Calibri"/>
        <family val="2"/>
        <scheme val="minor"/>
      </rPr>
      <t xml:space="preserve"> Functional / Output-based / Performance-based specifications</t>
    </r>
    <r>
      <rPr>
        <sz val="8"/>
        <rFont val="Calibri"/>
        <family val="2"/>
        <scheme val="minor"/>
      </rPr>
      <t xml:space="preserve"> can be used as criteria.
Such specifications indicate what the procured items should achieve in terms of the functions performed, the level of performance reached, or the delivered outputs/outcomes (for example, light bulbs with limited energy consumption, or vehicles with limited CO2 emissions).</t>
    </r>
  </si>
  <si>
    <t>https://www.gesetze-im-internet.de/vgv_2016/ please see § 31  VgV</t>
  </si>
  <si>
    <r>
      <rPr>
        <b/>
        <i/>
        <sz val="11"/>
        <color theme="1"/>
        <rFont val="Calibri"/>
        <family val="2"/>
        <scheme val="minor"/>
      </rPr>
      <t>Ordinance on the award of public contracts (Vergabeverordnung - VgV) 
https://www.gesetze-im-internet.de/vgv_2016/</t>
    </r>
    <r>
      <rPr>
        <i/>
        <sz val="11"/>
        <color theme="1"/>
        <rFont val="Calibri"/>
        <family val="2"/>
        <scheme val="minor"/>
      </rPr>
      <t xml:space="preserve">
</t>
    </r>
    <r>
      <rPr>
        <b/>
        <i/>
        <sz val="11"/>
        <color theme="1"/>
        <rFont val="Calibri"/>
        <family val="2"/>
        <scheme val="minor"/>
      </rPr>
      <t>§ 31 Description of  services (...)</t>
    </r>
    <r>
      <rPr>
        <i/>
        <sz val="11"/>
        <color theme="1"/>
        <rFont val="Calibri"/>
        <family val="2"/>
        <scheme val="minor"/>
      </rPr>
      <t xml:space="preserve"> 
(2) The description of services must describe the characteristics of the subject of the contract: 
1. in the form of </t>
    </r>
    <r>
      <rPr>
        <b/>
        <i/>
        <sz val="11"/>
        <color theme="1"/>
        <rFont val="Calibri"/>
        <family val="2"/>
        <scheme val="minor"/>
      </rPr>
      <t>performance or functional requirements</t>
    </r>
    <r>
      <rPr>
        <i/>
        <sz val="11"/>
        <color theme="1"/>
        <rFont val="Calibri"/>
        <family val="2"/>
        <scheme val="minor"/>
      </rPr>
      <t xml:space="preserve"> or a description of the task to be solved, which must be expressed as precisely as possible so that they convey a clear picture of the subject matter of the contract and allow sufficiently comparable offers to be expected that enable the contracting authority to award the contract, 
(...) 3. as a combination of numbers 1 and 2 
</t>
    </r>
    <r>
      <rPr>
        <b/>
        <i/>
        <sz val="11"/>
        <color theme="1"/>
        <rFont val="Calibri"/>
        <family val="2"/>
        <scheme val="minor"/>
      </rPr>
      <t>a)  in the form of performance or functional requirements</t>
    </r>
    <r>
      <rPr>
        <i/>
        <sz val="11"/>
        <color theme="1"/>
        <rFont val="Calibri"/>
        <family val="2"/>
        <scheme val="minor"/>
      </rPr>
      <t xml:space="preserve"> with reference to the technical requirements according to number 2 as a means of presuming conformity with these performance and functional requirements (...)
(2)	The characteristics can also concern aspects of quality and innovation as </t>
    </r>
    <r>
      <rPr>
        <b/>
        <i/>
        <sz val="11"/>
        <color theme="1"/>
        <rFont val="Calibri"/>
        <family val="2"/>
        <scheme val="minor"/>
      </rPr>
      <t>well as social and environmental aspects.</t>
    </r>
  </si>
  <si>
    <t>2/ Sourcing of suppliers</t>
  </si>
  <si>
    <t>Can sustainability-related selection or exclusion criteria be applied when sourcing suppliers?</t>
  </si>
  <si>
    <r>
      <t xml:space="preserve">o Sustainability requirements can be specified as </t>
    </r>
    <r>
      <rPr>
        <b/>
        <sz val="8"/>
        <rFont val="Calibri"/>
        <family val="2"/>
        <scheme val="minor"/>
      </rPr>
      <t>pre-qualification / selection criteria:</t>
    </r>
    <r>
      <rPr>
        <sz val="8"/>
        <rFont val="Calibri"/>
        <family val="2"/>
        <scheme val="minor"/>
      </rPr>
      <t xml:space="preserve">
Selection criteria assess the suitability of an economic operator to carry out a contract. For example, suppliers may be asked to provide proof of compliance with social or environmental standards, evidence that they have adopted an environmental management system approach or a supply-chain management and tracking system.</t>
    </r>
  </si>
  <si>
    <t>https://www.gesetze-im-internet.de/vgv_2016/ please see § 57, 48</t>
  </si>
  <si>
    <t>Unfortunately, no clear evidence could be found in the mentioned articles, therefore this answer could not be considered in the final evaluation.</t>
  </si>
  <si>
    <r>
      <t xml:space="preserve">o Sustainability requirements can be specified as </t>
    </r>
    <r>
      <rPr>
        <b/>
        <sz val="8"/>
        <rFont val="Calibri"/>
        <family val="2"/>
        <scheme val="minor"/>
      </rPr>
      <t>exclusion criteria</t>
    </r>
    <r>
      <rPr>
        <sz val="8"/>
        <rFont val="Calibri"/>
        <family val="2"/>
        <scheme val="minor"/>
      </rPr>
      <t>: 
Suppliers in breach with environmental or social laws, or, not complying with certain environmental or social standards (such as ILO core conventions), can be excluded from the procurement process.</t>
    </r>
  </si>
  <si>
    <t>Unfortunately, this answer could not be verified nor considered in the final evaluation due to the missing reference/evidence.</t>
  </si>
  <si>
    <t>3/ Award criteria</t>
  </si>
  <si>
    <r>
      <t xml:space="preserve">o The legal and regulatory framework allows for contract award to be based on </t>
    </r>
    <r>
      <rPr>
        <b/>
        <sz val="8"/>
        <rFont val="Calibri"/>
        <family val="2"/>
        <scheme val="minor"/>
      </rPr>
      <t>criteria other than price (including sustainability criteria)</t>
    </r>
    <r>
      <rPr>
        <sz val="8"/>
        <rFont val="Calibri"/>
        <family val="2"/>
        <scheme val="minor"/>
      </rPr>
      <t>, for instance by resorting to the "</t>
    </r>
    <r>
      <rPr>
        <b/>
        <sz val="8"/>
        <rFont val="Calibri"/>
        <family val="2"/>
        <scheme val="minor"/>
      </rPr>
      <t>Best Value for Money</t>
    </r>
    <r>
      <rPr>
        <sz val="8"/>
        <rFont val="Calibri"/>
        <family val="2"/>
        <scheme val="minor"/>
      </rPr>
      <t>" or "</t>
    </r>
    <r>
      <rPr>
        <b/>
        <sz val="8"/>
        <rFont val="Calibri"/>
        <family val="2"/>
        <scheme val="minor"/>
      </rPr>
      <t>Most Economically Advantageous Tender (MEAT)</t>
    </r>
    <r>
      <rPr>
        <sz val="8"/>
        <rFont val="Calibri"/>
        <family val="2"/>
        <scheme val="minor"/>
      </rPr>
      <t>"  approaches.</t>
    </r>
  </si>
  <si>
    <t>https://www.gesetze-im-internet.de/vgv_2016/;                                            § 58; 59</t>
  </si>
  <si>
    <r>
      <rPr>
        <b/>
        <i/>
        <sz val="11"/>
        <color theme="1"/>
        <rFont val="Calibri"/>
        <family val="2"/>
        <scheme val="minor"/>
      </rPr>
      <t>Ordinance on the award of public contracts (Procurement Ordinance - VgV) 
§ 58  Award and award criteria</t>
    </r>
    <r>
      <rPr>
        <i/>
        <sz val="11"/>
        <color theme="1"/>
        <rFont val="Calibri"/>
        <family val="2"/>
        <scheme val="minor"/>
      </rPr>
      <t xml:space="preserve">
(1) The contract will be awarded to the </t>
    </r>
    <r>
      <rPr>
        <b/>
        <i/>
        <sz val="11"/>
        <color theme="1"/>
        <rFont val="Calibri"/>
        <family val="2"/>
        <scheme val="minor"/>
      </rPr>
      <t xml:space="preserve">most economical offer </t>
    </r>
    <r>
      <rPr>
        <i/>
        <sz val="11"/>
        <color theme="1"/>
        <rFont val="Calibri"/>
        <family val="2"/>
        <scheme val="minor"/>
      </rPr>
      <t xml:space="preserve">in accordance with Section 127 of the Act against Restraints of Competition. 
</t>
    </r>
    <r>
      <rPr>
        <b/>
        <i/>
        <sz val="11"/>
        <color theme="1"/>
        <rFont val="Calibri"/>
        <family val="2"/>
        <scheme val="minor"/>
      </rPr>
      <t>(2) The most economical offer is determined on the basis of the best price-performance ratio. In addition to the price or costs, qualitative, environmental or social award criteria can also be taken into account, i</t>
    </r>
    <r>
      <rPr>
        <i/>
        <sz val="11"/>
        <color theme="1"/>
        <rFont val="Calibri"/>
        <family val="2"/>
        <scheme val="minor"/>
      </rPr>
      <t xml:space="preserve">n particular: 
1. the quality, including the technical value, aesthetics, practicality, accessibility of the service, especially for people with disabilities, its compliance with the requirements of </t>
    </r>
    <r>
      <rPr>
        <b/>
        <i/>
        <sz val="11"/>
        <color theme="1"/>
        <rFont val="Calibri"/>
        <family val="2"/>
        <scheme val="minor"/>
      </rPr>
      <t xml:space="preserve">"Design for All", social, environmental </t>
    </r>
    <r>
      <rPr>
        <i/>
        <sz val="11"/>
        <color theme="1"/>
        <rFont val="Calibri"/>
        <family val="2"/>
        <scheme val="minor"/>
      </rPr>
      <t>and innovative properties as well as sales and trading conditions</t>
    </r>
  </si>
  <si>
    <r>
      <t>o The legal and regulatory framework allows for</t>
    </r>
    <r>
      <rPr>
        <b/>
        <sz val="8"/>
        <rFont val="Calibri"/>
        <family val="2"/>
        <scheme val="minor"/>
      </rPr>
      <t xml:space="preserve"> life-cycle costing (LCC) </t>
    </r>
    <r>
      <rPr>
        <sz val="8"/>
        <rFont val="Calibri"/>
        <family val="2"/>
        <scheme val="minor"/>
      </rPr>
      <t xml:space="preserve">to be used </t>
    </r>
    <r>
      <rPr>
        <b/>
        <sz val="8"/>
        <rFont val="Calibri"/>
        <family val="2"/>
        <scheme val="minor"/>
      </rPr>
      <t>in the evaluation of tenders.</t>
    </r>
    <r>
      <rPr>
        <sz val="8"/>
        <rFont val="Calibri"/>
        <family val="2"/>
        <scheme val="minor"/>
      </rPr>
      <t xml:space="preserve">
LCC means considering all the costs that will be incurred during the lifetime of a product, work or service (purchase price including delivery, installation costs; operating costs and maintenance; end-of-life costs such as disposal) (Source: </t>
    </r>
    <r>
      <rPr>
        <i/>
        <sz val="8"/>
        <rFont val="Calibri"/>
        <family val="2"/>
        <scheme val="minor"/>
      </rPr>
      <t xml:space="preserve">Buying Green </t>
    </r>
    <r>
      <rPr>
        <sz val="8"/>
        <rFont val="Calibri"/>
        <family val="2"/>
        <scheme val="minor"/>
      </rPr>
      <t>EU handbook on GPP).</t>
    </r>
  </si>
  <si>
    <r>
      <rPr>
        <b/>
        <sz val="8"/>
        <rFont val="Calibri"/>
        <family val="2"/>
        <scheme val="minor"/>
      </rPr>
      <t>Ordinance on the award of public contracts (Vergabeverordnung - VgV) 
§ 59  Calculation of life cycle costs</t>
    </r>
    <r>
      <rPr>
        <sz val="8"/>
        <rFont val="Calibri"/>
        <family val="2"/>
        <scheme val="minor"/>
      </rPr>
      <t xml:space="preserve">
(1) </t>
    </r>
    <r>
      <rPr>
        <b/>
        <sz val="8"/>
        <rFont val="Calibri"/>
        <family val="2"/>
        <scheme val="minor"/>
      </rPr>
      <t xml:space="preserve">The contracting authority can specify that the award criterion "costs" is calculated on the basis of the life cycle costs of the service. </t>
    </r>
    <r>
      <rPr>
        <sz val="8"/>
        <rFont val="Calibri"/>
        <family val="2"/>
        <scheme val="minor"/>
      </rPr>
      <t xml:space="preserve">
(2) The contracting authority shall specify the method for calculating the life cycle costs and the information to be provided by the company for the calculation in the contract notice or the tender documents</t>
    </r>
  </si>
  <si>
    <r>
      <rPr>
        <b/>
        <sz val="8"/>
        <color rgb="FF009999"/>
        <rFont val="Calibri"/>
        <family val="2"/>
        <scheme val="minor"/>
      </rPr>
      <t>4/ Contract performance:</t>
    </r>
    <r>
      <rPr>
        <b/>
        <sz val="8"/>
        <rFont val="Calibri"/>
        <family val="2"/>
        <scheme val="minor"/>
      </rPr>
      <t xml:space="preserve">
</t>
    </r>
    <r>
      <rPr>
        <sz val="8"/>
        <rFont val="Calibri"/>
        <family val="2"/>
        <scheme val="minor"/>
      </rPr>
      <t xml:space="preserve">o </t>
    </r>
    <r>
      <rPr>
        <b/>
        <sz val="8"/>
        <rFont val="Calibri"/>
        <family val="2"/>
        <scheme val="minor"/>
      </rPr>
      <t xml:space="preserve">Sustainability requirements can be specified in contract performance clauses.
</t>
    </r>
    <r>
      <rPr>
        <sz val="8"/>
        <rFont val="Calibri"/>
        <family val="2"/>
        <scheme val="minor"/>
      </rPr>
      <t>For example: requiring compliance with labour rights in the supply chain (e.g. ILO core standards); requiring an efficient use of resources such as electricity and water on construction sites; reduction of CO2 emissions associated with transport; packaging taken away for reuse, recycling or appropriate disposal.</t>
    </r>
  </si>
  <si>
    <t>§ 61 VgV</t>
  </si>
  <si>
    <t xml:space="preserve">B(a) </t>
  </si>
  <si>
    <t>B(b) Provisions in the legal and regulatory framework mandate the procurement of sustainable alternatives</t>
  </si>
  <si>
    <t>0.30 pts</t>
  </si>
  <si>
    <t>The procurement of sustainable alternatives is:</t>
  </si>
  <si>
    <r>
      <t xml:space="preserve">Is the procurement of sustainable alternatives:
o  </t>
    </r>
    <r>
      <rPr>
        <b/>
        <sz val="8"/>
        <rFont val="Calibri"/>
        <family val="2"/>
        <scheme val="minor"/>
      </rPr>
      <t>Possible / voluntary</t>
    </r>
    <r>
      <rPr>
        <sz val="8"/>
        <rFont val="Calibri"/>
        <family val="2"/>
        <scheme val="minor"/>
      </rPr>
      <t xml:space="preserve">: the legal and regulatory framework allows the practical implementation of SPP. Public authorities may choose to procure more sustainable alternatives (0 pts) 
</t>
    </r>
    <r>
      <rPr>
        <b/>
        <sz val="8"/>
        <rFont val="Calibri"/>
        <family val="2"/>
        <scheme val="minor"/>
      </rPr>
      <t xml:space="preserve">OR
</t>
    </r>
    <r>
      <rPr>
        <sz val="8"/>
        <rFont val="Calibri"/>
        <family val="2"/>
        <scheme val="minor"/>
      </rPr>
      <t xml:space="preserve">
o   </t>
    </r>
    <r>
      <rPr>
        <b/>
        <sz val="8"/>
        <rFont val="Calibri"/>
        <family val="2"/>
        <scheme val="minor"/>
      </rPr>
      <t xml:space="preserve">Mandatory: </t>
    </r>
    <r>
      <rPr>
        <sz val="8"/>
        <rFont val="Calibri"/>
        <family val="2"/>
        <scheme val="minor"/>
      </rPr>
      <t xml:space="preserve">the legal and regulatory framework </t>
    </r>
    <r>
      <rPr>
        <b/>
        <sz val="8"/>
        <rFont val="Calibri"/>
        <family val="2"/>
        <scheme val="minor"/>
      </rPr>
      <t>mandates</t>
    </r>
    <r>
      <rPr>
        <sz val="8"/>
        <rFont val="Calibri"/>
        <family val="2"/>
        <scheme val="minor"/>
      </rPr>
      <t xml:space="preserve"> the procurement of sustainable products/services, </t>
    </r>
    <r>
      <rPr>
        <b/>
        <sz val="8"/>
        <rFont val="Calibri"/>
        <family val="2"/>
        <scheme val="minor"/>
      </rPr>
      <t xml:space="preserve">at least for some categories. 
</t>
    </r>
    <r>
      <rPr>
        <sz val="8"/>
        <rFont val="Calibri"/>
        <family val="2"/>
        <scheme val="minor"/>
      </rPr>
      <t xml:space="preserve">For example:
</t>
    </r>
    <r>
      <rPr>
        <b/>
        <sz val="8"/>
        <rFont val="Calibri"/>
        <family val="2"/>
        <scheme val="minor"/>
      </rPr>
      <t>-&gt; Example #1: The procurement of sustainable alternatives is mandatory, for some categories</t>
    </r>
    <r>
      <rPr>
        <sz val="8"/>
        <rFont val="Calibri"/>
        <family val="2"/>
        <scheme val="minor"/>
      </rPr>
      <t xml:space="preserve"> </t>
    </r>
    <r>
      <rPr>
        <b/>
        <sz val="8"/>
        <rFont val="Calibri"/>
        <family val="2"/>
        <scheme val="minor"/>
      </rPr>
      <t xml:space="preserve">of products/service.
</t>
    </r>
    <r>
      <rPr>
        <sz val="8"/>
        <rFont val="Calibri"/>
        <family val="2"/>
        <scheme val="minor"/>
      </rPr>
      <t xml:space="preserve">For example, EU “Clean Vehicles” Directive “making it mandatory for contracting authorities to take energy and environmental impacts into account when purchasing road transport vehicles”.
</t>
    </r>
    <r>
      <rPr>
        <b/>
        <sz val="8"/>
        <rFont val="Calibri"/>
        <family val="2"/>
        <scheme val="minor"/>
      </rPr>
      <t>-&gt; Example #2:</t>
    </r>
    <r>
      <rPr>
        <sz val="8"/>
        <rFont val="Calibri"/>
        <family val="2"/>
        <scheme val="minor"/>
      </rPr>
      <t xml:space="preserve"> </t>
    </r>
    <r>
      <rPr>
        <b/>
        <sz val="8"/>
        <rFont val="Calibri"/>
        <family val="2"/>
        <scheme val="minor"/>
      </rPr>
      <t>The procurement of sustainable alternatives is mandatory</t>
    </r>
    <r>
      <rPr>
        <sz val="8"/>
        <rFont val="Calibri"/>
        <family val="2"/>
        <scheme val="minor"/>
      </rPr>
      <t xml:space="preserve"> </t>
    </r>
    <r>
      <rPr>
        <b/>
        <sz val="8"/>
        <rFont val="Calibri"/>
        <family val="2"/>
        <scheme val="minor"/>
      </rPr>
      <t>whenever products falling into “priority” categories</t>
    </r>
    <r>
      <rPr>
        <sz val="8"/>
        <rFont val="Calibri"/>
        <family val="2"/>
        <scheme val="minor"/>
      </rPr>
      <t xml:space="preserve"> (product groups for which specific labels, specifications or minimum sustainability criteria have been identified), </t>
    </r>
    <r>
      <rPr>
        <b/>
        <sz val="8"/>
        <rFont val="Calibri"/>
        <family val="2"/>
        <scheme val="minor"/>
      </rPr>
      <t>are procured</t>
    </r>
    <r>
      <rPr>
        <sz val="8"/>
        <rFont val="Calibri"/>
        <family val="2"/>
        <scheme val="minor"/>
      </rPr>
      <t>. For example, public administrations may have to mandatorily procure more sustainable alternatives from an official catalogue of products bearing the national ecolabel.</t>
    </r>
  </si>
  <si>
    <r>
      <rPr>
        <b/>
        <sz val="8"/>
        <rFont val="Calibri"/>
        <family val="2"/>
        <scheme val="minor"/>
      </rPr>
      <t>timber/wooden products</t>
    </r>
    <r>
      <rPr>
        <sz val="8"/>
        <rFont val="Calibri"/>
        <family val="2"/>
        <scheme val="minor"/>
      </rPr>
      <t xml:space="preserve">: </t>
    </r>
    <r>
      <rPr>
        <b/>
        <sz val="8"/>
        <rFont val="Calibri"/>
        <family val="2"/>
        <scheme val="minor"/>
      </rPr>
      <t>Joint Decree for Procurement of Wooden Products</t>
    </r>
    <r>
      <rPr>
        <sz val="8"/>
        <rFont val="Calibri"/>
        <family val="2"/>
        <scheme val="minor"/>
      </rPr>
      <t xml:space="preserve"> (Gemeinsamer Erlass zur Beschaffung von Holzprodukten) (http://www.verwaltungsvorschriften-im-internet.de/bsvwvbund_22122010_NII4421040.htm);
</t>
    </r>
    <r>
      <rPr>
        <b/>
        <sz val="8"/>
        <rFont val="Calibri"/>
        <family val="2"/>
        <scheme val="minor"/>
      </rPr>
      <t>General Administrative Provision for the Procurement of Energy-Efficient Products and Services</t>
    </r>
    <r>
      <rPr>
        <sz val="8"/>
        <rFont val="Calibri"/>
        <family val="2"/>
        <scheme val="minor"/>
      </rPr>
      <t xml:space="preserve"> (Allgemeine Verwaltungsvorschrift zur Beschaffung energie-effizienter Produkte und Dienstleistungen, AVV-EnEff): https://www.bmwi.de/Redaktion/DE/Downloads/A/avv-eneff.pdf?__blob=publicationFile&amp;v=8;
</t>
    </r>
    <r>
      <rPr>
        <b/>
        <sz val="8"/>
        <rFont val="Calibri"/>
        <family val="2"/>
        <scheme val="minor"/>
      </rPr>
      <t>procurement of road vehicles</t>
    </r>
    <r>
      <rPr>
        <sz val="8"/>
        <rFont val="Calibri"/>
        <family val="2"/>
        <scheme val="minor"/>
      </rPr>
      <t xml:space="preserve"> (https://dejure.org/gesetze/VgV/68.html)</t>
    </r>
  </si>
  <si>
    <r>
      <t xml:space="preserve">1. Joint decree on the procurement of wood products
http://www.verwaltungsvorschriften-im-internet.de/bsvwvbund_22122010_NII4421040.htm
</t>
    </r>
    <r>
      <rPr>
        <b/>
        <i/>
        <sz val="11"/>
        <color theme="1"/>
        <rFont val="Calibri"/>
        <family val="2"/>
        <scheme val="minor"/>
      </rPr>
      <t xml:space="preserve">2. Federal Ministry for business and energy
General administrative regulation for the procurement of energy-efficient services </t>
    </r>
    <r>
      <rPr>
        <i/>
        <sz val="11"/>
        <color theme="1"/>
        <rFont val="Calibri"/>
        <family val="2"/>
        <scheme val="minor"/>
      </rPr>
      <t>From May 18, 2020
3. Procurement Regulation, Section 68 Procurement of road vehicles
 https://dejure.org/gesetze/VgV/68.html
(</t>
    </r>
    <r>
      <rPr>
        <b/>
        <i/>
        <sz val="11"/>
        <color theme="1"/>
        <rFont val="Calibri"/>
        <family val="2"/>
        <scheme val="minor"/>
      </rPr>
      <t>1) 1 The contracting authority must take into account when purchasing a vehicle energy consumption and environmental impact.</t>
    </r>
    <r>
      <rPr>
        <i/>
        <sz val="11"/>
        <color theme="1"/>
        <rFont val="Calibri"/>
        <family val="2"/>
        <scheme val="minor"/>
      </rPr>
      <t xml:space="preserve"> 2 At least the following factors, each related to the total number of kilometers traveled by the road vehicle in terms of Table 3 of Appendix 2, must be taken into account:
	1. 	Power consumption, 2.Carbon dioxide emissions, 3.Emissions of nitrogen oxides, 4th Emissions of non-methane hydrocarbons and 5. particulate exhaust gas components.
(2) The contracting authority fulfills the obligation according to paragraph 1 to take into account energy consumption and environmental impact by 1. Makes specifications on energy consumption and environmental impact in the service description or 2. the energy consumption and the environmental impact of road vehicles are taken into account as award criteria. </t>
    </r>
  </si>
  <si>
    <t xml:space="preserve">B(b) </t>
  </si>
  <si>
    <t>C: Practical support delivered to procurement practitioners on the implementation of SPP/GPP</t>
  </si>
  <si>
    <r>
      <t xml:space="preserve">o Guidelines and tools, or an official catalogue of  eco-labelled products, have been developed and </t>
    </r>
    <r>
      <rPr>
        <u/>
        <sz val="8"/>
        <rFont val="Calibri"/>
        <family val="2"/>
        <scheme val="minor"/>
      </rPr>
      <t>are periodically revised</t>
    </r>
  </si>
  <si>
    <t>0.20 pts</t>
  </si>
  <si>
    <t>https://www.umweltbundesamt.de/themen/wirtschaft-konsum/umweltfreundliche-beschaffung/empfehlungen-fuer-ihre-ausschreibung (the recommendations are only in German); https://www.blauer-engel.de/en/companies/basic-award-criteria (also in English)</t>
  </si>
  <si>
    <r>
      <rPr>
        <b/>
        <i/>
        <sz val="11"/>
        <color theme="1"/>
        <rFont val="Calibri"/>
        <family val="2"/>
        <scheme val="minor"/>
      </rPr>
      <t xml:space="preserve">The Federal Agency (UBA) website provides quite a lot of information on SPP:
</t>
    </r>
    <r>
      <rPr>
        <i/>
        <sz val="11"/>
        <color theme="1"/>
        <rFont val="Calibri"/>
        <family val="2"/>
        <scheme val="minor"/>
      </rPr>
      <t>https://translate.google.com/translate?hl=en&amp;sl=auto&amp;tl=en&amp;u=https%3A%2F%2Fwww.umweltbundesamt.de%2Fthemen%2Fwirtschaft-konsum%2Fumweltfreundliche-beschaffung%2Fempfehlungen-fuer-ihre-ausschreibung</t>
    </r>
    <r>
      <rPr>
        <b/>
        <i/>
        <sz val="11"/>
        <color theme="1"/>
        <rFont val="Calibri"/>
        <family val="2"/>
        <scheme val="minor"/>
      </rPr>
      <t xml:space="preserve">
including</t>
    </r>
    <r>
      <rPr>
        <i/>
        <sz val="11"/>
        <color theme="1"/>
        <rFont val="Calibri"/>
        <family val="2"/>
        <scheme val="minor"/>
      </rPr>
      <t xml:space="preserve">:
- </t>
    </r>
    <r>
      <rPr>
        <b/>
        <i/>
        <sz val="11"/>
        <color theme="1"/>
        <rFont val="Calibri"/>
        <family val="2"/>
        <scheme val="minor"/>
      </rPr>
      <t xml:space="preserve">2015 Government's Guide to Sustainable Textile Procurement by the Federal Administration” </t>
    </r>
    <r>
      <rPr>
        <i/>
        <sz val="11"/>
        <color theme="1"/>
        <rFont val="Calibri"/>
        <family val="2"/>
        <scheme val="minor"/>
      </rPr>
      <t xml:space="preserve">
https://www.umweltbundesamt.de/themen/wirtschaft-konsum/umweltfreundliche-beschaffung/empfehlungen-fuer-ihre-ausschreibung
</t>
    </r>
    <r>
      <rPr>
        <b/>
        <i/>
        <sz val="11"/>
        <color theme="1"/>
        <rFont val="Calibri"/>
        <family val="2"/>
        <scheme val="minor"/>
      </rPr>
      <t>- Green Public Procurement Guide: Upholstered Furniture"</t>
    </r>
    <r>
      <rPr>
        <i/>
        <sz val="11"/>
        <color theme="1"/>
        <rFont val="Calibri"/>
        <family val="2"/>
        <scheme val="minor"/>
      </rPr>
      <t xml:space="preserve">
https://www.umweltbundesamt.de/themen/wirtschaft-konsum/umweltfreundliche-beschaffung/empfehlungen-fuer-ihre-ausschreibung
</t>
    </r>
    <r>
      <rPr>
        <b/>
        <i/>
        <sz val="11"/>
        <color theme="1"/>
        <rFont val="Calibri"/>
        <family val="2"/>
        <scheme val="minor"/>
      </rPr>
      <t>- CO2 calculator for events</t>
    </r>
  </si>
  <si>
    <t>o Specific communication channels (newsletter, website, intranet, social media, etc.) are used to provide information or tools to procurement practitioners, at least twice a year.</t>
  </si>
  <si>
    <t>https://www.umweltbundesamt.de/service/newsletter (in German);
https://www.nachhaltige-beschaffung.info/DE/Service/Newsletter/newsletter_node.html;
 2 times/ year; content: new procurement guidelines, new regulations; coming events etc.</t>
  </si>
  <si>
    <t>Sustainable Procurement Newsletter archive:
https://www.nachhaltige-beschaffung.info/DE/Service/Newsletter/newsletter_node.html</t>
  </si>
  <si>
    <t>o Training sessions are organised at least once a year to build the capacity of public procurement practitioners in the implementation of SPP/GPP.</t>
  </si>
  <si>
    <t>http://www.nachhaltige-beschaffung.info/DE/Schulungen/schulungen_node (in German)</t>
  </si>
  <si>
    <r>
      <t xml:space="preserve">Google Translation of information provided on the webpage http://www.nachhaltige-beschaffung.info/DE/Schulungen/schulungen_node (including a list of the </t>
    </r>
    <r>
      <rPr>
        <b/>
        <sz val="11"/>
        <color theme="1"/>
        <rFont val="Calibri"/>
        <family val="2"/>
        <scheme val="minor"/>
      </rPr>
      <t>delivered training sessions</t>
    </r>
    <r>
      <rPr>
        <sz val="11"/>
        <color theme="1"/>
        <rFont val="Calibri"/>
        <family val="2"/>
        <scheme val="minor"/>
      </rPr>
      <t xml:space="preserve"> between 2014-2020):
</t>
    </r>
    <r>
      <rPr>
        <b/>
        <i/>
        <sz val="11"/>
        <color theme="1"/>
        <rFont val="Calibri"/>
        <family val="2"/>
        <scheme val="minor"/>
      </rPr>
      <t>Sustainable procurement training</t>
    </r>
    <r>
      <rPr>
        <i/>
        <sz val="11"/>
        <color theme="1"/>
        <rFont val="Calibri"/>
        <family val="2"/>
        <scheme val="minor"/>
      </rPr>
      <t xml:space="preserve">
</t>
    </r>
    <r>
      <rPr>
        <b/>
        <i/>
        <sz val="11"/>
        <color theme="1"/>
        <rFont val="Calibri"/>
        <family val="2"/>
        <scheme val="minor"/>
      </rPr>
      <t>Target groups</t>
    </r>
    <r>
      <rPr>
        <i/>
        <sz val="11"/>
        <color theme="1"/>
        <rFont val="Calibri"/>
        <family val="2"/>
        <scheme val="minor"/>
      </rPr>
      <t xml:space="preserve">
Our training courses are aimed at </t>
    </r>
    <r>
      <rPr>
        <b/>
        <i/>
        <sz val="11"/>
        <color theme="1"/>
        <rFont val="Calibri"/>
        <family val="2"/>
        <scheme val="minor"/>
      </rPr>
      <t>all organizations in Germany that carry out public procurement procedures</t>
    </r>
    <r>
      <rPr>
        <i/>
        <sz val="11"/>
        <color theme="1"/>
        <rFont val="Calibri"/>
        <family val="2"/>
        <scheme val="minor"/>
      </rPr>
      <t xml:space="preserve">. This includes authorities at the federal, state and local level, as well as grant recipients, churches and other institutions that are required to procure according to procurement law requirements.
</t>
    </r>
    <r>
      <rPr>
        <b/>
        <i/>
        <sz val="11"/>
        <color theme="1"/>
        <rFont val="Calibri"/>
        <family val="2"/>
        <scheme val="minor"/>
      </rPr>
      <t>Scope and content</t>
    </r>
    <r>
      <rPr>
        <i/>
        <sz val="11"/>
        <color theme="1"/>
        <rFont val="Calibri"/>
        <family val="2"/>
        <scheme val="minor"/>
      </rPr>
      <t xml:space="preserve">
The aim of the training is to provide an </t>
    </r>
    <r>
      <rPr>
        <b/>
        <i/>
        <sz val="11"/>
        <color theme="1"/>
        <rFont val="Calibri"/>
        <family val="2"/>
        <scheme val="minor"/>
      </rPr>
      <t>overview of sustainable procurement</t>
    </r>
    <r>
      <rPr>
        <i/>
        <sz val="11"/>
        <color theme="1"/>
        <rFont val="Calibri"/>
        <family val="2"/>
        <scheme val="minor"/>
      </rPr>
      <t xml:space="preserve"> in order </t>
    </r>
    <r>
      <rPr>
        <b/>
        <i/>
        <sz val="11"/>
        <color theme="1"/>
        <rFont val="Calibri"/>
        <family val="2"/>
        <scheme val="minor"/>
      </rPr>
      <t>to initiate or continue the actual implementation</t>
    </r>
    <r>
      <rPr>
        <i/>
        <sz val="11"/>
        <color theme="1"/>
        <rFont val="Calibri"/>
        <family val="2"/>
        <scheme val="minor"/>
      </rPr>
      <t xml:space="preserve">. The modules include general principles in the field of sustainability as well as </t>
    </r>
    <r>
      <rPr>
        <b/>
        <i/>
        <sz val="11"/>
        <color theme="1"/>
        <rFont val="Calibri"/>
        <family val="2"/>
        <scheme val="minor"/>
      </rPr>
      <t>procurement law and product-specific content</t>
    </r>
    <r>
      <rPr>
        <i/>
        <sz val="11"/>
        <color theme="1"/>
        <rFont val="Calibri"/>
        <family val="2"/>
        <scheme val="minor"/>
      </rPr>
      <t xml:space="preserve">. Practical examples and discussions on specific issues round off the concept and facilitate subsequent practical implementation. As a rule, our training courses take place on a one-day basis. In the morning the basics are discussed, which we recommend to all course participants. In addition, further focus modules can be selected per day, each lasting around 45 minutes. A maximum of four focus modules are possible per day. You can find an overview of the modules in the "Documents" section.
In addition, we offer a </t>
    </r>
    <r>
      <rPr>
        <b/>
        <i/>
        <sz val="11"/>
        <color theme="1"/>
        <rFont val="Calibri"/>
        <family val="2"/>
        <scheme val="minor"/>
      </rPr>
      <t xml:space="preserve">one-day training program </t>
    </r>
    <r>
      <rPr>
        <i/>
        <sz val="11"/>
        <color theme="1"/>
        <rFont val="Calibri"/>
        <family val="2"/>
        <scheme val="minor"/>
      </rPr>
      <t>with a focus on “</t>
    </r>
    <r>
      <rPr>
        <b/>
        <i/>
        <sz val="11"/>
        <color theme="1"/>
        <rFont val="Calibri"/>
        <family val="2"/>
        <scheme val="minor"/>
      </rPr>
      <t>human rights in public procuremen</t>
    </r>
    <r>
      <rPr>
        <b/>
        <sz val="11"/>
        <color theme="1"/>
        <rFont val="Calibri"/>
        <family val="2"/>
        <scheme val="minor"/>
      </rPr>
      <t>t</t>
    </r>
    <r>
      <rPr>
        <sz val="11"/>
        <color theme="1"/>
        <rFont val="Calibri"/>
        <family val="2"/>
        <scheme val="minor"/>
      </rPr>
      <t xml:space="preserve">”. 
</t>
    </r>
  </si>
  <si>
    <t>o Best practice or (at least 3) case studies are shared with procurement practitioners (please only take account of studies developed in the last 3 years), which may include the translation of relevant documents developed by other countries</t>
  </si>
  <si>
    <t>https://www.umweltbundesamt.de/themen/wirtschaft-konsum/umweltfreundliche-beschaffung/gute-praxisbeispiele; https://www.umweltbundesamt.de/themen/wirtschaft-konsum/umweltfreundliche-beschaffung/gute-praxisbeispiele: you can find the material by using the link; there are different product groups listed; the documents are too complex for translating them in English; the latest examples are: https://www.umweltbundesamt.de/themen/wirtschaft-konsum/umweltfreundliche-beschaffung/gute-praxisbeispiele/bueromoebel/stadt-ludwigsburg-beschaffung-von-moebeln; https://www.umweltbundesamt.de/themen/wirtschaft-konsum/umweltfreundliche-beschaffung/gute-praxisbeispiele/multifunktionsgeraete/landkreis-verden-beschaffung-drucker; https://www.umweltbundesamt.de/themen/wirtschaft-konsum/umweltfreundliche-beschaffung/gute-praxisbeispiele/produkte-aus-recyclingkunststoffen/landkreis-leer-beschaffung-von-abfallsaecken</t>
  </si>
  <si>
    <t>*Good practice examples:
https://www.umweltbundesamt.de/themen/wirtschaft-konsum/umweltfreundliche-beschaffung/gute-praxisbeispiele</t>
  </si>
  <si>
    <t>o A helpdesk is available for procurement practitioners</t>
  </si>
  <si>
    <t xml:space="preserve">Pesrsons of the German Environment Agency or of the Competence Centre of sustanability can be contacted; at the German Environmet Ageny work 2 persons (fulltime-eq) for green procurement; at the KNB 8 persons: http://www.nachhaltige-beschaffung.info/DE/Allgemeines/1_3_KNB_Team/1_3_Team_node.html </t>
  </si>
  <si>
    <t>Competence Centre for Sustainable Procurement
http://www.nachhaltige-beschaffung.info/DE/Allgemeines/1_3_KNB_Team/1_3_Team_node.html "</t>
  </si>
  <si>
    <t>D: SPP purchasing criteria/ buying standards / requirements
D(a) + D(b) + D(c)</t>
  </si>
  <si>
    <t>D(a): ENVIRONMENTAL CRITERIA</t>
  </si>
  <si>
    <t>0.40 pts</t>
  </si>
  <si>
    <r>
      <t xml:space="preserve">If label(s) has(have) been recommended for those products, what kind of label?
</t>
    </r>
    <r>
      <rPr>
        <b/>
        <sz val="9"/>
        <color rgb="FFFF0066"/>
        <rFont val="Calibri"/>
        <family val="2"/>
        <scheme val="minor"/>
      </rPr>
      <t>(Optional)</t>
    </r>
  </si>
  <si>
    <t>Commonly-found categories of products and services
to be used as reference for evaluation</t>
  </si>
  <si>
    <r>
      <t xml:space="preserve">Have environmental criteria been defined,
or environmental standards/ labels been recommended
for specific categories of products?
</t>
    </r>
    <r>
      <rPr>
        <sz val="9"/>
        <color rgb="FF006666"/>
        <rFont val="Calibri"/>
        <family val="2"/>
        <scheme val="minor"/>
      </rPr>
      <t>If so, please indicate below for which categories,
by selecting relevant ones in the drop-down lists</t>
    </r>
  </si>
  <si>
    <r>
      <t>Please list in detail below
the</t>
    </r>
    <r>
      <rPr>
        <b/>
        <sz val="9"/>
        <color rgb="FFFF0066"/>
        <rFont val="Calibri"/>
        <family val="2"/>
        <scheme val="minor"/>
      </rPr>
      <t xml:space="preserve"> names of (smaller) product group(s)
</t>
    </r>
    <r>
      <rPr>
        <b/>
        <sz val="9"/>
        <color rgb="FF006666"/>
        <rFont val="Calibri"/>
        <family val="2"/>
        <scheme val="minor"/>
      </rPr>
      <t>which may fall under the category selected in column D</t>
    </r>
  </si>
  <si>
    <r>
      <t xml:space="preserve">Labels
(Please select a label from the drop-down list)
</t>
    </r>
    <r>
      <rPr>
        <sz val="9"/>
        <color rgb="FF006666"/>
        <rFont val="Calibri"/>
        <family val="2"/>
        <scheme val="minor"/>
      </rPr>
      <t>If it is not mentioned in the list, please type it in the next column.</t>
    </r>
  </si>
  <si>
    <t>Other type of label
(please specify)</t>
  </si>
  <si>
    <t>Please provide links to relevant proofs for the answers provided</t>
  </si>
  <si>
    <t>Categories #1 to #18
(By relying on the list provided below, please list in column D the categories closest to the ones for which you have defined criteria)</t>
  </si>
  <si>
    <t>Example: Office electronics</t>
  </si>
  <si>
    <t>Example: monitors, imaging equipments
etc.</t>
  </si>
  <si>
    <t>Example: Energy-saving</t>
  </si>
  <si>
    <t>Unfortunately no precise reference to the developed GPP criteria was provided for each selected large category  in section D(a), therefore, only these product groups for which sustainable procurement is mandatory (see question B(b)) and for which the Blue Angel label has been specified have been considered in the final evaluation.
Please kindly provide specific reference to developed criteria at least recommending the use of the Blue Angel label in the next reporting exercise.</t>
  </si>
  <si>
    <t>#1</t>
  </si>
  <si>
    <t xml:space="preserve"> o Building interior products (carpeting, wallboards, paint and stains, etc.)
	Low-pollutant Varnishes,  	Wallpapers and Woodchip Wall Coverings primarily made of Recycled Paper,  	Low-Emission Interior Wall Paints, 	Low-Emission Panel-Shaped Materials (Construction and Furnishing Panels)for Interior Construction;  	low emission floor-covering adhesives | and other covering materials, Elastic Floor Coverings; Low-Emission Textile Floor Coverings  ;  	Low-Emission Floor Coverings, Panels and Doors for Interiors made of Wood and Wood-Based Materials;  	Low-Emission Thermal Insulation Material and Suspended Ceilings for Indoor Use;  	External Thermal Insulation Composite Systems</t>
  </si>
  <si>
    <t>Blue Angel</t>
  </si>
  <si>
    <t>#2</t>
  </si>
  <si>
    <t xml:space="preserve">o Cleaning products, janitorial and laundry services
Carbon Dioxide Cleaning Services , Dishwasher detergents ;  	Laundry detergent ;  Wet Cleaning Services </t>
  </si>
  <si>
    <t>#3</t>
  </si>
  <si>
    <t>#4</t>
  </si>
  <si>
    <t>#5</t>
  </si>
  <si>
    <t xml:space="preserve">…Low-Emission Furniture and Slatted Frames made of Wood and Wood-Based Materials;  	Leather </t>
  </si>
  <si>
    <t>Also, mandatory procurement indicated in question B(b)</t>
  </si>
  <si>
    <t>#6</t>
  </si>
  <si>
    <t>…</t>
  </si>
  <si>
    <t>Also, mandatory procurement indicated in question B(b) (energy efficiency)</t>
  </si>
  <si>
    <t>#7</t>
  </si>
  <si>
    <t>#8</t>
  </si>
  <si>
    <t xml:space="preserve"> 	Computer and Keyboards , Low-Energy Hand Driers, Mobile Phones  ; Beamer ;  	Digital cordless phone; Energy Efficient Data Center Operation;  	Resources and Energy-Efficient Software Products </t>
  </si>
  <si>
    <t>#9</t>
  </si>
  <si>
    <t xml:space="preserve"> 	o (Non-paper) Office supplies
Writing Utensils and Stamps </t>
  </si>
  <si>
    <t>#10</t>
  </si>
  <si>
    <t xml:space="preserve"> 	Sanitary Paper Products,  	Recycled Paper ,  	Graphic paper and cardboard made from 100% waste paper (recycled paper and cardboard) ,  	Finished products made from recovcered paper ,  	Printing and Publication Paper made primarily from Waste Paper</t>
  </si>
  <si>
    <t>Also, mandatory procurement indicated in question B(b).</t>
  </si>
  <si>
    <t>#11</t>
  </si>
  <si>
    <t>Mattresses ;  	Leather ; Textiles, bedlinen, footwear</t>
  </si>
  <si>
    <t>Also: Guide on procurement of textiles
https://www.umweltbundesamt.de/themen/wirtschaft-konsum/umweltfreundliche-beschaffung/empfehlungen-fuer-ihre-ausschreibung</t>
  </si>
  <si>
    <t>#12</t>
  </si>
  <si>
    <t>Water-saving Flushing Boxes …</t>
  </si>
  <si>
    <t>#13</t>
  </si>
  <si>
    <t xml:space="preserve">… 	Municipal Vehicles, Buses ,  	Car Sharing  </t>
  </si>
  <si>
    <t>#14</t>
  </si>
  <si>
    <t xml:space="preserve"> </t>
  </si>
  <si>
    <t>#15</t>
  </si>
  <si>
    <t>#16</t>
  </si>
  <si>
    <t>#17</t>
  </si>
  <si>
    <t>#18</t>
  </si>
  <si>
    <r>
      <t xml:space="preserve">Categories # 19 and #20:
You may add 2 additional categories
(not falling under the ones listed above).
</t>
    </r>
    <r>
      <rPr>
        <sz val="8"/>
        <rFont val="Calibri"/>
        <family val="2"/>
        <scheme val="minor"/>
      </rPr>
      <t>Please type in the name of those categories in cells #D56 and #D57</t>
    </r>
  </si>
  <si>
    <t>#19</t>
  </si>
  <si>
    <t xml:space="preserve"> 	</t>
  </si>
  <si>
    <t>#20</t>
  </si>
  <si>
    <t>D(b): SOCIAL / ECONOMIC / GOVERNANCE-RELATED CRITERIA</t>
  </si>
  <si>
    <r>
      <t xml:space="preserve">Please choose from the proposed list below the issues considered in public procurement
</t>
    </r>
    <r>
      <rPr>
        <sz val="9"/>
        <rFont val="Calibri"/>
        <family val="2"/>
        <scheme val="minor"/>
      </rPr>
      <t>(10 maximum, 0.04 pts per consideration)</t>
    </r>
  </si>
  <si>
    <t>Please click on the cells below, and select the appropriate social, governance-related, or economic concerns from the drop-down list</t>
  </si>
  <si>
    <t>Please add any details on the exact considerations which you may have considered when providing your answer, and which are referred to in contracts.</t>
  </si>
  <si>
    <t xml:space="preserve">Please provide detailed explanations and examples of contracts as to how those are considered, and in the procurement of which services/ products? </t>
  </si>
  <si>
    <t>Considerations #1 to #9:
Proposed list of considerations</t>
  </si>
  <si>
    <t>Example: 
Promoting gender equality</t>
  </si>
  <si>
    <t>Example
- Requiring a specific % of women in the workplace
- Promoting women-led businesses</t>
  </si>
  <si>
    <t>Please see: http://www.nachhaltige-beschaffung.info/SharedDocs/DokumenteNB/141118_Erkl%C3%A4rung_soziale_Nachhaltigkeit_IT.pdf?__blob=publicationFile&amp;v=4</t>
  </si>
  <si>
    <r>
      <t xml:space="preserve">Declaration on Social sustainability in IT
http://www.nachhaltige-beschaffung.info/SharedDocs/DokumenteNB/141118_Erkl%C3%A4rung_soziale_Nachhaltigkeit_IT.pdf?__blob=publicationFile&amp;v=4
Convention No. 98 on the Application of the Principles of the Right to Organize and the right to collective bargaining of July 1 , 1949 (Federal Law Gazette 1955 II p. 1123) is granted; no distinction, exclusion or preference based on race, skin color, Gender, creed, political opinion, national origin or
of social origin contrary to Convention No. 111 on Discrimination in Employment and occupation of June 25, 1958 (Federal Law Gazette 1961 II p. 98) is undertaken, which leads to that equality of opportunity or treatment in employment or occupation is abolished or is affected; male and female workers in accordance with Convention No. 100 on the Equal pay for men and women for work of equal value from June 29th
1951 (Federal Law Gazette 1956 II p. 24) the same remuneration is paid; </t>
    </r>
    <r>
      <rPr>
        <b/>
        <sz val="8"/>
        <rFont val="Calibri"/>
        <family val="2"/>
        <scheme val="minor"/>
      </rPr>
      <t>no child labor in its worst forms</t>
    </r>
    <r>
      <rPr>
        <sz val="8"/>
        <rFont val="Calibri"/>
        <family val="2"/>
        <scheme val="minor"/>
      </rPr>
      <t xml:space="preserve"> contrary to Convention No. 182 on that Prohibition and Immediate Action to Eliminate the Worst Forms of Child Labor of June 17, 1999 (Federal Law Gazette 2001IIS.1291) and Convention No. 138 on the minimum age for admission to employment of June 19, 1976 is made
</t>
    </r>
  </si>
  <si>
    <t>Please see: http://www.nachhaltige-beschaffung.info/SharedDocs/DokumenteNB/141118_Erkl%C3%A4rung_soziale_Nachhaltigkeit_IT.pdf?__blob=publicationFile&amp;v=5</t>
  </si>
  <si>
    <r>
      <t xml:space="preserve">
</t>
    </r>
    <r>
      <rPr>
        <b/>
        <sz val="8"/>
        <rFont val="Calibri"/>
        <family val="2"/>
        <scheme val="minor"/>
      </rPr>
      <t>Declaration on social sustainability for IT
http://www.nachhaltige-beschaffung.info/SharedDocs/DokumenteNB/141118_Erkl%C3%A4rung_soziale_Nachhaltigkeit_IT.pdf?__blob=publicationFile&amp;v=4</t>
    </r>
    <r>
      <rPr>
        <sz val="8"/>
        <rFont val="Calibri"/>
        <family val="2"/>
        <scheme val="minor"/>
      </rPr>
      <t xml:space="preserve">
“The parties recognize the importance of social sustainability in public procurement
deliberately. For this reason, when submitting an offer, the contractor has undertaken to
Compliance with the core labor standards of the International Labor Organization (IL0) 1 at
To ensure order execution.
In view of this, the contracting authority can provide the contractor with a
request remedial action within a reasonable period of time in the event that the
Contractor himself or those commissioned by him as part of the execution of the order who
"ILO core labor standards" within the meaning of section 1 of the declaration of commitment do not observe the
Evidence within the meaning of section 2 of the declaration of commitment to comply with the “core labor standards
ILO "does not submit or the review of the working conditions not in accordance with the
Declaration of commitment to comply with the "core labor standards ILO" (see section 2 last Paragraph)
</t>
    </r>
  </si>
  <si>
    <r>
      <rPr>
        <b/>
        <sz val="8"/>
        <rFont val="Calibri"/>
        <family val="2"/>
        <scheme val="minor"/>
      </rPr>
      <t>Consideration #10:</t>
    </r>
    <r>
      <rPr>
        <sz val="8"/>
        <rFont val="Calibri"/>
        <family val="2"/>
        <scheme val="minor"/>
      </rPr>
      <t xml:space="preserve">
You may add another consideration which would not fall into the ones already listed in cell #D70. Otherwise, you may use one category already listed.</t>
    </r>
  </si>
  <si>
    <t>D(b)</t>
  </si>
  <si>
    <t>D(c): RISK-ASSESSMENT AND IMPACT PRIORITISATION</t>
  </si>
  <si>
    <t>Please provide links to relevant documents detailing the risk assessment or impact prioritisation process</t>
  </si>
  <si>
    <r>
      <t xml:space="preserve">A </t>
    </r>
    <r>
      <rPr>
        <b/>
        <sz val="8"/>
        <rFont val="Calibri"/>
        <family val="2"/>
        <scheme val="minor"/>
      </rPr>
      <t xml:space="preserve">risk-assessment analysis </t>
    </r>
    <r>
      <rPr>
        <sz val="8"/>
        <rFont val="Calibri"/>
        <family val="2"/>
        <scheme val="minor"/>
      </rPr>
      <t xml:space="preserve">has been conducted to identify which product or service would show the highest potential </t>
    </r>
    <r>
      <rPr>
        <b/>
        <sz val="8"/>
        <rFont val="Calibri"/>
        <family val="2"/>
        <scheme val="minor"/>
      </rPr>
      <t>environmental (and / or social impact</t>
    </r>
    <r>
      <rPr>
        <sz val="8"/>
        <rFont val="Calibri"/>
        <family val="2"/>
        <scheme val="minor"/>
      </rPr>
      <t>), and priority has been given to setting criteria for those categories first.</t>
    </r>
  </si>
  <si>
    <t>The identification of the environmental criteria for every product group is based on a life cyle perspective. Based on LCA-studies (and experiences in the industry) we identify the hot spots during the production of the product or the realization of a service. We know which environmental impacts we adress when formulating our criteria. The scientific based elaboration of the criteria is part of the ISO 14024 standard for Type -1-ecolabels. (please see the background reports (unfortunaltely, only in German) to the development of Blue ANgel criteria): https://www.blauer-engel.de/de/publikationen/forschungsberichte</t>
  </si>
  <si>
    <r>
      <rPr>
        <b/>
        <i/>
        <sz val="11"/>
        <color theme="5" tint="-0.499984740745262"/>
        <rFont val="Calibri"/>
        <family val="2"/>
        <scheme val="minor"/>
      </rPr>
      <t>The mentioned webpage shows research reports indicating the regular revision of Blue Angel labels, which can be equivalent to  the expected impact assessment.</t>
    </r>
    <r>
      <rPr>
        <i/>
        <sz val="11"/>
        <color theme="1"/>
        <rFont val="Calibri"/>
        <family val="2"/>
        <scheme val="minor"/>
      </rPr>
      <t xml:space="preserve">
"Research reports
This page only contains research reports that relate to product groups with a Blue Angel and the results of which have been incorporated into the further development of the eco-label. Comprehensive explanations and further research reports on products and the assessment of their environmental impact can be found on the Federal Environment Agency's website."</t>
    </r>
  </si>
  <si>
    <t>E: Existence of a SPP monitoring system</t>
  </si>
  <si>
    <t>Please provide more details for E(a) and E(b) in this column:</t>
  </si>
  <si>
    <t>Please add links or references to relevant proofs</t>
  </si>
  <si>
    <r>
      <t xml:space="preserve">E (a) Monitoring of SPP </t>
    </r>
    <r>
      <rPr>
        <b/>
        <u/>
        <sz val="8"/>
        <color rgb="FF009999"/>
        <rFont val="Calibri"/>
        <family val="2"/>
        <scheme val="minor"/>
      </rPr>
      <t>action plan / policy</t>
    </r>
    <r>
      <rPr>
        <b/>
        <sz val="8"/>
        <color rgb="FF009999"/>
        <rFont val="Calibri"/>
        <family val="2"/>
        <scheme val="minor"/>
      </rPr>
      <t xml:space="preserve"> implementation</t>
    </r>
  </si>
  <si>
    <t>Please indicate the aspects of the action plan / policy monitored, and the set target (if applicable)</t>
  </si>
  <si>
    <r>
      <t xml:space="preserve"> 1. Is the </t>
    </r>
    <r>
      <rPr>
        <b/>
        <sz val="8"/>
        <rFont val="Calibri"/>
        <family val="2"/>
        <scheme val="minor"/>
      </rPr>
      <t xml:space="preserve">progress of your SPP action plan / policy implementation </t>
    </r>
    <r>
      <rPr>
        <sz val="8"/>
        <rFont val="Calibri"/>
        <family val="2"/>
        <scheme val="minor"/>
      </rPr>
      <t>monitored?
(If so, please provide specific details in column E)</t>
    </r>
  </si>
  <si>
    <t>https://www.bundesregierung.de/breg-de/themen/nachhaltigkeitspolitik/berichte-und-reden/massnahmenprogramm-nachhaltigkeit-der-bundesregierung-427896
the youngest report focus on 2019: https://www.bundesregierung.de/resource/blob/998006/1768512/0cb7394ac8424fb18292216d81faa870/monitoringbericht-2019-massnahmenprogramm-data.pdf?download=1
 2018: https://www.bundesregierung.de/resource/blob/975274/1631064/1d0265c8c5529ef1738f44710c6913a9/2019-05-28-monitoringbericht-2018-data.pdf?download=1
 2017: https://www.bundesregierung.de/resource/blob/975274/1142096/cba9d29cdb4b67c2c3b6249ffa884ea1/monitoringbericht-data.pdf?download=1
2016: https://www.bundesregierung.de/resource/blob/975274/426488/85dd903087275f5a4248766c74bf36f4/2017-04-24-sts-ausschuss-nachhaltigkeit-monitoring-2016-data.pdf?download=1;
2015: https://www.bundesregierung.de/resource/blob/998008/427922/80090e32c89e9d3d9d5b5b2694a08575/monitoringbericht-2015-data.pdf?download=1
it is a questionnaire which has to be filled out by the public instutuions at the federal level</t>
  </si>
  <si>
    <t xml:space="preserve">Monitoring reports provided for 2019, 2018, 2017, 2016 and 2015.
</t>
  </si>
  <si>
    <r>
      <t xml:space="preserve">2. Has a </t>
    </r>
    <r>
      <rPr>
        <b/>
        <sz val="8"/>
        <rFont val="Calibri"/>
        <family val="2"/>
        <scheme val="minor"/>
      </rPr>
      <t>specific target</t>
    </r>
    <r>
      <rPr>
        <sz val="8"/>
        <rFont val="Calibri"/>
        <family val="2"/>
        <scheme val="minor"/>
      </rPr>
      <t xml:space="preserve"> been set for sustainable procurement implementation?
(for example, specific % of "green", or socially-responsible contracts)</t>
    </r>
  </si>
  <si>
    <t>different product groups are adressed (paper, veicles, textiles): please see in detail: https://www.bundesregierung.de/resource/blob/975274/426424/ce303cc4bf64c43e7775dc20f031fb2b/2015-03-30-massnahmenprogramm-nachhaltigkeit-data.pdf?download=1; (all relevant product groups are adressed)</t>
  </si>
  <si>
    <t>Unfortunately, this answer could not be considered in the final evaluation due to missing evidence.</t>
  </si>
  <si>
    <r>
      <t>3.Is the progress towards</t>
    </r>
    <r>
      <rPr>
        <b/>
        <sz val="8"/>
        <rFont val="Calibri"/>
        <family val="2"/>
        <scheme val="minor"/>
      </rPr>
      <t xml:space="preserve"> </t>
    </r>
    <r>
      <rPr>
        <sz val="8"/>
        <rFont val="Calibri"/>
        <family val="2"/>
        <scheme val="minor"/>
      </rPr>
      <t>the</t>
    </r>
    <r>
      <rPr>
        <b/>
        <sz val="8"/>
        <rFont val="Calibri"/>
        <family val="2"/>
        <scheme val="minor"/>
      </rPr>
      <t xml:space="preserve"> achievement of your target monitored</t>
    </r>
    <r>
      <rPr>
        <sz val="8"/>
        <rFont val="Calibri"/>
        <family val="2"/>
        <scheme val="minor"/>
      </rPr>
      <t>?</t>
    </r>
  </si>
  <si>
    <t>the federal Chancellory is responsible for the monitoring and (in a first step) collecting the answers; a questionnaire is send to public institutions at federal level; unfortunately, I have no more information about the process</t>
  </si>
  <si>
    <t>Unfortunately no quantitative target seems to have been set, therefore, without further reference/information this answer could not be considered in the final evaluation.</t>
  </si>
  <si>
    <t>E(b) Monitoring of SPP implementation</t>
  </si>
  <si>
    <t>0.60 pts</t>
  </si>
  <si>
    <t>Please indicate the data monitored (Which information do you monitor? does monitoring apply to all categories of products/services?)
 and how it is monitored</t>
  </si>
  <si>
    <r>
      <t xml:space="preserve">1. Is the </t>
    </r>
    <r>
      <rPr>
        <b/>
        <sz val="8"/>
        <rFont val="Calibri"/>
        <family val="2"/>
        <scheme val="minor"/>
      </rPr>
      <t>number and/ or value of contracts</t>
    </r>
    <r>
      <rPr>
        <sz val="8"/>
        <rFont val="Calibri"/>
        <family val="2"/>
        <scheme val="minor"/>
      </rPr>
      <t xml:space="preserve"> which included sustainability requirements monitored?
(If yes, please provide more details on the scope and data monitored, in column E)</t>
    </r>
  </si>
  <si>
    <t>this is only valid for some product specific framework agreements and only shows a small part of the whole amount of the procured products and services</t>
  </si>
  <si>
    <t>Unfortunately this answer could not be considered in the final evaluation due to missing evidence/reference.</t>
  </si>
  <si>
    <r>
      <t xml:space="preserve">2. Does monitoring also entail the measurement of </t>
    </r>
    <r>
      <rPr>
        <b/>
        <sz val="8"/>
        <rFont val="Calibri"/>
        <family val="2"/>
        <scheme val="minor"/>
      </rPr>
      <t>sustainability outcomes?</t>
    </r>
    <r>
      <rPr>
        <sz val="8"/>
        <rFont val="Calibri"/>
        <family val="2"/>
        <scheme val="minor"/>
      </rPr>
      <t xml:space="preserve">
(such as the monitoring of reduction in CO2 emissions, or the creation of green jobs)</t>
    </r>
  </si>
  <si>
    <r>
      <t xml:space="preserve">3. </t>
    </r>
    <r>
      <rPr>
        <b/>
        <sz val="8"/>
        <rFont val="Calibri"/>
        <family val="2"/>
        <scheme val="minor"/>
      </rPr>
      <t>How</t>
    </r>
    <r>
      <rPr>
        <sz val="8"/>
        <rFont val="Calibri"/>
        <family val="2"/>
        <scheme val="minor"/>
      </rPr>
      <t xml:space="preserve"> is data monitored?
via surveys, self-assessment, internal/external audit, or traditional reporting to management
via an information system
via an elaborate e-procurement platform</t>
    </r>
  </si>
  <si>
    <t>From the 1/10/2020 onwards the Procurement statistics regulation (VergStatVO) started. Main aim ist to capture the procurment expenditures;; to report about environmental or social aspects ist not mandataory; the procurer  have the choice</t>
  </si>
  <si>
    <t>F: Percentage of sustainable public procurement</t>
  </si>
  <si>
    <t>Year of reference
(please change if relevant)</t>
  </si>
  <si>
    <t>Please enter the requested values in the cells below</t>
  </si>
  <si>
    <t>PROCUREMENT CATEGORIES
****
Please copy/paste below the public procurement spend categories used by your government</t>
  </si>
  <si>
    <r>
      <t>Please indicate the</t>
    </r>
    <r>
      <rPr>
        <b/>
        <sz val="8"/>
        <rFont val="Calibri"/>
        <family val="2"/>
        <scheme val="minor"/>
      </rPr>
      <t xml:space="preserve"> total value of contracts including sustainability requirements</t>
    </r>
    <r>
      <rPr>
        <sz val="8"/>
        <rFont val="Calibri"/>
        <family val="2"/>
        <scheme val="minor"/>
      </rPr>
      <t xml:space="preserve"> for the procurement of the procurement categories you listed in column B</t>
    </r>
  </si>
  <si>
    <r>
      <t xml:space="preserve">Please indicate the total value of all procurement contracts
(non sustainable + "sustainable") for the category listed in column B
</t>
    </r>
    <r>
      <rPr>
        <b/>
        <sz val="8"/>
        <color rgb="FFFF0066"/>
        <rFont val="Calibri"/>
        <family val="2"/>
        <scheme val="minor"/>
      </rPr>
      <t>(OPTIONAL QUESTION)</t>
    </r>
  </si>
  <si>
    <t>Please provide details regarding what is considered as "sustainable" public procurement</t>
  </si>
  <si>
    <r>
      <t>Indicative percentage of SPP per procurement category</t>
    </r>
    <r>
      <rPr>
        <sz val="8"/>
        <rFont val="Calibri"/>
        <family val="2"/>
        <scheme val="minor"/>
      </rPr>
      <t xml:space="preserve">
(Please note that this percentage is not used in calculation, it is only displayed for information)</t>
    </r>
  </si>
  <si>
    <t>1. Your category here</t>
  </si>
  <si>
    <t>2. Your category here</t>
  </si>
  <si>
    <t>3. Your category here</t>
  </si>
  <si>
    <t>4. Your category here</t>
  </si>
  <si>
    <t>5. Etc.</t>
  </si>
  <si>
    <t>6.</t>
  </si>
  <si>
    <t>7.</t>
  </si>
  <si>
    <t>8.</t>
  </si>
  <si>
    <t>Total amount</t>
  </si>
  <si>
    <t>Total Value of
Federal / National Public Procurement
(entered in "Main Page" tab, cell #C18)</t>
  </si>
  <si>
    <t>FEDERAL / NATIONAL GOVERNMENT
SUB-INDEX
A *(B + C + D + E + F)</t>
  </si>
  <si>
    <t>Total Value of Public Procurement
at country level
(data provided on "Main Page" tab, cell #C17)</t>
  </si>
  <si>
    <t>FINAL CALCULATION OF COUNTRY
SUB-INDEX 1</t>
  </si>
  <si>
    <r>
      <rPr>
        <b/>
        <sz val="11"/>
        <color theme="0"/>
        <rFont val="Calibri"/>
        <family val="2"/>
        <scheme val="minor"/>
      </rPr>
      <t>You are currently on</t>
    </r>
    <r>
      <rPr>
        <b/>
        <u/>
        <sz val="11"/>
        <color theme="0"/>
        <rFont val="Calibri"/>
        <family val="2"/>
        <scheme val="minor"/>
      </rPr>
      <t xml:space="preserve">
SB2 OVERVIEW of STATES / PROVINCES</t>
    </r>
  </si>
  <si>
    <t>SUB-INDEX 2
OVERVIEW OF SUB-NATIONAL GOVERNMENT(S) INFORMATION
Provinces, (Federal ) States</t>
  </si>
  <si>
    <r>
      <t xml:space="preserve">1. Please </t>
    </r>
    <r>
      <rPr>
        <b/>
        <i/>
        <sz val="9"/>
        <color rgb="FFFF0066"/>
        <rFont val="Calibri"/>
        <family val="2"/>
        <scheme val="minor"/>
      </rPr>
      <t>enter the name of your government</t>
    </r>
    <r>
      <rPr>
        <i/>
        <sz val="9"/>
        <color rgb="FF006666"/>
        <rFont val="Calibri"/>
        <family val="2"/>
        <scheme val="minor"/>
      </rPr>
      <t xml:space="preserve"> in column C</t>
    </r>
  </si>
  <si>
    <r>
      <t xml:space="preserve">2. Please enter the </t>
    </r>
    <r>
      <rPr>
        <b/>
        <i/>
        <sz val="9"/>
        <color rgb="FFFF0066"/>
        <rFont val="Calibri"/>
        <family val="2"/>
        <scheme val="minor"/>
      </rPr>
      <t>total value of public procurement for your federal state / province / region</t>
    </r>
  </si>
  <si>
    <r>
      <t xml:space="preserve">3. Please click on the matching </t>
    </r>
    <r>
      <rPr>
        <b/>
        <i/>
        <sz val="9"/>
        <color rgb="FFFF0066"/>
        <rFont val="Calibri"/>
        <family val="2"/>
        <scheme val="minor"/>
      </rPr>
      <t>cell in columns E (or B) to access the relevant tab</t>
    </r>
    <r>
      <rPr>
        <i/>
        <sz val="9"/>
        <color rgb="FF006666"/>
        <rFont val="Calibri"/>
        <family val="2"/>
        <scheme val="minor"/>
      </rPr>
      <t xml:space="preserve"> where you will provide your inputs (e.g. SB2.A, SB2.B, etc.)</t>
    </r>
  </si>
  <si>
    <r>
      <rPr>
        <b/>
        <sz val="9"/>
        <color rgb="FFFF0066"/>
        <rFont val="Calibri"/>
        <family val="2"/>
        <scheme val="minor"/>
      </rPr>
      <t>Please enter the</t>
    </r>
    <r>
      <rPr>
        <b/>
        <sz val="9"/>
        <color rgb="FF006666"/>
        <rFont val="Calibri"/>
        <family val="2"/>
        <scheme val="minor"/>
      </rPr>
      <t xml:space="preserve">
OFFICIAL NAME
of sub-national government
 you are reporting for:</t>
    </r>
  </si>
  <si>
    <r>
      <rPr>
        <b/>
        <sz val="9"/>
        <color rgb="FFFF0066"/>
        <rFont val="Calibri"/>
        <family val="2"/>
        <scheme val="minor"/>
      </rPr>
      <t>Please enter the</t>
    </r>
    <r>
      <rPr>
        <b/>
        <sz val="9"/>
        <color rgb="FF006666"/>
        <rFont val="Calibri"/>
        <family val="2"/>
        <scheme val="minor"/>
      </rPr>
      <t xml:space="preserve">
Total value of
(Province / Federal State) Public Procurement:</t>
    </r>
  </si>
  <si>
    <t>Direct links to specific sub-national governement(s) tabs:</t>
  </si>
  <si>
    <t>State or Province
Final Sub-Index</t>
  </si>
  <si>
    <t>% represented by Province or Region public procurement in Total country public procurement</t>
  </si>
  <si>
    <r>
      <t xml:space="preserve">Total public procurement at country level
</t>
    </r>
    <r>
      <rPr>
        <sz val="9"/>
        <color rgb="FFFF0066"/>
        <rFont val="Calibri"/>
        <family val="2"/>
        <scheme val="minor"/>
      </rPr>
      <t>(automatic display of data provided in "Main Page" tab)</t>
    </r>
  </si>
  <si>
    <t>State/Province "A"</t>
  </si>
  <si>
    <r>
      <t>Please click here to provide your inputs in State/Province "A" tab
(</t>
    </r>
    <r>
      <rPr>
        <u/>
        <sz val="8"/>
        <color rgb="FF006666"/>
        <rFont val="Calibri"/>
        <family val="2"/>
        <scheme val="minor"/>
      </rPr>
      <t>"SB2.A")</t>
    </r>
  </si>
  <si>
    <t>State/Province "B"</t>
  </si>
  <si>
    <r>
      <t>Please click here to provide your inputs in State/Province "B" tab
(</t>
    </r>
    <r>
      <rPr>
        <u/>
        <sz val="8"/>
        <color rgb="FF006666"/>
        <rFont val="Calibri"/>
        <family val="2"/>
        <scheme val="minor"/>
      </rPr>
      <t>"SB2.B"</t>
    </r>
    <r>
      <rPr>
        <sz val="8"/>
        <color rgb="FF006666"/>
        <rFont val="Calibri"/>
        <family val="2"/>
        <scheme val="minor"/>
      </rPr>
      <t>)</t>
    </r>
  </si>
  <si>
    <t>State/Province "C"</t>
  </si>
  <si>
    <r>
      <t>Please click here to provide your inputs in State/Province "C" tab
(</t>
    </r>
    <r>
      <rPr>
        <u/>
        <sz val="8"/>
        <color rgb="FF006666"/>
        <rFont val="Calibri"/>
        <family val="2"/>
        <scheme val="minor"/>
      </rPr>
      <t>"SB2.C"</t>
    </r>
    <r>
      <rPr>
        <sz val="8"/>
        <color rgb="FF006666"/>
        <rFont val="Calibri"/>
        <family val="2"/>
        <scheme val="minor"/>
      </rPr>
      <t>)</t>
    </r>
  </si>
  <si>
    <t>State/Province "D"</t>
  </si>
  <si>
    <r>
      <t>Please click here to provide your inputs in State/Province "D" tab
(</t>
    </r>
    <r>
      <rPr>
        <u/>
        <sz val="8"/>
        <color rgb="FF006666"/>
        <rFont val="Calibri"/>
        <family val="2"/>
        <scheme val="minor"/>
      </rPr>
      <t>"SB2.D"</t>
    </r>
    <r>
      <rPr>
        <sz val="8"/>
        <color rgb="FF006666"/>
        <rFont val="Calibri"/>
        <family val="2"/>
        <scheme val="minor"/>
      </rPr>
      <t>)</t>
    </r>
  </si>
  <si>
    <t>State/Province "E"</t>
  </si>
  <si>
    <r>
      <t>Please click here to provide your inputs in State/Province "E" tab
(</t>
    </r>
    <r>
      <rPr>
        <u/>
        <sz val="8"/>
        <color rgb="FF006666"/>
        <rFont val="Calibri"/>
        <family val="2"/>
        <scheme val="minor"/>
      </rPr>
      <t>"SB2.E"</t>
    </r>
    <r>
      <rPr>
        <sz val="8"/>
        <color rgb="FF006666"/>
        <rFont val="Calibri"/>
        <family val="2"/>
        <scheme val="minor"/>
      </rPr>
      <t>)</t>
    </r>
  </si>
  <si>
    <t>State/Province "F"</t>
  </si>
  <si>
    <r>
      <t>Please click here to provide your inputs in State/Province "F" tab
(</t>
    </r>
    <r>
      <rPr>
        <u/>
        <sz val="8"/>
        <color rgb="FF006666"/>
        <rFont val="Calibri"/>
        <family val="2"/>
        <scheme val="minor"/>
      </rPr>
      <t>"SB2.F"</t>
    </r>
    <r>
      <rPr>
        <sz val="8"/>
        <color rgb="FF006666"/>
        <rFont val="Calibri"/>
        <family val="2"/>
        <scheme val="minor"/>
      </rPr>
      <t>)</t>
    </r>
  </si>
  <si>
    <t>State/Province "G"</t>
  </si>
  <si>
    <r>
      <t>Please click here to provide your inputs in State/Province "G" tab
(</t>
    </r>
    <r>
      <rPr>
        <u/>
        <sz val="8"/>
        <color rgb="FF006666"/>
        <rFont val="Calibri"/>
        <family val="2"/>
        <scheme val="minor"/>
      </rPr>
      <t>"SB2.G"</t>
    </r>
    <r>
      <rPr>
        <sz val="8"/>
        <color rgb="FF006666"/>
        <rFont val="Calibri"/>
        <family val="2"/>
        <scheme val="minor"/>
      </rPr>
      <t>)</t>
    </r>
  </si>
  <si>
    <t>State/Province "H"</t>
  </si>
  <si>
    <r>
      <t>Please click here to provide your inputs in State/Province "H" tab
(</t>
    </r>
    <r>
      <rPr>
        <u/>
        <sz val="8"/>
        <color rgb="FF006666"/>
        <rFont val="Calibri"/>
        <family val="2"/>
        <scheme val="minor"/>
      </rPr>
      <t>"SB2.H"</t>
    </r>
    <r>
      <rPr>
        <sz val="8"/>
        <color rgb="FF006666"/>
        <rFont val="Calibri"/>
        <family val="2"/>
        <scheme val="minor"/>
      </rPr>
      <t>)</t>
    </r>
  </si>
  <si>
    <t>State/Province "I"</t>
  </si>
  <si>
    <r>
      <t>Please click here to provide your inputs in State/Province "I" tab
(</t>
    </r>
    <r>
      <rPr>
        <u/>
        <sz val="8"/>
        <color rgb="FF006666"/>
        <rFont val="Calibri"/>
        <family val="2"/>
        <scheme val="minor"/>
      </rPr>
      <t>"SB2.I"</t>
    </r>
    <r>
      <rPr>
        <sz val="8"/>
        <color rgb="FF006666"/>
        <rFont val="Calibri"/>
        <family val="2"/>
        <scheme val="minor"/>
      </rPr>
      <t>)</t>
    </r>
  </si>
  <si>
    <t>State/Province "J"</t>
  </si>
  <si>
    <r>
      <t>Please click here to provide your inputs in State/Province "J" tab
(</t>
    </r>
    <r>
      <rPr>
        <u/>
        <sz val="8"/>
        <color rgb="FF006666"/>
        <rFont val="Calibri"/>
        <family val="2"/>
        <scheme val="minor"/>
      </rPr>
      <t>"SB2.J"</t>
    </r>
    <r>
      <rPr>
        <sz val="8"/>
        <color rgb="FF006666"/>
        <rFont val="Calibri"/>
        <family val="2"/>
        <scheme val="minor"/>
      </rPr>
      <t>)</t>
    </r>
  </si>
  <si>
    <t>If you would like to report for more than 10 entities, please contact us to receive a copy adapted to a larger number of entities</t>
  </si>
  <si>
    <r>
      <rPr>
        <b/>
        <sz val="11"/>
        <color theme="9" tint="-0.499984740745262"/>
        <rFont val="Calibri"/>
        <family val="2"/>
        <scheme val="minor"/>
      </rPr>
      <t>You are currently on</t>
    </r>
    <r>
      <rPr>
        <b/>
        <u/>
        <sz val="11"/>
        <color theme="9" tint="-0.499984740745262"/>
        <rFont val="Calibri"/>
        <family val="2"/>
        <scheme val="minor"/>
      </rPr>
      <t xml:space="preserve">
SB3 OVERVIEW OF CITIES tab</t>
    </r>
  </si>
  <si>
    <t>SUB-INDEX 3
OVERVIEW OF SUB-NATIONAL GOVERNMENT(S) INFORMATION
City or Municipality level</t>
  </si>
  <si>
    <r>
      <t xml:space="preserve">2. Please enter the </t>
    </r>
    <r>
      <rPr>
        <b/>
        <i/>
        <sz val="9"/>
        <color rgb="FFFF0066"/>
        <rFont val="Calibri"/>
        <family val="2"/>
        <scheme val="minor"/>
      </rPr>
      <t>total value of public procurement for your city / municipality</t>
    </r>
  </si>
  <si>
    <r>
      <t xml:space="preserve">3. Please click on the matching </t>
    </r>
    <r>
      <rPr>
        <b/>
        <i/>
        <sz val="9"/>
        <color rgb="FFFF0066"/>
        <rFont val="Calibri"/>
        <family val="2"/>
        <scheme val="minor"/>
      </rPr>
      <t>cell in column E to access the relevant tab</t>
    </r>
    <r>
      <rPr>
        <i/>
        <sz val="9"/>
        <color rgb="FF006666"/>
        <rFont val="Calibri"/>
        <family val="2"/>
        <scheme val="minor"/>
      </rPr>
      <t xml:space="preserve"> where you will provide your inputs (e.g. SB3 City A, SB3 City B, etc.)</t>
    </r>
  </si>
  <si>
    <t xml:space="preserve">OFFICIAL NAME
of sub-national government
 you are reporting for:
</t>
  </si>
  <si>
    <t>Total value of
(City / Municipality)
Public Procurement</t>
  </si>
  <si>
    <t>City / Municipality
Final Sub-index</t>
  </si>
  <si>
    <t>% represented by Province or Region in Total country public procurement</t>
  </si>
  <si>
    <r>
      <t xml:space="preserve">Total Public Procurement
at country level
</t>
    </r>
    <r>
      <rPr>
        <sz val="9"/>
        <color rgb="FFFF0066"/>
        <rFont val="Calibri"/>
        <family val="2"/>
        <scheme val="minor"/>
      </rPr>
      <t>(automatic display of data provided in "Main Page" tab)</t>
    </r>
  </si>
  <si>
    <t>City "A"</t>
  </si>
  <si>
    <r>
      <t>Click here
to provide your inputs in 
"</t>
    </r>
    <r>
      <rPr>
        <u/>
        <sz val="9"/>
        <color rgb="FF2A7E54"/>
        <rFont val="Calibri"/>
        <family val="2"/>
        <scheme val="minor"/>
      </rPr>
      <t>SB3 City A</t>
    </r>
    <r>
      <rPr>
        <sz val="9"/>
        <color rgb="FF2A7E54"/>
        <rFont val="Calibri"/>
        <family val="2"/>
        <scheme val="minor"/>
      </rPr>
      <t xml:space="preserve">" tab
</t>
    </r>
  </si>
  <si>
    <t>City "B"</t>
  </si>
  <si>
    <t>"SB3 City B" tab
Click here
to provide your inputs</t>
  </si>
  <si>
    <t>City "C"</t>
  </si>
  <si>
    <t>"SB3 City C" tab
Click here
to provide your inputs</t>
  </si>
  <si>
    <t>City "D"</t>
  </si>
  <si>
    <t>"SB3 City D" tab
Click here
to provide your inputs</t>
  </si>
  <si>
    <t>City "E"</t>
  </si>
  <si>
    <t>"SB3 City E" tab
Click here
to provide your inputs</t>
  </si>
  <si>
    <t>City "F"</t>
  </si>
  <si>
    <t>"SB3 City F" tab
Click here
to provide your inputs</t>
  </si>
  <si>
    <t>City "G"</t>
  </si>
  <si>
    <t>"SB3 City G" tab
Click here
to provide your inputs</t>
  </si>
  <si>
    <t>City "H"</t>
  </si>
  <si>
    <t>"SB3 City H" tab
Click here
to provide your inputs</t>
  </si>
  <si>
    <t>City "I"</t>
  </si>
  <si>
    <t>"SB3 City I" tab
Click here
to provide your inputs</t>
  </si>
  <si>
    <t>City "J"</t>
  </si>
  <si>
    <t>"SB3 City J" tab
Click here
to provide your inputs</t>
  </si>
  <si>
    <r>
      <rPr>
        <b/>
        <sz val="11"/>
        <color theme="0"/>
        <rFont val="Calibri"/>
        <family val="2"/>
        <scheme val="minor"/>
      </rPr>
      <t>Return to</t>
    </r>
    <r>
      <rPr>
        <b/>
        <u/>
        <sz val="11"/>
        <color theme="0"/>
        <rFont val="Calibri"/>
        <family val="2"/>
        <scheme val="minor"/>
      </rPr>
      <t xml:space="preserve">
SB2 OVERVIEW of STATES / PROVINCES</t>
    </r>
  </si>
  <si>
    <t>SUB-INDEX 2
(FEDERAL) STATE OR PROVINCE (A)</t>
  </si>
  <si>
    <r>
      <t xml:space="preserve">A (provincial, or state) SPP action plan, policy and/or SPP regulatory requirements has/have been developed and approved by the government.
(or, a related national / federal plan / policy / regulatory requirements already apply(ies) to your local governement procurement).
</t>
    </r>
    <r>
      <rPr>
        <i/>
        <sz val="8"/>
        <rFont val="Calibri"/>
        <family val="2"/>
        <scheme val="minor"/>
      </rPr>
      <t>Action plan, policy-related documents and relevant regulatory requirements should be accessible online.</t>
    </r>
  </si>
  <si>
    <t>B(a) Provisions in the legal and regulatory framework allow for sustainability considerations (environmental and / or social) to be incorporated at the following stages of the procurement process:</t>
  </si>
  <si>
    <r>
      <t>o The legal and regulatory framework allows for</t>
    </r>
    <r>
      <rPr>
        <b/>
        <sz val="8"/>
        <rFont val="Calibri"/>
        <family val="2"/>
        <scheme val="minor"/>
      </rPr>
      <t xml:space="preserve"> life-cycle costing (LCC) </t>
    </r>
    <r>
      <rPr>
        <sz val="8"/>
        <rFont val="Calibri"/>
        <family val="2"/>
        <scheme val="minor"/>
      </rPr>
      <t xml:space="preserve">to be used </t>
    </r>
    <r>
      <rPr>
        <b/>
        <sz val="8"/>
        <rFont val="Calibri"/>
        <family val="2"/>
        <scheme val="minor"/>
      </rPr>
      <t>in the evaluation of tenders.</t>
    </r>
    <r>
      <rPr>
        <sz val="8"/>
        <rFont val="Calibri"/>
        <family val="2"/>
        <scheme val="minor"/>
      </rPr>
      <t xml:space="preserve">
LCC means considering all the costs that will be incurred during the lifetime of a product, work or service (purchase price including delivery, installation costs; operating costs and maintenance; end-of-life costs such as disposal) (Source: </t>
    </r>
    <r>
      <rPr>
        <i/>
        <sz val="8"/>
        <rFont val="Calibri"/>
        <family val="2"/>
        <scheme val="minor"/>
      </rPr>
      <t xml:space="preserve">Buying Green </t>
    </r>
    <r>
      <rPr>
        <sz val="8"/>
        <rFont val="Calibri"/>
        <family val="2"/>
        <scheme val="minor"/>
      </rPr>
      <t>EU handbook on GPP</t>
    </r>
    <r>
      <rPr>
        <i/>
        <sz val="8"/>
        <rFont val="Calibri"/>
        <family val="2"/>
        <scheme val="minor"/>
      </rPr>
      <t>).</t>
    </r>
  </si>
  <si>
    <r>
      <t>Is the procurement of sustainable alternatives:
o</t>
    </r>
    <r>
      <rPr>
        <b/>
        <sz val="8"/>
        <rFont val="Calibri"/>
        <family val="2"/>
        <scheme val="minor"/>
      </rPr>
      <t xml:space="preserve">  Possible / voluntary</t>
    </r>
    <r>
      <rPr>
        <sz val="8"/>
        <rFont val="Calibri"/>
        <family val="2"/>
        <scheme val="minor"/>
      </rPr>
      <t xml:space="preserve">: the legal and regulatory framework allows the practical implementation of SPP. Public authorities may choose to procure more sustainable alternatives (0 pts) 
OR
o   </t>
    </r>
    <r>
      <rPr>
        <b/>
        <sz val="8"/>
        <rFont val="Calibri"/>
        <family val="2"/>
        <scheme val="minor"/>
      </rPr>
      <t>Mandatory</t>
    </r>
    <r>
      <rPr>
        <sz val="8"/>
        <rFont val="Calibri"/>
        <family val="2"/>
        <scheme val="minor"/>
      </rPr>
      <t xml:space="preserve">: the </t>
    </r>
    <r>
      <rPr>
        <b/>
        <sz val="8"/>
        <rFont val="Calibri"/>
        <family val="2"/>
        <scheme val="minor"/>
      </rPr>
      <t>legal and regulatory framework</t>
    </r>
    <r>
      <rPr>
        <sz val="8"/>
        <rFont val="Calibri"/>
        <family val="2"/>
        <scheme val="minor"/>
      </rPr>
      <t xml:space="preserve"> </t>
    </r>
    <r>
      <rPr>
        <b/>
        <sz val="8"/>
        <rFont val="Calibri"/>
        <family val="2"/>
        <scheme val="minor"/>
      </rPr>
      <t>mandates</t>
    </r>
    <r>
      <rPr>
        <sz val="8"/>
        <rFont val="Calibri"/>
        <family val="2"/>
        <scheme val="minor"/>
      </rPr>
      <t xml:space="preserve"> the procurement of sustainable products/services, </t>
    </r>
    <r>
      <rPr>
        <b/>
        <sz val="8"/>
        <rFont val="Calibri"/>
        <family val="2"/>
        <scheme val="minor"/>
      </rPr>
      <t>at least for some categories</t>
    </r>
    <r>
      <rPr>
        <sz val="8"/>
        <rFont val="Calibri"/>
        <family val="2"/>
        <scheme val="minor"/>
      </rPr>
      <t xml:space="preserve">. 
For example:
-&gt; </t>
    </r>
    <r>
      <rPr>
        <b/>
        <sz val="8"/>
        <rFont val="Calibri"/>
        <family val="2"/>
        <scheme val="minor"/>
      </rPr>
      <t>Example #1:</t>
    </r>
    <r>
      <rPr>
        <sz val="8"/>
        <rFont val="Calibri"/>
        <family val="2"/>
        <scheme val="minor"/>
      </rPr>
      <t xml:space="preserve"> </t>
    </r>
    <r>
      <rPr>
        <b/>
        <sz val="8"/>
        <rFont val="Calibri"/>
        <family val="2"/>
        <scheme val="minor"/>
      </rPr>
      <t>The procurement of sustainable alternatives is mandatory, for some categories of products/service.</t>
    </r>
    <r>
      <rPr>
        <sz val="8"/>
        <rFont val="Calibri"/>
        <family val="2"/>
        <scheme val="minor"/>
      </rPr>
      <t xml:space="preserve">
For example, EU “Clean Vehicles” Directive “making it mandatory for contracting authorities to take energy and environmental impacts into account when purchasing road transport vehicles”.
-&gt; </t>
    </r>
    <r>
      <rPr>
        <b/>
        <sz val="8"/>
        <rFont val="Calibri"/>
        <family val="2"/>
        <scheme val="minor"/>
      </rPr>
      <t>Example #2:</t>
    </r>
    <r>
      <rPr>
        <sz val="8"/>
        <rFont val="Calibri"/>
        <family val="2"/>
        <scheme val="minor"/>
      </rPr>
      <t xml:space="preserve"> </t>
    </r>
    <r>
      <rPr>
        <b/>
        <sz val="8"/>
        <rFont val="Calibri"/>
        <family val="2"/>
        <scheme val="minor"/>
      </rPr>
      <t>The procurement of sustainable alternatives is mandatory whenever products falling into “priority” categories</t>
    </r>
    <r>
      <rPr>
        <sz val="8"/>
        <rFont val="Calibri"/>
        <family val="2"/>
        <scheme val="minor"/>
      </rPr>
      <t xml:space="preserve"> (product groups for which specific labels, specifications or minimum sustainability criteria have been identified),</t>
    </r>
    <r>
      <rPr>
        <b/>
        <sz val="8"/>
        <rFont val="Calibri"/>
        <family val="2"/>
        <scheme val="minor"/>
      </rPr>
      <t xml:space="preserve"> are procured</t>
    </r>
    <r>
      <rPr>
        <sz val="8"/>
        <rFont val="Calibri"/>
        <family val="2"/>
        <scheme val="minor"/>
      </rPr>
      <t>. For example, public administrations may have to mandatorily procure more sustainable alternatives from an official catalogue of products bearing the national ecolabel.</t>
    </r>
  </si>
  <si>
    <t>D: SPP purchasing criteria / buying standards / requirements
D(a) + D(b) + D(c)</t>
  </si>
  <si>
    <r>
      <t xml:space="preserve">Have environmental criteria been defined,
or environmental standards/ labels been recommended
for specific categories of products?
</t>
    </r>
    <r>
      <rPr>
        <sz val="9"/>
        <color rgb="FF006666"/>
        <rFont val="Calibri"/>
        <family val="2"/>
        <scheme val="minor"/>
      </rPr>
      <t>If so, please indicate below for which categories,
by selecting relevant ones in the drop-down lists</t>
    </r>
  </si>
  <si>
    <r>
      <t xml:space="preserve">Categories # 19 and #20:
You may add 2 additional categories
(not falling under the ones listed above).
</t>
    </r>
    <r>
      <rPr>
        <sz val="8"/>
        <rFont val="Calibri"/>
        <family val="2"/>
        <scheme val="minor"/>
      </rPr>
      <t>Please type in the name of those categories in cells #D55 and #D56</t>
    </r>
  </si>
  <si>
    <t>Please add any details on the exact criteria which you may have considered when providing your answer, and which are referred to in contracts.</t>
  </si>
  <si>
    <r>
      <rPr>
        <b/>
        <sz val="8"/>
        <rFont val="Calibri"/>
        <family val="2"/>
        <scheme val="minor"/>
      </rPr>
      <t>Consideration #10:</t>
    </r>
    <r>
      <rPr>
        <sz val="8"/>
        <rFont val="Calibri"/>
        <family val="2"/>
        <scheme val="minor"/>
      </rPr>
      <t xml:space="preserve">
You may add another consideration by picking an item in the above-list, or another consideration, which would not fall into the ones already listed (please type the name of that consideration in cell #D70)</t>
    </r>
  </si>
  <si>
    <t>Please indicate which are the aspects of the action plan / policy monitored,  the set target (if applicable), and how progress is assessed.</t>
  </si>
  <si>
    <t>Year of reference (please change if relevant)</t>
  </si>
  <si>
    <r>
      <t xml:space="preserve">Please indicate the
</t>
    </r>
    <r>
      <rPr>
        <b/>
        <sz val="8"/>
        <color rgb="FFFF0066"/>
        <rFont val="Calibri"/>
        <family val="2"/>
        <scheme val="minor"/>
      </rPr>
      <t>total value of contracts including sustainability requirements</t>
    </r>
    <r>
      <rPr>
        <sz val="8"/>
        <rFont val="Calibri"/>
        <family val="2"/>
        <scheme val="minor"/>
      </rPr>
      <t xml:space="preserve"> for the procurement of the procurement categories you listed in column B
</t>
    </r>
    <r>
      <rPr>
        <b/>
        <sz val="8"/>
        <rFont val="Calibri"/>
        <family val="2"/>
        <scheme val="minor"/>
      </rPr>
      <t>for the year 2018 or 2019</t>
    </r>
    <r>
      <rPr>
        <sz val="8"/>
        <rFont val="Calibri"/>
        <family val="2"/>
        <scheme val="minor"/>
      </rPr>
      <t>, if available</t>
    </r>
  </si>
  <si>
    <r>
      <t xml:space="preserve">You may indicate in this column
the total value of all procurement contracts
(non sustainable + "sustainable")
for the categories listed in column B
</t>
    </r>
    <r>
      <rPr>
        <sz val="8"/>
        <color rgb="FFFF0066"/>
        <rFont val="Calibri"/>
        <family val="2"/>
        <scheme val="minor"/>
      </rPr>
      <t>(OPTIONAL QUESTION, NOT MANDATORY)</t>
    </r>
  </si>
  <si>
    <t>Please provide details regarding what was considered as "sustainable" public procurement, and examples of tenders.</t>
  </si>
  <si>
    <t>Total amount of
Sustainable Public Procurement
(in the considered Province / Federal State)</t>
  </si>
  <si>
    <t>Total Value of Public Procurement
of the considered Province / Federal State
(entered in "SB2 Overview States Provinces", column D)</t>
  </si>
  <si>
    <t>FINAL CALCULATION OF SUB-INDEX 2-A
(FOR AREA CONSIDERED)
A* (B + C + D + E + F)</t>
  </si>
  <si>
    <t>SUB-INDEX 2
(FEDERAL) STATE OR PROVINCE (B)</t>
  </si>
  <si>
    <t>Total Value of Public Procurement
of the considered Province / Federal State</t>
  </si>
  <si>
    <t>FINAL CALCULATION OF SUB-INDEX 2-B
(FOR AREA CONSIDERED)</t>
  </si>
  <si>
    <t>SUB-INDEX 2
(FEDERAL) STATE OR PROVINCE (C)</t>
  </si>
  <si>
    <t>FINAL CALCULATION OF SUB-INDEX 2-C
(FOR AREA CONSIDERED)</t>
  </si>
  <si>
    <t>SUB-INDEX 2
(FEDERAL) STATE OR PROVINCE (D)</t>
  </si>
  <si>
    <t>FINAL CALCULATION OF SUB-INDEX 2-D
(FOR AREA CONSIDERED)</t>
  </si>
  <si>
    <t>SUB-INDEX 2
(FEDERAL) STATE OR PROVINCE (E)</t>
  </si>
  <si>
    <t>FINAL CALCULATION OF SUB-INDEX 2-E
(FOR AREA CONSIDERED)</t>
  </si>
  <si>
    <t>SUB-INDEX 2
(FEDERAL) STATE OR PROVINCE (F)</t>
  </si>
  <si>
    <t>FINAL CALCULATION OF SUB-INDEX 2-F
(FOR AREA CONSIDERED)</t>
  </si>
  <si>
    <t>SUB-INDEX 2
(FEDERAL) STATE OR PROVINCE (G)</t>
  </si>
  <si>
    <t>FINAL CALCULATION OF SUB-INDEX 2-G
(FOR AREA CONSIDERED)</t>
  </si>
  <si>
    <t>SUB-INDEX 2
(FEDERAL) STATE OR PROVINCE (H)</t>
  </si>
  <si>
    <t>FINAL CALCULATION OF SUB-INDEX 2-H
(FOR AREA CONSIDERED)</t>
  </si>
  <si>
    <t>SUB-INDEX 2
(FEDERAL) STATE OR PROVINCE (I)</t>
  </si>
  <si>
    <t>FINAL CALCULATION OF SUB-INDEX 2-I
(FOR AREA CONSIDERED)</t>
  </si>
  <si>
    <t>SUB-INDEX 2
(FEDERAL) STATE OR PROVINCE (J)</t>
  </si>
  <si>
    <t>FINAL CALCULATION OF SUB-INDEX 2-J
(FOR AREA CONSIDERED)</t>
  </si>
  <si>
    <t>Return to
SB3 OVERVIEW OF CITIES</t>
  </si>
  <si>
    <t>SUB-INDEX 3
CITY OR MUNICIPALITY (A)</t>
  </si>
  <si>
    <r>
      <t xml:space="preserve">A (municipal/city) SPP action plan, policy and/or SPP regulatory requirements has/have been developed and approved by the government.
(or, a related national / provincial /regional plan / policy / regulatory requirements already apply(ies) to your local governement procurement).
</t>
    </r>
    <r>
      <rPr>
        <i/>
        <sz val="8"/>
        <rFont val="Calibri"/>
        <family val="2"/>
        <scheme val="minor"/>
      </rPr>
      <t>Action plan, policy-related documents and / or relevant regulatory requirements should be accessible online.</t>
    </r>
  </si>
  <si>
    <t>Total amount of
Sustainable Public Procurement
(in the considered City / Municipality)</t>
  </si>
  <si>
    <t>Total Value of Public Procurement
of the considered City / Municipality</t>
  </si>
  <si>
    <t>FINAL CALCULATION OF SUB-INDEX 3-A
(FOR AREA CONSIDERED)</t>
  </si>
  <si>
    <t>SUB-INDEX 3
CITY OR MUNICIPALITY (B)</t>
  </si>
  <si>
    <t>FINAL CALCULATION OF SUB-INDEX 3-B
(FOR AREA CONSIDERED)</t>
  </si>
  <si>
    <t>SUB-INDEX 3
CITY OR MUNICIPALITY (C)</t>
  </si>
  <si>
    <t>FINAL CALCULATION OF SUB-INDEX 3-C
(FOR AREA CONSIDERED)</t>
  </si>
  <si>
    <t>SUB-INDEX 3
CITY OR MUNICIPALITY (D)</t>
  </si>
  <si>
    <t>FINAL CALCULATION OF SUB-INDEX 3-D
(FOR AREA CONSIDERED)</t>
  </si>
  <si>
    <t>SUB-INDEX 3
CITY OR MUNICIPALITY (E)</t>
  </si>
  <si>
    <t>FINAL CALCULATION OF SUB-INDEX 3-E
(FOR AREA CONSIDERED)</t>
  </si>
  <si>
    <t>SUB-INDEX 3
CITY OR MUNICIPALITY (F)</t>
  </si>
  <si>
    <t>FINAL CALCULATION OF SUB-INDEX 3-F
(FOR AREA CONSIDERED)</t>
  </si>
  <si>
    <t>SUB-INDEX 3
CITY OR MUNICIPALITY (G)</t>
  </si>
  <si>
    <t>FINAL CALCULATION OF SUB-INDEX 3-G
(FOR AREA CONSIDERED)</t>
  </si>
  <si>
    <t>SUB-INDEX 3
CITY OR MUNICIPALITY (H)</t>
  </si>
  <si>
    <t>FINAL CALCULATION OF SUB-INDEX 3-H
(FOR AREA CONSIDERED)</t>
  </si>
  <si>
    <t>SUB-INDEX 3
CITY OR MUNICIPALITY (I)</t>
  </si>
  <si>
    <t>FINAL CALCULATION OF SUB-INDEX 3-I
(FOR AREA CONSIDERED)</t>
  </si>
  <si>
    <t>SUB-INDEX 3
CITY OR MUNICIPALITY (J)</t>
  </si>
  <si>
    <t>FINAL CALCULATION OF SUB-INDEX 3-J
(FOR AREA CONSIDERED)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</si>
</sst>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0" x14ac:knownFonts="1">
    <font>
      <sz val="11"/>
      <color theme="1"/>
      <name val="Calibri"/>
      <family val="2"/>
      <scheme val="minor"/>
    </font>
    <font>
      <b/>
      <sz val="8"/>
      <name val="Calibri"/>
      <family val="2"/>
      <scheme val="minor"/>
    </font>
    <font>
      <sz val="8"/>
      <name val="Calibri"/>
      <family val="2"/>
      <scheme val="minor"/>
    </font>
    <font>
      <b/>
      <sz val="10"/>
      <color theme="0"/>
      <name val="Calibri"/>
      <family val="2"/>
      <scheme val="minor"/>
    </font>
    <font>
      <i/>
      <sz val="8"/>
      <name val="Calibri"/>
      <family val="2"/>
      <scheme val="minor"/>
    </font>
    <font>
      <b/>
      <i/>
      <sz val="8"/>
      <name val="Calibri"/>
      <family val="2"/>
      <scheme val="minor"/>
    </font>
    <font>
      <sz val="8"/>
      <color theme="0" tint="-0.499984740745262"/>
      <name val="Calibri"/>
      <family val="2"/>
      <scheme val="minor"/>
    </font>
    <font>
      <b/>
      <sz val="8"/>
      <color theme="0"/>
      <name val="Calibri"/>
      <family val="2"/>
      <scheme val="minor"/>
    </font>
    <font>
      <sz val="8"/>
      <color theme="0"/>
      <name val="Calibri"/>
      <family val="2"/>
      <scheme val="minor"/>
    </font>
    <font>
      <b/>
      <sz val="12"/>
      <color theme="0"/>
      <name val="Calibri"/>
      <family val="2"/>
      <scheme val="minor"/>
    </font>
    <font>
      <b/>
      <sz val="16"/>
      <color theme="4"/>
      <name val="Calibri"/>
      <family val="2"/>
      <scheme val="minor"/>
    </font>
    <font>
      <u/>
      <sz val="11"/>
      <color theme="10"/>
      <name val="Calibri"/>
      <family val="2"/>
      <scheme val="minor"/>
    </font>
    <font>
      <b/>
      <sz val="8"/>
      <color rgb="FF008080"/>
      <name val="Calibri"/>
      <family val="2"/>
      <scheme val="minor"/>
    </font>
    <font>
      <b/>
      <sz val="11"/>
      <color theme="0"/>
      <name val="Calibri"/>
      <family val="2"/>
      <scheme val="minor"/>
    </font>
    <font>
      <i/>
      <sz val="11"/>
      <color theme="4" tint="-0.499984740745262"/>
      <name val="Calibri"/>
      <family val="2"/>
      <scheme val="minor"/>
    </font>
    <font>
      <b/>
      <sz val="14"/>
      <color theme="4" tint="-0.499984740745262"/>
      <name val="Calibri"/>
      <family val="2"/>
      <scheme val="minor"/>
    </font>
    <font>
      <sz val="9"/>
      <name val="Calibri"/>
      <family val="2"/>
      <scheme val="minor"/>
    </font>
    <font>
      <b/>
      <sz val="8"/>
      <color rgb="FFFF0066"/>
      <name val="Calibri"/>
      <family val="2"/>
      <scheme val="minor"/>
    </font>
    <font>
      <b/>
      <sz val="8"/>
      <color theme="4"/>
      <name val="Calibri"/>
      <family val="2"/>
      <scheme val="minor"/>
    </font>
    <font>
      <b/>
      <sz val="9"/>
      <color theme="0"/>
      <name val="Calibri"/>
      <family val="2"/>
      <scheme val="minor"/>
    </font>
    <font>
      <b/>
      <sz val="12"/>
      <color rgb="FF008080"/>
      <name val="Calibri"/>
      <family val="2"/>
      <scheme val="minor"/>
    </font>
    <font>
      <b/>
      <sz val="12"/>
      <color theme="4"/>
      <name val="Calibri"/>
      <family val="2"/>
      <scheme val="minor"/>
    </font>
    <font>
      <sz val="12"/>
      <name val="Calibri"/>
      <family val="2"/>
      <scheme val="minor"/>
    </font>
    <font>
      <b/>
      <sz val="8"/>
      <color rgb="FF006666"/>
      <name val="Calibri"/>
      <family val="2"/>
      <scheme val="minor"/>
    </font>
    <font>
      <sz val="9"/>
      <color rgb="FFFF0066"/>
      <name val="Calibri"/>
      <family val="2"/>
      <scheme val="minor"/>
    </font>
    <font>
      <b/>
      <sz val="9"/>
      <color rgb="FF006666"/>
      <name val="Calibri"/>
      <family val="2"/>
      <scheme val="minor"/>
    </font>
    <font>
      <i/>
      <sz val="9"/>
      <color rgb="FF008080"/>
      <name val="Calibri"/>
      <family val="2"/>
      <scheme val="minor"/>
    </font>
    <font>
      <b/>
      <sz val="9"/>
      <color theme="4"/>
      <name val="Calibri"/>
      <family val="2"/>
      <scheme val="minor"/>
    </font>
    <font>
      <sz val="9"/>
      <color theme="0"/>
      <name val="Calibri"/>
      <family val="2"/>
      <scheme val="minor"/>
    </font>
    <font>
      <b/>
      <sz val="10"/>
      <color rgb="FFFF0066"/>
      <name val="Calibri"/>
      <family val="2"/>
      <scheme val="minor"/>
    </font>
    <font>
      <b/>
      <sz val="8"/>
      <color theme="8" tint="-0.249977111117893"/>
      <name val="Calibri"/>
      <family val="2"/>
      <scheme val="minor"/>
    </font>
    <font>
      <b/>
      <sz val="8"/>
      <color rgb="FF009999"/>
      <name val="Calibri"/>
      <family val="2"/>
      <scheme val="minor"/>
    </font>
    <font>
      <i/>
      <sz val="9"/>
      <color rgb="FF009999"/>
      <name val="Calibri"/>
      <family val="2"/>
      <scheme val="minor"/>
    </font>
    <font>
      <u/>
      <sz val="8"/>
      <name val="Calibri"/>
      <family val="2"/>
      <scheme val="minor"/>
    </font>
    <font>
      <i/>
      <sz val="12"/>
      <color theme="4" tint="-0.499984740745262"/>
      <name val="Calibri"/>
      <family val="2"/>
      <scheme val="minor"/>
    </font>
    <font>
      <sz val="8"/>
      <color theme="4" tint="-0.499984740745262"/>
      <name val="Calibri"/>
      <family val="2"/>
      <scheme val="minor"/>
    </font>
    <font>
      <b/>
      <sz val="14"/>
      <color rgb="FF006666"/>
      <name val="Calibri"/>
      <family val="2"/>
      <scheme val="minor"/>
    </font>
    <font>
      <b/>
      <sz val="8"/>
      <color theme="0" tint="-0.34998626667073579"/>
      <name val="Calibri"/>
      <family val="2"/>
      <scheme val="minor"/>
    </font>
    <font>
      <b/>
      <sz val="14"/>
      <color theme="0"/>
      <name val="Calibri"/>
      <family val="2"/>
      <scheme val="minor"/>
    </font>
    <font>
      <sz val="11"/>
      <color rgb="FFFF0066"/>
      <name val="Calibri"/>
      <family val="2"/>
      <scheme val="minor"/>
    </font>
    <font>
      <sz val="11"/>
      <color rgb="FF002060"/>
      <name val="Calibri"/>
      <family val="2"/>
      <scheme val="minor"/>
    </font>
    <font>
      <b/>
      <sz val="14"/>
      <color theme="4"/>
      <name val="Calibri"/>
      <family val="2"/>
      <scheme val="minor"/>
    </font>
    <font>
      <b/>
      <sz val="16"/>
      <color theme="3"/>
      <name val="Calibri"/>
      <family val="2"/>
      <scheme val="minor"/>
    </font>
    <font>
      <b/>
      <sz val="9"/>
      <color theme="8" tint="-0.249977111117893"/>
      <name val="Calibri"/>
      <family val="2"/>
      <scheme val="minor"/>
    </font>
    <font>
      <b/>
      <u/>
      <sz val="11"/>
      <color theme="0"/>
      <name val="Calibri"/>
      <family val="2"/>
      <scheme val="minor"/>
    </font>
    <font>
      <b/>
      <sz val="11"/>
      <color rgb="FFFF0066"/>
      <name val="Calibri"/>
      <family val="2"/>
      <scheme val="minor"/>
    </font>
    <font>
      <sz val="9"/>
      <color rgb="FF339966"/>
      <name val="Calibri"/>
      <family val="2"/>
      <scheme val="minor"/>
    </font>
    <font>
      <b/>
      <sz val="8"/>
      <color rgb="FF2A7E54"/>
      <name val="Calibri"/>
      <family val="2"/>
      <scheme val="minor"/>
    </font>
    <font>
      <b/>
      <sz val="14"/>
      <color rgb="FF2A7E54"/>
      <name val="Calibri"/>
      <family val="2"/>
      <scheme val="minor"/>
    </font>
    <font>
      <b/>
      <sz val="9"/>
      <color rgb="FF2A7E54"/>
      <name val="Calibri"/>
      <family val="2"/>
      <scheme val="minor"/>
    </font>
    <font>
      <sz val="9"/>
      <color rgb="FF2A7E54"/>
      <name val="Calibri"/>
      <family val="2"/>
      <scheme val="minor"/>
    </font>
    <font>
      <sz val="14"/>
      <color theme="1"/>
      <name val="Calibri"/>
      <family val="2"/>
      <scheme val="minor"/>
    </font>
    <font>
      <b/>
      <sz val="9"/>
      <color rgb="FFFF0066"/>
      <name val="Calibri"/>
      <family val="2"/>
      <scheme val="minor"/>
    </font>
    <font>
      <i/>
      <sz val="8"/>
      <color theme="0" tint="-0.499984740745262"/>
      <name val="Calibri"/>
      <family val="2"/>
      <scheme val="minor"/>
    </font>
    <font>
      <b/>
      <i/>
      <sz val="8"/>
      <color theme="0" tint="-0.499984740745262"/>
      <name val="Calibri"/>
      <family val="2"/>
      <scheme val="minor"/>
    </font>
    <font>
      <sz val="11"/>
      <color theme="10"/>
      <name val="Calibri"/>
      <family val="2"/>
      <scheme val="minor"/>
    </font>
    <font>
      <sz val="10"/>
      <color theme="8" tint="-0.499984740745262"/>
      <name val="Calibri"/>
      <family val="2"/>
      <scheme val="minor"/>
    </font>
    <font>
      <b/>
      <sz val="10"/>
      <color theme="3"/>
      <name val="Calibri"/>
      <family val="2"/>
      <scheme val="minor"/>
    </font>
    <font>
      <sz val="10"/>
      <color theme="1"/>
      <name val="Calibri"/>
      <family val="2"/>
      <scheme val="minor"/>
    </font>
    <font>
      <b/>
      <sz val="10"/>
      <color theme="8" tint="-0.499984740745262"/>
      <name val="Calibri"/>
      <family val="2"/>
      <scheme val="minor"/>
    </font>
    <font>
      <b/>
      <sz val="10"/>
      <color theme="8" tint="-0.249977111117893"/>
      <name val="Calibri"/>
      <family val="2"/>
      <scheme val="minor"/>
    </font>
    <font>
      <b/>
      <sz val="10"/>
      <color rgb="FF006666"/>
      <name val="Calibri"/>
      <family val="2"/>
      <scheme val="minor"/>
    </font>
    <font>
      <b/>
      <sz val="10"/>
      <color rgb="FFFF3399"/>
      <name val="Calibri"/>
      <family val="2"/>
      <scheme val="minor"/>
    </font>
    <font>
      <b/>
      <sz val="10"/>
      <color theme="9"/>
      <name val="Calibri"/>
      <family val="2"/>
      <scheme val="minor"/>
    </font>
    <font>
      <b/>
      <sz val="10"/>
      <color rgb="FF339966"/>
      <name val="Calibri"/>
      <family val="2"/>
      <scheme val="minor"/>
    </font>
    <font>
      <sz val="9"/>
      <color rgb="FF006666"/>
      <name val="Calibri"/>
      <family val="2"/>
      <scheme val="minor"/>
    </font>
    <font>
      <b/>
      <sz val="12"/>
      <color rgb="FFFF3399"/>
      <name val="Calibri"/>
      <family val="2"/>
      <scheme val="minor"/>
    </font>
    <font>
      <b/>
      <i/>
      <sz val="9"/>
      <color rgb="FF006666"/>
      <name val="Calibri"/>
      <family val="2"/>
      <scheme val="minor"/>
    </font>
    <font>
      <i/>
      <sz val="9"/>
      <color rgb="FF006666"/>
      <name val="Calibri"/>
      <family val="2"/>
      <scheme val="minor"/>
    </font>
    <font>
      <b/>
      <i/>
      <sz val="9"/>
      <color rgb="FFFF0066"/>
      <name val="Calibri"/>
      <family val="2"/>
      <scheme val="minor"/>
    </font>
    <font>
      <u/>
      <sz val="9"/>
      <color rgb="FF2A7E54"/>
      <name val="Calibri"/>
      <family val="2"/>
      <scheme val="minor"/>
    </font>
    <font>
      <b/>
      <u/>
      <sz val="11"/>
      <color theme="9" tint="-0.499984740745262"/>
      <name val="Calibri"/>
      <family val="2"/>
      <scheme val="minor"/>
    </font>
    <font>
      <b/>
      <sz val="11"/>
      <color theme="9" tint="-0.499984740745262"/>
      <name val="Calibri"/>
      <family val="2"/>
      <scheme val="minor"/>
    </font>
    <font>
      <b/>
      <sz val="9"/>
      <name val="Calibri"/>
      <family val="2"/>
      <scheme val="minor"/>
    </font>
    <font>
      <b/>
      <u/>
      <sz val="8"/>
      <color rgb="FF009999"/>
      <name val="Calibri"/>
      <family val="2"/>
      <scheme val="minor"/>
    </font>
    <font>
      <i/>
      <sz val="10"/>
      <color theme="3"/>
      <name val="Calibri"/>
      <family val="2"/>
      <scheme val="minor"/>
    </font>
    <font>
      <sz val="8"/>
      <color rgb="FFFF0066"/>
      <name val="Calibri"/>
      <family val="2"/>
      <scheme val="minor"/>
    </font>
    <font>
      <sz val="8"/>
      <color theme="1"/>
      <name val="Calibri"/>
      <family val="2"/>
      <scheme val="minor"/>
    </font>
    <font>
      <b/>
      <u/>
      <sz val="9"/>
      <color theme="4" tint="-0.499984740745262"/>
      <name val="Calibri"/>
      <family val="2"/>
      <scheme val="minor"/>
    </font>
    <font>
      <b/>
      <sz val="9"/>
      <color theme="4" tint="-0.499984740745262"/>
      <name val="Calibri"/>
      <family val="2"/>
      <scheme val="minor"/>
    </font>
    <font>
      <sz val="8"/>
      <color rgb="FF006666"/>
      <name val="Calibri"/>
      <family val="2"/>
      <scheme val="minor"/>
    </font>
    <font>
      <u/>
      <sz val="8"/>
      <color rgb="FF006666"/>
      <name val="Calibri"/>
      <family val="2"/>
      <scheme val="minor"/>
    </font>
    <font>
      <i/>
      <sz val="10"/>
      <color theme="4"/>
      <name val="Calibri"/>
      <family val="2"/>
      <scheme val="minor"/>
    </font>
    <font>
      <sz val="8"/>
      <color theme="4"/>
      <name val="Calibri"/>
      <family val="2"/>
      <scheme val="minor"/>
    </font>
    <font>
      <b/>
      <u/>
      <sz val="9"/>
      <color theme="8" tint="-0.249977111117893"/>
      <name val="Calibri"/>
      <family val="2"/>
      <scheme val="minor"/>
    </font>
    <font>
      <sz val="9"/>
      <color theme="4" tint="-0.499984740745262"/>
      <name val="Calibri"/>
      <family val="2"/>
      <scheme val="minor"/>
    </font>
    <font>
      <b/>
      <i/>
      <sz val="10"/>
      <color theme="4"/>
      <name val="Calibri"/>
      <family val="2"/>
      <scheme val="minor"/>
    </font>
    <font>
      <sz val="10"/>
      <color theme="8" tint="-0.249977111117893"/>
      <name val="Calibri"/>
      <family val="2"/>
      <scheme val="minor"/>
    </font>
    <font>
      <sz val="10"/>
      <color rgb="FF339966"/>
      <name val="Calibri"/>
      <family val="2"/>
      <scheme val="minor"/>
    </font>
    <font>
      <b/>
      <i/>
      <sz val="8"/>
      <color theme="4"/>
      <name val="Calibri"/>
      <family val="2"/>
      <scheme val="minor"/>
    </font>
    <font>
      <b/>
      <u/>
      <sz val="9"/>
      <color rgb="FF006666"/>
      <name val="Calibri"/>
      <family val="2"/>
      <scheme val="minor"/>
    </font>
    <font>
      <b/>
      <u/>
      <sz val="9"/>
      <color rgb="FF2A7E54"/>
      <name val="Calibri"/>
      <family val="2"/>
      <scheme val="minor"/>
    </font>
    <font>
      <b/>
      <sz val="10"/>
      <color theme="3" tint="-0.249977111117893"/>
      <name val="Calibri"/>
      <family val="2"/>
      <scheme val="minor"/>
    </font>
    <font>
      <b/>
      <u/>
      <sz val="10"/>
      <color theme="3" tint="-0.249977111117893"/>
      <name val="Calibri"/>
      <family val="2"/>
      <scheme val="minor"/>
    </font>
    <font>
      <i/>
      <sz val="12"/>
      <color theme="4"/>
      <name val="Calibri"/>
      <family val="2"/>
      <scheme val="minor"/>
    </font>
    <font>
      <b/>
      <sz val="9"/>
      <color rgb="FF002060"/>
      <name val="Calibri"/>
      <family val="2"/>
      <scheme val="minor"/>
    </font>
    <font>
      <b/>
      <sz val="10"/>
      <color theme="4"/>
      <name val="Calibri"/>
      <family val="2"/>
      <scheme val="minor"/>
    </font>
    <font>
      <sz val="10"/>
      <color theme="3" tint="-0.249977111117893"/>
      <name val="Calibri"/>
      <family val="2"/>
      <scheme val="minor"/>
    </font>
    <font>
      <i/>
      <sz val="10"/>
      <color theme="3" tint="-0.249977111117893"/>
      <name val="Calibri"/>
      <family val="2"/>
      <scheme val="minor"/>
    </font>
    <font>
      <b/>
      <sz val="8"/>
      <color theme="1" tint="0.499984740745262"/>
      <name val="Calibri"/>
      <family val="2"/>
      <scheme val="minor"/>
    </font>
    <font>
      <sz val="10"/>
      <color rgb="FF006666"/>
      <name val="Calibri"/>
      <family val="2"/>
      <scheme val="minor"/>
    </font>
    <font>
      <sz val="10"/>
      <color theme="0"/>
      <name val="Calibri"/>
      <family val="2"/>
      <scheme val="minor"/>
    </font>
    <font>
      <sz val="9"/>
      <color theme="9" tint="-0.249977111117893"/>
      <name val="Calibri"/>
      <family val="2"/>
      <scheme val="minor"/>
    </font>
    <font>
      <i/>
      <sz val="9"/>
      <color theme="9" tint="-0.249977111117893"/>
      <name val="Calibri"/>
      <family val="2"/>
      <scheme val="minor"/>
    </font>
    <font>
      <i/>
      <sz val="11"/>
      <color rgb="FF2A7E54"/>
      <name val="Calibri"/>
      <family val="2"/>
      <scheme val="minor"/>
    </font>
    <font>
      <b/>
      <i/>
      <sz val="11"/>
      <color rgb="FF2A7E54"/>
      <name val="Calibri"/>
      <family val="2"/>
      <scheme val="minor"/>
    </font>
    <font>
      <b/>
      <i/>
      <u/>
      <sz val="11"/>
      <color rgb="FF2A7E54"/>
      <name val="Calibri"/>
      <family val="2"/>
      <scheme val="minor"/>
    </font>
    <font>
      <i/>
      <sz val="11"/>
      <color theme="9" tint="-0.249977111117893"/>
      <name val="Calibri"/>
      <family val="2"/>
      <scheme val="minor"/>
    </font>
    <font>
      <b/>
      <i/>
      <sz val="11"/>
      <color theme="9" tint="-0.249977111117893"/>
      <name val="Calibri"/>
      <family val="2"/>
      <scheme val="minor"/>
    </font>
    <font>
      <b/>
      <i/>
      <u/>
      <sz val="11"/>
      <color theme="9" tint="-0.249977111117893"/>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b/>
      <i/>
      <sz val="11"/>
      <color theme="5"/>
      <name val="Calibri"/>
      <family val="2"/>
      <scheme val="minor"/>
    </font>
    <font>
      <b/>
      <sz val="11"/>
      <color theme="5"/>
      <name val="Calibri"/>
      <family val="2"/>
      <scheme val="minor"/>
    </font>
    <font>
      <sz val="11"/>
      <color theme="5"/>
      <name val="Calibri"/>
      <family val="2"/>
      <scheme val="minor"/>
    </font>
    <font>
      <i/>
      <sz val="11"/>
      <color theme="5"/>
      <name val="Calibri"/>
      <family val="2"/>
      <scheme val="minor"/>
    </font>
    <font>
      <sz val="8"/>
      <color theme="5"/>
      <name val="Calibri"/>
      <family val="2"/>
      <scheme val="minor"/>
    </font>
    <font>
      <sz val="8"/>
      <color rgb="FFFF0000"/>
      <name val="Calibri"/>
      <family val="2"/>
      <scheme val="minor"/>
    </font>
    <font>
      <b/>
      <i/>
      <sz val="11"/>
      <color theme="5" tint="-0.499984740745262"/>
      <name val="Calibri"/>
      <family val="2"/>
      <scheme val="minor"/>
    </font>
  </fonts>
  <fills count="38">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008080"/>
        <bgColor indexed="64"/>
      </patternFill>
    </fill>
    <fill>
      <patternFill patternType="solid">
        <fgColor rgb="FFDBEBD1"/>
        <bgColor indexed="64"/>
      </patternFill>
    </fill>
    <fill>
      <patternFill patternType="solid">
        <fgColor theme="3"/>
        <bgColor indexed="64"/>
      </patternFill>
    </fill>
    <fill>
      <patternFill patternType="solid">
        <fgColor rgb="FFFFFFCD"/>
        <bgColor indexed="64"/>
      </patternFill>
    </fill>
    <fill>
      <patternFill patternType="lightUp">
        <fgColor theme="0" tint="-0.14996795556505021"/>
        <bgColor theme="0" tint="-4.9989318521683403E-2"/>
      </patternFill>
    </fill>
    <fill>
      <patternFill patternType="lightGray">
        <fgColor rgb="FFFFFFCD"/>
        <bgColor rgb="FFFFFFCD"/>
      </patternFill>
    </fill>
    <fill>
      <patternFill patternType="lightUp">
        <fgColor theme="8"/>
        <bgColor theme="4" tint="0.39994506668294322"/>
      </patternFill>
    </fill>
    <fill>
      <patternFill patternType="solid">
        <fgColor theme="0"/>
        <bgColor indexed="64"/>
      </patternFill>
    </fill>
    <fill>
      <patternFill patternType="solid">
        <fgColor theme="9" tint="0.59999389629810485"/>
        <bgColor indexed="64"/>
      </patternFill>
    </fill>
    <fill>
      <patternFill patternType="solid">
        <fgColor rgb="FF006666"/>
        <bgColor indexed="64"/>
      </patternFill>
    </fill>
    <fill>
      <patternFill patternType="solid">
        <fgColor rgb="FFFFFFCC"/>
        <bgColor indexed="64"/>
      </patternFill>
    </fill>
    <fill>
      <patternFill patternType="solid">
        <fgColor rgb="FFFFFFFF"/>
        <bgColor indexed="64"/>
      </patternFill>
    </fill>
    <fill>
      <patternFill patternType="solid">
        <fgColor rgb="FFECF0F8"/>
        <bgColor indexed="64"/>
      </patternFill>
    </fill>
    <fill>
      <patternFill patternType="solid">
        <fgColor theme="2"/>
        <bgColor indexed="64"/>
      </patternFill>
    </fill>
    <fill>
      <patternFill patternType="solid">
        <fgColor theme="4" tint="-0.249977111117893"/>
        <bgColor indexed="64"/>
      </patternFill>
    </fill>
    <fill>
      <patternFill patternType="solid">
        <fgColor rgb="FF009999"/>
        <bgColor indexed="64"/>
      </patternFill>
    </fill>
    <fill>
      <patternFill patternType="solid">
        <fgColor rgb="FF339966"/>
        <bgColor indexed="64"/>
      </patternFill>
    </fill>
    <fill>
      <patternFill patternType="solid">
        <fgColor theme="7" tint="0.79998168889431442"/>
        <bgColor indexed="64"/>
      </patternFill>
    </fill>
    <fill>
      <patternFill patternType="solid">
        <fgColor theme="9"/>
        <bgColor indexed="64"/>
      </patternFill>
    </fill>
    <fill>
      <patternFill patternType="solid">
        <fgColor theme="9" tint="0.39997558519241921"/>
        <bgColor indexed="64"/>
      </patternFill>
    </fill>
    <fill>
      <patternFill patternType="lightUp">
        <fgColor theme="2"/>
        <bgColor theme="0"/>
      </patternFill>
    </fill>
    <fill>
      <patternFill patternType="solid">
        <fgColor rgb="FFFF3399"/>
        <bgColor indexed="64"/>
      </patternFill>
    </fill>
    <fill>
      <patternFill patternType="darkGrid">
        <fgColor theme="7" tint="0.79998168889431442"/>
        <bgColor theme="7" tint="0.59999389629810485"/>
      </patternFill>
    </fill>
    <fill>
      <patternFill patternType="solid">
        <fgColor rgb="FFFFA7A9"/>
        <bgColor indexed="64"/>
      </patternFill>
    </fill>
    <fill>
      <patternFill patternType="lightGray">
        <fgColor rgb="FFFFFFCD"/>
        <bgColor theme="0" tint="-0.249977111117893"/>
      </patternFill>
    </fill>
    <fill>
      <patternFill patternType="lightGray">
        <fgColor theme="7" tint="0.39994506668294322"/>
        <bgColor rgb="FFFFFFCD"/>
      </patternFill>
    </fill>
    <fill>
      <patternFill patternType="solid">
        <fgColor theme="3" tint="0.79998168889431442"/>
        <bgColor indexed="64"/>
      </patternFill>
    </fill>
    <fill>
      <patternFill patternType="solid">
        <fgColor theme="0" tint="-0.249977111117893"/>
        <bgColor indexed="64"/>
      </patternFill>
    </fill>
    <fill>
      <patternFill patternType="solid">
        <fgColor theme="7" tint="0.39997558519241921"/>
        <bgColor indexed="64"/>
      </patternFill>
    </fill>
    <fill>
      <patternFill patternType="lightGray">
        <fgColor rgb="FFFFFFCD"/>
        <bgColor theme="5"/>
      </patternFill>
    </fill>
    <fill>
      <patternFill patternType="lightGray">
        <fgColor rgb="FFFFFFCD"/>
        <bgColor theme="9" tint="0.59999389629810485"/>
      </patternFill>
    </fill>
    <fill>
      <patternFill patternType="lightGray">
        <fgColor rgb="FFFFFFCD"/>
        <bgColor theme="7" tint="0.79998168889431442"/>
      </patternFill>
    </fill>
    <fill>
      <patternFill patternType="lightGray">
        <fgColor rgb="FFFFFFCD"/>
        <bgColor rgb="FFFF0000"/>
      </patternFill>
    </fill>
  </fills>
  <borders count="301">
    <border>
      <left/>
      <right/>
      <top/>
      <bottom/>
      <diagonal/>
    </border>
    <border>
      <left style="medium">
        <color theme="4" tint="-0.24994659260841701"/>
      </left>
      <right style="thin">
        <color theme="4" tint="0.39994506668294322"/>
      </right>
      <top style="thin">
        <color theme="4" tint="-0.24994659260841701"/>
      </top>
      <bottom style="thin">
        <color theme="4" tint="-0.24994659260841701"/>
      </bottom>
      <diagonal/>
    </border>
    <border>
      <left style="thin">
        <color theme="4" tint="0.39994506668294322"/>
      </left>
      <right style="thin">
        <color theme="4" tint="0.39994506668294322"/>
      </right>
      <top style="thin">
        <color theme="4" tint="-0.24994659260841701"/>
      </top>
      <bottom style="thin">
        <color theme="4" tint="-0.24994659260841701"/>
      </bottom>
      <diagonal/>
    </border>
    <border>
      <left style="medium">
        <color theme="4" tint="-0.24994659260841701"/>
      </left>
      <right style="thin">
        <color theme="4" tint="0.39994506668294322"/>
      </right>
      <top/>
      <bottom/>
      <diagonal/>
    </border>
    <border>
      <left style="medium">
        <color theme="4" tint="-0.24994659260841701"/>
      </left>
      <right style="thin">
        <color theme="4" tint="0.39994506668294322"/>
      </right>
      <top style="hair">
        <color theme="4" tint="-0.24994659260841701"/>
      </top>
      <bottom style="hair">
        <color theme="4" tint="-0.24994659260841701"/>
      </bottom>
      <diagonal/>
    </border>
    <border>
      <left style="thin">
        <color theme="4" tint="0.39994506668294322"/>
      </left>
      <right style="thin">
        <color theme="4" tint="0.39994506668294322"/>
      </right>
      <top style="hair">
        <color theme="4" tint="-0.24994659260841701"/>
      </top>
      <bottom style="hair">
        <color theme="4" tint="-0.24994659260841701"/>
      </bottom>
      <diagonal/>
    </border>
    <border>
      <left style="medium">
        <color theme="4" tint="-0.24994659260841701"/>
      </left>
      <right style="thin">
        <color theme="4" tint="0.39994506668294322"/>
      </right>
      <top style="thin">
        <color theme="4" tint="-0.24994659260841701"/>
      </top>
      <bottom style="thin">
        <color theme="4" tint="0.39994506668294322"/>
      </bottom>
      <diagonal/>
    </border>
    <border>
      <left style="medium">
        <color rgb="FF008080"/>
      </left>
      <right style="thin">
        <color rgb="FF008080"/>
      </right>
      <top style="hair">
        <color rgb="FF008080"/>
      </top>
      <bottom style="hair">
        <color rgb="FF008080"/>
      </bottom>
      <diagonal/>
    </border>
    <border>
      <left style="medium">
        <color rgb="FF008080"/>
      </left>
      <right style="thin">
        <color rgb="FF008080"/>
      </right>
      <top style="hair">
        <color rgb="FF008080"/>
      </top>
      <bottom style="thin">
        <color rgb="FF008080"/>
      </bottom>
      <diagonal/>
    </border>
    <border>
      <left style="thin">
        <color theme="4" tint="0.39994506668294322"/>
      </left>
      <right style="thin">
        <color theme="4" tint="0.39994506668294322"/>
      </right>
      <top/>
      <bottom style="thin">
        <color theme="4" tint="0.39994506668294322"/>
      </bottom>
      <diagonal/>
    </border>
    <border>
      <left/>
      <right/>
      <top style="hair">
        <color theme="4" tint="-0.24994659260841701"/>
      </top>
      <bottom style="hair">
        <color theme="4" tint="-0.24994659260841701"/>
      </bottom>
      <diagonal/>
    </border>
    <border>
      <left style="medium">
        <color rgb="FF008080"/>
      </left>
      <right style="thin">
        <color rgb="FF008080"/>
      </right>
      <top style="thin">
        <color rgb="FF008080"/>
      </top>
      <bottom style="hair">
        <color rgb="FF008080"/>
      </bottom>
      <diagonal/>
    </border>
    <border>
      <left style="thin">
        <color rgb="FF008080"/>
      </left>
      <right style="thin">
        <color rgb="FF008080"/>
      </right>
      <top style="hair">
        <color rgb="FF008080"/>
      </top>
      <bottom style="hair">
        <color rgb="FF008080"/>
      </bottom>
      <diagonal/>
    </border>
    <border>
      <left style="medium">
        <color rgb="FF008080"/>
      </left>
      <right style="thin">
        <color rgb="FF008080"/>
      </right>
      <top style="thin">
        <color rgb="FF008080"/>
      </top>
      <bottom style="thin">
        <color rgb="FF008080"/>
      </bottom>
      <diagonal/>
    </border>
    <border>
      <left style="hair">
        <color theme="4" tint="-0.24994659260841701"/>
      </left>
      <right style="hair">
        <color theme="4" tint="-0.24994659260841701"/>
      </right>
      <top style="medium">
        <color theme="4" tint="-0.24994659260841701"/>
      </top>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thin">
        <color rgb="FF008080"/>
      </left>
      <right style="thin">
        <color rgb="FF008080"/>
      </right>
      <top style="thin">
        <color rgb="FF008080"/>
      </top>
      <bottom style="hair">
        <color rgb="FF008080"/>
      </bottom>
      <diagonal/>
    </border>
    <border>
      <left style="thin">
        <color rgb="FF008080"/>
      </left>
      <right style="thin">
        <color rgb="FF008080"/>
      </right>
      <top style="hair">
        <color rgb="FF008080"/>
      </top>
      <bottom style="thin">
        <color rgb="FF008080"/>
      </bottom>
      <diagonal/>
    </border>
    <border>
      <left/>
      <right style="thin">
        <color theme="4" tint="0.39994506668294322"/>
      </right>
      <top/>
      <bottom/>
      <diagonal/>
    </border>
    <border>
      <left/>
      <right style="thin">
        <color theme="4" tint="0.39994506668294322"/>
      </right>
      <top style="thin">
        <color theme="4" tint="-0.24994659260841701"/>
      </top>
      <bottom style="thin">
        <color theme="4" tint="0.39994506668294322"/>
      </bottom>
      <diagonal/>
    </border>
    <border>
      <left style="medium">
        <color rgb="FF008080"/>
      </left>
      <right style="thin">
        <color rgb="FF008080"/>
      </right>
      <top style="medium">
        <color rgb="FF008080"/>
      </top>
      <bottom style="thin">
        <color rgb="FF008080"/>
      </bottom>
      <diagonal/>
    </border>
    <border>
      <left style="thin">
        <color rgb="FF008080"/>
      </left>
      <right style="thin">
        <color rgb="FF008080"/>
      </right>
      <top style="medium">
        <color rgb="FF008080"/>
      </top>
      <bottom style="thin">
        <color rgb="FF008080"/>
      </bottom>
      <diagonal/>
    </border>
    <border>
      <left style="thin">
        <color rgb="FF008080"/>
      </left>
      <right style="medium">
        <color rgb="FF008080"/>
      </right>
      <top style="medium">
        <color rgb="FF008080"/>
      </top>
      <bottom style="thin">
        <color rgb="FF008080"/>
      </bottom>
      <diagonal/>
    </border>
    <border>
      <left style="thin">
        <color rgb="FF008080"/>
      </left>
      <right style="thin">
        <color rgb="FF008080"/>
      </right>
      <top style="thin">
        <color rgb="FF008080"/>
      </top>
      <bottom style="thin">
        <color rgb="FF008080"/>
      </bottom>
      <diagonal/>
    </border>
    <border>
      <left style="thin">
        <color rgb="FF008080"/>
      </left>
      <right style="medium">
        <color rgb="FF008080"/>
      </right>
      <top style="thin">
        <color rgb="FF008080"/>
      </top>
      <bottom style="thin">
        <color rgb="FF008080"/>
      </bottom>
      <diagonal/>
    </border>
    <border>
      <left style="thin">
        <color rgb="FF008080"/>
      </left>
      <right style="thin">
        <color rgb="FF008080"/>
      </right>
      <top/>
      <bottom style="hair">
        <color theme="4" tint="-0.24994659260841701"/>
      </bottom>
      <diagonal/>
    </border>
    <border>
      <left style="thin">
        <color rgb="FF008080"/>
      </left>
      <right style="thin">
        <color rgb="FF008080"/>
      </right>
      <top style="hair">
        <color theme="4" tint="-0.24994659260841701"/>
      </top>
      <bottom style="hair">
        <color theme="4" tint="-0.24994659260841701"/>
      </bottom>
      <diagonal/>
    </border>
    <border>
      <left style="thin">
        <color rgb="FF008080"/>
      </left>
      <right style="thin">
        <color rgb="FF008080"/>
      </right>
      <top style="hair">
        <color rgb="FF008080"/>
      </top>
      <bottom/>
      <diagonal/>
    </border>
    <border>
      <left/>
      <right/>
      <top style="thin">
        <color rgb="FF008080"/>
      </top>
      <bottom style="thin">
        <color rgb="FF008080"/>
      </bottom>
      <diagonal/>
    </border>
    <border>
      <left style="thin">
        <color rgb="FF006666"/>
      </left>
      <right style="hair">
        <color rgb="FF006666"/>
      </right>
      <top style="thin">
        <color rgb="FF006666"/>
      </top>
      <bottom style="hair">
        <color rgb="FF006666"/>
      </bottom>
      <diagonal/>
    </border>
    <border>
      <left style="hair">
        <color rgb="FF006666"/>
      </left>
      <right style="hair">
        <color rgb="FF006666"/>
      </right>
      <top style="thin">
        <color rgb="FF006666"/>
      </top>
      <bottom style="hair">
        <color rgb="FF006666"/>
      </bottom>
      <diagonal/>
    </border>
    <border>
      <left style="hair">
        <color rgb="FF006666"/>
      </left>
      <right style="thin">
        <color rgb="FF006666"/>
      </right>
      <top style="thin">
        <color rgb="FF006666"/>
      </top>
      <bottom style="hair">
        <color rgb="FF006666"/>
      </bottom>
      <diagonal/>
    </border>
    <border>
      <left style="hair">
        <color rgb="FF006666"/>
      </left>
      <right style="hair">
        <color rgb="FF006666"/>
      </right>
      <top style="hair">
        <color rgb="FF006666"/>
      </top>
      <bottom style="hair">
        <color rgb="FF006666"/>
      </bottom>
      <diagonal/>
    </border>
    <border>
      <left style="hair">
        <color rgb="FF002060"/>
      </left>
      <right style="hair">
        <color rgb="FF002060"/>
      </right>
      <top style="thin">
        <color rgb="FF002060"/>
      </top>
      <bottom style="hair">
        <color rgb="FF002060"/>
      </bottom>
      <diagonal/>
    </border>
    <border>
      <left style="hair">
        <color rgb="FF002060"/>
      </left>
      <right style="thin">
        <color rgb="FF002060"/>
      </right>
      <top style="thin">
        <color rgb="FF002060"/>
      </top>
      <bottom style="hair">
        <color rgb="FF002060"/>
      </bottom>
      <diagonal/>
    </border>
    <border>
      <left style="thin">
        <color rgb="FF002060"/>
      </left>
      <right style="hair">
        <color rgb="FF002060"/>
      </right>
      <top style="hair">
        <color rgb="FF002060"/>
      </top>
      <bottom style="hair">
        <color rgb="FF002060"/>
      </bottom>
      <diagonal/>
    </border>
    <border>
      <left style="hair">
        <color rgb="FF002060"/>
      </left>
      <right style="hair">
        <color rgb="FF002060"/>
      </right>
      <top style="hair">
        <color rgb="FF002060"/>
      </top>
      <bottom style="hair">
        <color rgb="FF002060"/>
      </bottom>
      <diagonal/>
    </border>
    <border>
      <left style="hair">
        <color rgb="FF002060"/>
      </left>
      <right style="thin">
        <color rgb="FF002060"/>
      </right>
      <top style="hair">
        <color rgb="FF002060"/>
      </top>
      <bottom style="hair">
        <color rgb="FF002060"/>
      </bottom>
      <diagonal/>
    </border>
    <border>
      <left style="thin">
        <color theme="8" tint="-0.499984740745262"/>
      </left>
      <right style="hair">
        <color theme="8" tint="-0.499984740745262"/>
      </right>
      <top style="thin">
        <color theme="8" tint="-0.499984740745262"/>
      </top>
      <bottom style="hair">
        <color theme="8" tint="-0.499984740745262"/>
      </bottom>
      <diagonal/>
    </border>
    <border>
      <left style="hair">
        <color theme="8" tint="-0.499984740745262"/>
      </left>
      <right style="hair">
        <color theme="8" tint="-0.499984740745262"/>
      </right>
      <top style="thin">
        <color theme="8" tint="-0.499984740745262"/>
      </top>
      <bottom style="hair">
        <color theme="8" tint="-0.499984740745262"/>
      </bottom>
      <diagonal/>
    </border>
    <border>
      <left style="thin">
        <color theme="8" tint="-0.499984740745262"/>
      </left>
      <right style="hair">
        <color theme="8" tint="-0.499984740745262"/>
      </right>
      <top style="hair">
        <color theme="8" tint="-0.499984740745262"/>
      </top>
      <bottom style="thin">
        <color theme="8" tint="-0.499984740745262"/>
      </bottom>
      <diagonal/>
    </border>
    <border>
      <left style="hair">
        <color theme="8" tint="-0.499984740745262"/>
      </left>
      <right style="hair">
        <color theme="8" tint="-0.499984740745262"/>
      </right>
      <top style="hair">
        <color theme="8" tint="-0.499984740745262"/>
      </top>
      <bottom style="thin">
        <color theme="8" tint="-0.499984740745262"/>
      </bottom>
      <diagonal/>
    </border>
    <border>
      <left style="hair">
        <color rgb="FF006666"/>
      </left>
      <right style="thin">
        <color rgb="FF006666"/>
      </right>
      <top style="hair">
        <color rgb="FF006666"/>
      </top>
      <bottom style="hair">
        <color rgb="FF006666"/>
      </bottom>
      <diagonal/>
    </border>
    <border>
      <left style="thin">
        <color theme="8" tint="-0.499984740745262"/>
      </left>
      <right style="hair">
        <color theme="8" tint="-0.499984740745262"/>
      </right>
      <top style="hair">
        <color theme="8" tint="-0.499984740745262"/>
      </top>
      <bottom style="hair">
        <color theme="8" tint="-0.499984740745262"/>
      </bottom>
      <diagonal/>
    </border>
    <border>
      <left style="hair">
        <color theme="8" tint="-0.499984740745262"/>
      </left>
      <right style="hair">
        <color theme="8" tint="-0.499984740745262"/>
      </right>
      <top style="hair">
        <color theme="8" tint="-0.499984740745262"/>
      </top>
      <bottom style="hair">
        <color theme="8" tint="-0.499984740745262"/>
      </bottom>
      <diagonal/>
    </border>
    <border>
      <left/>
      <right style="hair">
        <color theme="8" tint="-0.499984740745262"/>
      </right>
      <top style="hair">
        <color theme="8" tint="-0.499984740745262"/>
      </top>
      <bottom style="hair">
        <color theme="8" tint="-0.499984740745262"/>
      </bottom>
      <diagonal/>
    </border>
    <border>
      <left/>
      <right style="hair">
        <color theme="8" tint="-0.499984740745262"/>
      </right>
      <top style="hair">
        <color theme="8" tint="-0.499984740745262"/>
      </top>
      <bottom style="thin">
        <color theme="8" tint="-0.499984740745262"/>
      </bottom>
      <diagonal/>
    </border>
    <border>
      <left style="thin">
        <color rgb="FF006666"/>
      </left>
      <right/>
      <top style="thin">
        <color rgb="FF006666"/>
      </top>
      <bottom style="thin">
        <color rgb="FF006666"/>
      </bottom>
      <diagonal/>
    </border>
    <border>
      <left style="double">
        <color theme="1" tint="0.499984740745262"/>
      </left>
      <right style="double">
        <color theme="1" tint="0.499984740745262"/>
      </right>
      <top style="double">
        <color theme="1" tint="0.499984740745262"/>
      </top>
      <bottom style="double">
        <color theme="1" tint="0.499984740745262"/>
      </bottom>
      <diagonal/>
    </border>
    <border>
      <left style="thin">
        <color rgb="FF002060"/>
      </left>
      <right style="hair">
        <color rgb="FF002060"/>
      </right>
      <top style="thin">
        <color rgb="FF002060"/>
      </top>
      <bottom style="hair">
        <color rgb="FF002060"/>
      </bottom>
      <diagonal/>
    </border>
    <border>
      <left style="hair">
        <color rgb="FF006666"/>
      </left>
      <right style="thin">
        <color rgb="FF006666"/>
      </right>
      <top style="thin">
        <color rgb="FF006666"/>
      </top>
      <bottom style="thin">
        <color rgb="FF006666"/>
      </bottom>
      <diagonal/>
    </border>
    <border>
      <left style="dotted">
        <color auto="1"/>
      </left>
      <right style="dotted">
        <color auto="1"/>
      </right>
      <top style="dotted">
        <color auto="1"/>
      </top>
      <bottom style="dotted">
        <color auto="1"/>
      </bottom>
      <diagonal/>
    </border>
    <border>
      <left style="dashed">
        <color theme="4" tint="-0.499984740745262"/>
      </left>
      <right style="hair">
        <color theme="4" tint="-0.499984740745262"/>
      </right>
      <top style="dashed">
        <color theme="4" tint="-0.499984740745262"/>
      </top>
      <bottom style="hair">
        <color theme="4" tint="-0.499984740745262"/>
      </bottom>
      <diagonal/>
    </border>
    <border>
      <left style="hair">
        <color theme="4" tint="-0.499984740745262"/>
      </left>
      <right style="hair">
        <color theme="4" tint="-0.499984740745262"/>
      </right>
      <top style="dashed">
        <color theme="4" tint="-0.499984740745262"/>
      </top>
      <bottom style="hair">
        <color theme="4" tint="-0.499984740745262"/>
      </bottom>
      <diagonal/>
    </border>
    <border>
      <left style="hair">
        <color theme="4" tint="-0.499984740745262"/>
      </left>
      <right style="dashed">
        <color theme="4" tint="-0.499984740745262"/>
      </right>
      <top style="dashed">
        <color theme="4" tint="-0.499984740745262"/>
      </top>
      <bottom style="hair">
        <color theme="4" tint="-0.499984740745262"/>
      </bottom>
      <diagonal/>
    </border>
    <border>
      <left style="dashed">
        <color theme="4" tint="-0.499984740745262"/>
      </left>
      <right style="hair">
        <color theme="4" tint="-0.499984740745262"/>
      </right>
      <top style="hair">
        <color theme="4" tint="-0.499984740745262"/>
      </top>
      <bottom style="dashed">
        <color theme="4" tint="-0.499984740745262"/>
      </bottom>
      <diagonal/>
    </border>
    <border>
      <left style="hair">
        <color theme="4" tint="-0.499984740745262"/>
      </left>
      <right style="hair">
        <color theme="4" tint="-0.499984740745262"/>
      </right>
      <top style="hair">
        <color theme="4" tint="-0.499984740745262"/>
      </top>
      <bottom style="dashed">
        <color theme="4" tint="-0.499984740745262"/>
      </bottom>
      <diagonal/>
    </border>
    <border>
      <left style="hair">
        <color theme="4" tint="-0.499984740745262"/>
      </left>
      <right style="dashed">
        <color theme="4" tint="-0.499984740745262"/>
      </right>
      <top style="hair">
        <color theme="4" tint="-0.499984740745262"/>
      </top>
      <bottom style="dashed">
        <color theme="4" tint="-0.499984740745262"/>
      </bottom>
      <diagonal/>
    </border>
    <border>
      <left style="thin">
        <color rgb="FF002060"/>
      </left>
      <right style="hair">
        <color theme="3"/>
      </right>
      <top style="hair">
        <color theme="3"/>
      </top>
      <bottom style="thin">
        <color rgb="FF002060"/>
      </bottom>
      <diagonal/>
    </border>
    <border>
      <left style="hair">
        <color theme="3"/>
      </left>
      <right style="hair">
        <color theme="3"/>
      </right>
      <top style="hair">
        <color theme="3"/>
      </top>
      <bottom style="thin">
        <color rgb="FF002060"/>
      </bottom>
      <diagonal/>
    </border>
    <border>
      <left style="thin">
        <color indexed="64"/>
      </left>
      <right style="thin">
        <color rgb="FF002060"/>
      </right>
      <top style="thin">
        <color indexed="64"/>
      </top>
      <bottom style="thin">
        <color indexed="64"/>
      </bottom>
      <diagonal/>
    </border>
    <border>
      <left style="hair">
        <color theme="3"/>
      </left>
      <right style="thin">
        <color indexed="64"/>
      </right>
      <top style="thin">
        <color indexed="64"/>
      </top>
      <bottom style="thin">
        <color indexed="64"/>
      </bottom>
      <diagonal/>
    </border>
    <border>
      <left style="medium">
        <color rgb="FF008080"/>
      </left>
      <right style="thin">
        <color rgb="FF008080"/>
      </right>
      <top style="hair">
        <color rgb="FF008080"/>
      </top>
      <bottom/>
      <diagonal/>
    </border>
    <border>
      <left style="medium">
        <color theme="4" tint="-0.24994659260841701"/>
      </left>
      <right style="thin">
        <color theme="4" tint="0.39994506668294322"/>
      </right>
      <top/>
      <bottom style="hair">
        <color theme="4" tint="-0.24994659260841701"/>
      </bottom>
      <diagonal/>
    </border>
    <border>
      <left style="thin">
        <color rgb="FF008080"/>
      </left>
      <right style="thin">
        <color rgb="FF008080"/>
      </right>
      <top/>
      <bottom/>
      <diagonal/>
    </border>
    <border>
      <left/>
      <right/>
      <top/>
      <bottom style="hair">
        <color theme="4" tint="-0.24994659260841701"/>
      </bottom>
      <diagonal/>
    </border>
    <border>
      <left style="medium">
        <color rgb="FF008080"/>
      </left>
      <right style="thin">
        <color rgb="FF008080"/>
      </right>
      <top/>
      <bottom style="hair">
        <color theme="4" tint="-0.24994659260841701"/>
      </bottom>
      <diagonal/>
    </border>
    <border>
      <left style="thin">
        <color rgb="FF008080"/>
      </left>
      <right style="medium">
        <color rgb="FF008080"/>
      </right>
      <top style="hair">
        <color theme="4" tint="-0.24994659260841701"/>
      </top>
      <bottom style="hair">
        <color theme="4" tint="-0.24994659260841701"/>
      </bottom>
      <diagonal/>
    </border>
    <border>
      <left style="medium">
        <color rgb="FF008080"/>
      </left>
      <right style="thin">
        <color rgb="FF008080"/>
      </right>
      <top style="hair">
        <color theme="4" tint="-0.24994659260841701"/>
      </top>
      <bottom style="hair">
        <color theme="4" tint="-0.24994659260841701"/>
      </bottom>
      <diagonal/>
    </border>
    <border>
      <left style="hair">
        <color theme="3"/>
      </left>
      <right style="thin">
        <color rgb="FF002060"/>
      </right>
      <top style="hair">
        <color theme="3"/>
      </top>
      <bottom style="thin">
        <color rgb="FF00206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double">
        <color theme="1" tint="0.499984740745262"/>
      </left>
      <right style="double">
        <color theme="1" tint="0.499984740745262"/>
      </right>
      <top/>
      <bottom/>
      <diagonal/>
    </border>
    <border>
      <left style="double">
        <color theme="1" tint="0.499984740745262"/>
      </left>
      <right/>
      <top/>
      <bottom/>
      <diagonal/>
    </border>
    <border>
      <left/>
      <right style="double">
        <color theme="1" tint="0.499984740745262"/>
      </right>
      <top/>
      <bottom/>
      <diagonal/>
    </border>
    <border>
      <left style="hair">
        <color theme="4" tint="-0.24994659260841701"/>
      </left>
      <right/>
      <top style="thin">
        <color theme="4" tint="-0.24994659260841701"/>
      </top>
      <bottom style="thin">
        <color theme="4" tint="-0.24994659260841701"/>
      </bottom>
      <diagonal/>
    </border>
    <border>
      <left style="medium">
        <color theme="4" tint="-0.24994659260841701"/>
      </left>
      <right style="thin">
        <color theme="4" tint="0.39994506668294322"/>
      </right>
      <top style="hair">
        <color theme="4" tint="-0.24994659260841701"/>
      </top>
      <bottom/>
      <diagonal/>
    </border>
    <border>
      <left/>
      <right/>
      <top style="thin">
        <color theme="4" tint="-0.24994659260841701"/>
      </top>
      <bottom style="thin">
        <color theme="4" tint="-0.24994659260841701"/>
      </bottom>
      <diagonal/>
    </border>
    <border>
      <left style="medium">
        <color theme="4" tint="-0.24994659260841701"/>
      </left>
      <right style="thin">
        <color theme="4" tint="0.39994506668294322"/>
      </right>
      <top style="medium">
        <color theme="4" tint="-0.24994659260841701"/>
      </top>
      <bottom style="thin">
        <color theme="4" tint="0.39994506668294322"/>
      </bottom>
      <diagonal/>
    </border>
    <border>
      <left style="thin">
        <color theme="4" tint="0.39994506668294322"/>
      </left>
      <right style="thin">
        <color theme="4" tint="0.39994506668294322"/>
      </right>
      <top style="medium">
        <color theme="4" tint="-0.24994659260841701"/>
      </top>
      <bottom style="thin">
        <color theme="4" tint="0.39994506668294322"/>
      </bottom>
      <diagonal/>
    </border>
    <border>
      <left style="medium">
        <color theme="4" tint="-0.2499465926084170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medium">
        <color theme="4" tint="-0.24994659260841701"/>
      </left>
      <right style="thin">
        <color theme="4" tint="0.39994506668294322"/>
      </right>
      <top style="thin">
        <color theme="4" tint="0.39994506668294322"/>
      </top>
      <bottom/>
      <diagonal/>
    </border>
    <border>
      <left style="thin">
        <color theme="4" tint="0.39994506668294322"/>
      </left>
      <right style="thin">
        <color theme="4" tint="0.39994506668294322"/>
      </right>
      <top style="thin">
        <color theme="4" tint="0.39994506668294322"/>
      </top>
      <bottom/>
      <diagonal/>
    </border>
    <border>
      <left style="medium">
        <color theme="4" tint="-0.24994659260841701"/>
      </left>
      <right style="thin">
        <color theme="4" tint="0.39994506668294322"/>
      </right>
      <top style="thin">
        <color theme="4" tint="0.39994506668294322"/>
      </top>
      <bottom style="hair">
        <color theme="4" tint="0.39994506668294322"/>
      </bottom>
      <diagonal/>
    </border>
    <border>
      <left style="thin">
        <color theme="4" tint="0.39994506668294322"/>
      </left>
      <right style="thin">
        <color theme="4" tint="0.39994506668294322"/>
      </right>
      <top style="thin">
        <color theme="4" tint="0.39994506668294322"/>
      </top>
      <bottom style="hair">
        <color theme="4" tint="0.39994506668294322"/>
      </bottom>
      <diagonal/>
    </border>
    <border>
      <left style="medium">
        <color theme="4" tint="-0.24994659260841701"/>
      </left>
      <right style="thin">
        <color theme="4" tint="0.39994506668294322"/>
      </right>
      <top style="hair">
        <color theme="4" tint="0.39994506668294322"/>
      </top>
      <bottom style="hair">
        <color theme="4" tint="0.39994506668294322"/>
      </bottom>
      <diagonal/>
    </border>
    <border>
      <left style="thin">
        <color theme="4" tint="0.39994506668294322"/>
      </left>
      <right style="thin">
        <color theme="4" tint="0.39994506668294322"/>
      </right>
      <top style="hair">
        <color theme="4" tint="0.39994506668294322"/>
      </top>
      <bottom style="hair">
        <color theme="4" tint="0.39994506668294322"/>
      </bottom>
      <diagonal/>
    </border>
    <border>
      <left style="medium">
        <color theme="4" tint="-0.24994659260841701"/>
      </left>
      <right style="thin">
        <color theme="4" tint="0.39994506668294322"/>
      </right>
      <top style="hair">
        <color theme="4" tint="0.39994506668294322"/>
      </top>
      <bottom style="thin">
        <color theme="4" tint="-0.24994659260841701"/>
      </bottom>
      <diagonal/>
    </border>
    <border>
      <left style="thin">
        <color theme="4" tint="0.39994506668294322"/>
      </left>
      <right style="thin">
        <color theme="4" tint="0.39994506668294322"/>
      </right>
      <top style="hair">
        <color theme="4" tint="0.39994506668294322"/>
      </top>
      <bottom style="thin">
        <color theme="4" tint="-0.24994659260841701"/>
      </bottom>
      <diagonal/>
    </border>
    <border>
      <left style="medium">
        <color theme="4" tint="-0.24994659260841701"/>
      </left>
      <right style="thin">
        <color theme="4" tint="0.39994506668294322"/>
      </right>
      <top style="hair">
        <color theme="4" tint="0.39994506668294322"/>
      </top>
      <bottom/>
      <diagonal/>
    </border>
    <border>
      <left style="thin">
        <color theme="4" tint="0.39994506668294322"/>
      </left>
      <right style="thin">
        <color theme="4" tint="0.39994506668294322"/>
      </right>
      <top style="hair">
        <color theme="4" tint="0.39994506668294322"/>
      </top>
      <bottom/>
      <diagonal/>
    </border>
    <border>
      <left style="medium">
        <color theme="4" tint="-0.24994659260841701"/>
      </left>
      <right style="thin">
        <color theme="4" tint="0.39994506668294322"/>
      </right>
      <top/>
      <bottom style="hair">
        <color theme="4" tint="0.39994506668294322"/>
      </bottom>
      <diagonal/>
    </border>
    <border>
      <left style="thin">
        <color theme="4" tint="0.39994506668294322"/>
      </left>
      <right style="thin">
        <color theme="4" tint="0.39994506668294322"/>
      </right>
      <top/>
      <bottom style="hair">
        <color theme="4" tint="0.39994506668294322"/>
      </bottom>
      <diagonal/>
    </border>
    <border>
      <left style="medium">
        <color theme="4" tint="-0.24994659260841701"/>
      </left>
      <right style="thin">
        <color theme="4" tint="0.39994506668294322"/>
      </right>
      <top style="thin">
        <color rgb="FF008080"/>
      </top>
      <bottom style="thin">
        <color rgb="FF008080"/>
      </bottom>
      <diagonal/>
    </border>
    <border>
      <left style="thin">
        <color theme="4" tint="0.39994506668294322"/>
      </left>
      <right style="thin">
        <color theme="4" tint="0.39994506668294322"/>
      </right>
      <top style="thin">
        <color rgb="FF008080"/>
      </top>
      <bottom style="thin">
        <color rgb="FF008080"/>
      </bottom>
      <diagonal/>
    </border>
    <border>
      <left style="medium">
        <color theme="4" tint="-0.24994659260841701"/>
      </left>
      <right style="thin">
        <color theme="4" tint="0.39994506668294322"/>
      </right>
      <top style="thin">
        <color rgb="FF008080"/>
      </top>
      <bottom style="thin">
        <color theme="4" tint="-0.24994659260841701"/>
      </bottom>
      <diagonal/>
    </border>
    <border>
      <left style="thin">
        <color theme="4" tint="0.39994506668294322"/>
      </left>
      <right style="thin">
        <color theme="4" tint="0.39994506668294322"/>
      </right>
      <top style="thin">
        <color rgb="FF008080"/>
      </top>
      <bottom style="thin">
        <color theme="4" tint="-0.24994659260841701"/>
      </bottom>
      <diagonal/>
    </border>
    <border>
      <left style="thin">
        <color theme="4" tint="0.39994506668294322"/>
      </left>
      <right style="thin">
        <color theme="4" tint="0.39994506668294322"/>
      </right>
      <top/>
      <bottom style="hair">
        <color theme="4" tint="-0.24994659260841701"/>
      </bottom>
      <diagonal/>
    </border>
    <border>
      <left style="thin">
        <color theme="4" tint="0.39994506668294322"/>
      </left>
      <right style="thin">
        <color theme="4" tint="0.39994506668294322"/>
      </right>
      <top/>
      <bottom/>
      <diagonal/>
    </border>
    <border>
      <left style="thin">
        <color theme="4" tint="0.39994506668294322"/>
      </left>
      <right style="thin">
        <color theme="4" tint="0.39994506668294322"/>
      </right>
      <top/>
      <bottom style="hair">
        <color theme="3"/>
      </bottom>
      <diagonal/>
    </border>
    <border>
      <left style="thin">
        <color theme="4" tint="0.39994506668294322"/>
      </left>
      <right style="thin">
        <color theme="4" tint="0.39994506668294322"/>
      </right>
      <top style="hair">
        <color theme="3"/>
      </top>
      <bottom style="hair">
        <color theme="3"/>
      </bottom>
      <diagonal/>
    </border>
    <border>
      <left style="thin">
        <color theme="4" tint="0.39994506668294322"/>
      </left>
      <right style="thin">
        <color theme="4" tint="0.39994506668294322"/>
      </right>
      <top style="hair">
        <color theme="4" tint="-0.24994659260841701"/>
      </top>
      <bottom/>
      <diagonal/>
    </border>
    <border>
      <left style="medium">
        <color theme="4" tint="-0.24994659260841701"/>
      </left>
      <right style="thin">
        <color theme="4" tint="0.39994506668294322"/>
      </right>
      <top/>
      <bottom style="hair">
        <color theme="3"/>
      </bottom>
      <diagonal/>
    </border>
    <border>
      <left style="medium">
        <color theme="4" tint="-0.24994659260841701"/>
      </left>
      <right style="thin">
        <color theme="4" tint="0.39994506668294322"/>
      </right>
      <top style="hair">
        <color theme="3"/>
      </top>
      <bottom/>
      <diagonal/>
    </border>
    <border>
      <left style="medium">
        <color theme="4" tint="-0.24994659260841701"/>
      </left>
      <right style="thin">
        <color theme="4" tint="0.39994506668294322"/>
      </right>
      <top style="hair">
        <color theme="3"/>
      </top>
      <bottom style="thin">
        <color theme="3"/>
      </bottom>
      <diagonal/>
    </border>
    <border>
      <left style="thin">
        <color theme="4" tint="0.39994506668294322"/>
      </left>
      <right style="thin">
        <color theme="4" tint="0.39994506668294322"/>
      </right>
      <top style="hair">
        <color theme="3"/>
      </top>
      <bottom/>
      <diagonal/>
    </border>
    <border>
      <left style="medium">
        <color theme="4" tint="-0.24994659260841701"/>
      </left>
      <right style="thin">
        <color theme="4" tint="0.39994506668294322"/>
      </right>
      <top style="thin">
        <color theme="4" tint="-0.24994659260841701"/>
      </top>
      <bottom/>
      <diagonal/>
    </border>
    <border>
      <left style="thin">
        <color theme="4" tint="0.39994506668294322"/>
      </left>
      <right style="thin">
        <color theme="4" tint="0.39994506668294322"/>
      </right>
      <top style="thin">
        <color theme="4" tint="-0.24994659260841701"/>
      </top>
      <bottom/>
      <diagonal/>
    </border>
    <border>
      <left style="thin">
        <color theme="4" tint="0.39994506668294322"/>
      </left>
      <right/>
      <top style="medium">
        <color theme="4" tint="-0.24994659260841701"/>
      </top>
      <bottom style="thin">
        <color theme="4" tint="0.39994506668294322"/>
      </bottom>
      <diagonal/>
    </border>
    <border>
      <left style="thin">
        <color theme="4" tint="0.39994506668294322"/>
      </left>
      <right/>
      <top style="thin">
        <color theme="4" tint="0.39994506668294322"/>
      </top>
      <bottom style="thin">
        <color theme="4" tint="0.39994506668294322"/>
      </bottom>
      <diagonal/>
    </border>
    <border>
      <left style="thin">
        <color theme="4" tint="0.39994506668294322"/>
      </left>
      <right/>
      <top style="thin">
        <color theme="4" tint="-0.24994659260841701"/>
      </top>
      <bottom style="thin">
        <color theme="4" tint="-0.24994659260841701"/>
      </bottom>
      <diagonal/>
    </border>
    <border>
      <left style="thin">
        <color theme="4" tint="0.39994506668294322"/>
      </left>
      <right/>
      <top style="hair">
        <color theme="4" tint="0.39994506668294322"/>
      </top>
      <bottom style="hair">
        <color theme="4" tint="0.39994506668294322"/>
      </bottom>
      <diagonal/>
    </border>
    <border>
      <left style="thin">
        <color theme="4" tint="0.39994506668294322"/>
      </left>
      <right/>
      <top style="thin">
        <color rgb="FF008080"/>
      </top>
      <bottom style="thin">
        <color rgb="FF008080"/>
      </bottom>
      <diagonal/>
    </border>
    <border>
      <left style="thin">
        <color theme="4" tint="0.39994506668294322"/>
      </left>
      <right/>
      <top style="thin">
        <color rgb="FF008080"/>
      </top>
      <bottom style="thin">
        <color theme="4" tint="-0.24994659260841701"/>
      </bottom>
      <diagonal/>
    </border>
    <border>
      <left/>
      <right/>
      <top style="medium">
        <color theme="4" tint="-0.24994659260841701"/>
      </top>
      <bottom style="thin">
        <color theme="4" tint="0.39994506668294322"/>
      </bottom>
      <diagonal/>
    </border>
    <border>
      <left/>
      <right/>
      <top style="thin">
        <color theme="4" tint="0.39994506668294322"/>
      </top>
      <bottom style="thin">
        <color theme="4" tint="0.39994506668294322"/>
      </bottom>
      <diagonal/>
    </border>
    <border>
      <left style="thin">
        <color theme="4" tint="0.39994506668294322"/>
      </left>
      <right/>
      <top style="thin">
        <color theme="4" tint="0.39994506668294322"/>
      </top>
      <bottom style="thin">
        <color theme="4" tint="-0.24994659260841701"/>
      </bottom>
      <diagonal/>
    </border>
    <border>
      <left/>
      <right/>
      <top style="thin">
        <color theme="4" tint="0.39994506668294322"/>
      </top>
      <bottom style="thin">
        <color theme="4" tint="-0.24994659260841701"/>
      </bottom>
      <diagonal/>
    </border>
    <border>
      <left style="thin">
        <color theme="4" tint="0.39994506668294322"/>
      </left>
      <right/>
      <top style="thin">
        <color theme="4" tint="0.39994506668294322"/>
      </top>
      <bottom style="hair">
        <color theme="4" tint="0.39994506668294322"/>
      </bottom>
      <diagonal/>
    </border>
    <border>
      <left/>
      <right/>
      <top style="thin">
        <color theme="4" tint="0.39994506668294322"/>
      </top>
      <bottom style="hair">
        <color theme="4" tint="0.39994506668294322"/>
      </bottom>
      <diagonal/>
    </border>
    <border>
      <left style="thin">
        <color theme="4" tint="0.39994506668294322"/>
      </left>
      <right/>
      <top style="thin">
        <color theme="4" tint="-0.24994659260841701"/>
      </top>
      <bottom style="thin">
        <color theme="4" tint="0.39994506668294322"/>
      </bottom>
      <diagonal/>
    </border>
    <border>
      <left/>
      <right/>
      <top style="thin">
        <color theme="4" tint="-0.24994659260841701"/>
      </top>
      <bottom style="thin">
        <color theme="4" tint="0.39994506668294322"/>
      </bottom>
      <diagonal/>
    </border>
    <border>
      <left/>
      <right/>
      <top style="hair">
        <color theme="4" tint="0.39994506668294322"/>
      </top>
      <bottom style="hair">
        <color theme="4" tint="0.39994506668294322"/>
      </bottom>
      <diagonal/>
    </border>
    <border>
      <left style="thin">
        <color theme="4" tint="0.39994506668294322"/>
      </left>
      <right/>
      <top style="hair">
        <color theme="4" tint="0.39994506668294322"/>
      </top>
      <bottom style="thin">
        <color rgb="FF008080"/>
      </bottom>
      <diagonal/>
    </border>
    <border>
      <left/>
      <right/>
      <top style="hair">
        <color theme="4" tint="0.39994506668294322"/>
      </top>
      <bottom style="thin">
        <color rgb="FF008080"/>
      </bottom>
      <diagonal/>
    </border>
    <border>
      <left style="thin">
        <color theme="4" tint="0.39994506668294322"/>
      </left>
      <right/>
      <top style="thin">
        <color rgb="FF008080"/>
      </top>
      <bottom style="hair">
        <color theme="4" tint="0.39994506668294322"/>
      </bottom>
      <diagonal/>
    </border>
    <border>
      <left/>
      <right/>
      <top style="thin">
        <color rgb="FF008080"/>
      </top>
      <bottom style="hair">
        <color theme="4" tint="0.39994506668294322"/>
      </bottom>
      <diagonal/>
    </border>
    <border>
      <left/>
      <right/>
      <top style="thin">
        <color rgb="FF008080"/>
      </top>
      <bottom style="thin">
        <color theme="4" tint="-0.24994659260841701"/>
      </bottom>
      <diagonal/>
    </border>
    <border>
      <left style="thin">
        <color theme="4" tint="0.39994506668294322"/>
      </left>
      <right/>
      <top style="thin">
        <color theme="4" tint="0.39994506668294322"/>
      </top>
      <bottom style="hair">
        <color theme="4" tint="-0.24994659260841701"/>
      </bottom>
      <diagonal/>
    </border>
    <border>
      <left/>
      <right/>
      <top style="thin">
        <color theme="4" tint="0.39994506668294322"/>
      </top>
      <bottom style="hair">
        <color theme="4" tint="-0.24994659260841701"/>
      </bottom>
      <diagonal/>
    </border>
    <border>
      <left style="thin">
        <color theme="4" tint="0.39994506668294322"/>
      </left>
      <right/>
      <top style="hair">
        <color theme="4" tint="-0.24994659260841701"/>
      </top>
      <bottom style="hair">
        <color theme="4" tint="-0.24994659260841701"/>
      </bottom>
      <diagonal/>
    </border>
    <border>
      <left style="thin">
        <color theme="4" tint="0.39994506668294322"/>
      </left>
      <right/>
      <top style="hair">
        <color theme="4" tint="-0.24994659260841701"/>
      </top>
      <bottom style="thin">
        <color theme="4" tint="-0.24994659260841701"/>
      </bottom>
      <diagonal/>
    </border>
    <border>
      <left/>
      <right/>
      <top style="hair">
        <color theme="4" tint="-0.24994659260841701"/>
      </top>
      <bottom style="thin">
        <color theme="4" tint="-0.24994659260841701"/>
      </bottom>
      <diagonal/>
    </border>
    <border>
      <left style="thin">
        <color theme="4" tint="0.39994506668294322"/>
      </left>
      <right/>
      <top/>
      <bottom/>
      <diagonal/>
    </border>
    <border>
      <left style="thin">
        <color theme="4" tint="0.39994506668294322"/>
      </left>
      <right/>
      <top/>
      <bottom style="hair">
        <color theme="4" tint="-0.24994659260841701"/>
      </bottom>
      <diagonal/>
    </border>
    <border>
      <left style="thin">
        <color theme="4" tint="0.39994506668294322"/>
      </left>
      <right/>
      <top style="hair">
        <color theme="4" tint="-0.24994659260841701"/>
      </top>
      <bottom/>
      <diagonal/>
    </border>
    <border>
      <left style="thin">
        <color theme="4" tint="0.39994506668294322"/>
      </left>
      <right/>
      <top style="hair">
        <color theme="3"/>
      </top>
      <bottom style="hair">
        <color theme="3"/>
      </bottom>
      <diagonal/>
    </border>
    <border>
      <left style="thin">
        <color theme="4" tint="0.39994506668294322"/>
      </left>
      <right/>
      <top style="hair">
        <color theme="4" tint="-0.24994659260841701"/>
      </top>
      <bottom style="hair">
        <color theme="3"/>
      </bottom>
      <diagonal/>
    </border>
    <border>
      <left/>
      <right style="thin">
        <color theme="4" tint="0.39994506668294322"/>
      </right>
      <top style="hair">
        <color theme="4" tint="-0.24994659260841701"/>
      </top>
      <bottom style="hair">
        <color theme="3"/>
      </bottom>
      <diagonal/>
    </border>
    <border>
      <left/>
      <right style="thin">
        <color theme="4" tint="0.39994506668294322"/>
      </right>
      <top style="hair">
        <color theme="3"/>
      </top>
      <bottom style="hair">
        <color theme="3"/>
      </bottom>
      <diagonal/>
    </border>
    <border>
      <left style="thin">
        <color theme="4" tint="0.39991454817346722"/>
      </left>
      <right style="thin">
        <color theme="4" tint="0.39991454817346722"/>
      </right>
      <top style="hair">
        <color theme="4" tint="-0.24994659260841701"/>
      </top>
      <bottom style="hair">
        <color theme="4" tint="-0.24994659260841701"/>
      </bottom>
      <diagonal/>
    </border>
    <border>
      <left style="thin">
        <color theme="4" tint="0.39994506668294322"/>
      </left>
      <right/>
      <top style="thin">
        <color theme="3"/>
      </top>
      <bottom/>
      <diagonal/>
    </border>
    <border>
      <left/>
      <right/>
      <top style="thin">
        <color theme="3"/>
      </top>
      <bottom/>
      <diagonal/>
    </border>
    <border>
      <left style="thin">
        <color theme="4" tint="0.39994506668294322"/>
      </left>
      <right/>
      <top style="hair">
        <color theme="3"/>
      </top>
      <bottom style="thin">
        <color theme="4" tint="-0.24994659260841701"/>
      </bottom>
      <diagonal/>
    </border>
    <border>
      <left/>
      <right/>
      <top style="hair">
        <color theme="3"/>
      </top>
      <bottom style="thin">
        <color theme="4" tint="-0.24994659260841701"/>
      </bottom>
      <diagonal/>
    </border>
    <border>
      <left style="medium">
        <color theme="4" tint="-0.24994659260841701"/>
      </left>
      <right style="thin">
        <color theme="4" tint="0.39994506668294322"/>
      </right>
      <top style="thin">
        <color theme="4" tint="-0.24994659260841701"/>
      </top>
      <bottom style="hair">
        <color theme="4" tint="0.39994506668294322"/>
      </bottom>
      <diagonal/>
    </border>
    <border>
      <left style="thin">
        <color theme="4" tint="0.39994506668294322"/>
      </left>
      <right style="thin">
        <color theme="4" tint="0.39994506668294322"/>
      </right>
      <top style="thin">
        <color theme="4" tint="-0.24994659260841701"/>
      </top>
      <bottom style="hair">
        <color theme="4" tint="0.39994506668294322"/>
      </bottom>
      <diagonal/>
    </border>
    <border>
      <left style="hair">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theme="4" tint="0.39994506668294322"/>
      </right>
      <top style="hair">
        <color theme="4" tint="-0.24994659260841701"/>
      </top>
      <bottom style="hair">
        <color theme="4" tint="-0.24994659260841701"/>
      </bottom>
      <diagonal/>
    </border>
    <border>
      <left/>
      <right style="thin">
        <color theme="4" tint="0.39994506668294322"/>
      </right>
      <top style="hair">
        <color theme="4" tint="-0.24994659260841701"/>
      </top>
      <bottom style="thin">
        <color theme="4" tint="-0.24994659260841701"/>
      </bottom>
      <diagonal/>
    </border>
    <border>
      <left/>
      <right style="thin">
        <color theme="4" tint="0.39994506668294322"/>
      </right>
      <top style="hair">
        <color theme="4" tint="-0.24994659260841701"/>
      </top>
      <bottom/>
      <diagonal/>
    </border>
    <border>
      <left/>
      <right style="thin">
        <color theme="4" tint="0.39994506668294322"/>
      </right>
      <top/>
      <bottom style="hair">
        <color theme="4" tint="-0.24994659260841701"/>
      </bottom>
      <diagonal/>
    </border>
    <border>
      <left style="thin">
        <color theme="4" tint="0.39994506668294322"/>
      </left>
      <right style="thin">
        <color theme="4" tint="0.39991454817346722"/>
      </right>
      <top style="hair">
        <color theme="4" tint="-0.24994659260841701"/>
      </top>
      <bottom style="hair">
        <color theme="3"/>
      </bottom>
      <diagonal/>
    </border>
    <border>
      <left style="thin">
        <color theme="4" tint="0.39991454817346722"/>
      </left>
      <right style="thin">
        <color theme="4" tint="0.39991454817346722"/>
      </right>
      <top style="hair">
        <color theme="4" tint="-0.24994659260841701"/>
      </top>
      <bottom style="hair">
        <color theme="3"/>
      </bottom>
      <diagonal/>
    </border>
    <border>
      <left style="medium">
        <color rgb="FF008080"/>
      </left>
      <right style="thin">
        <color rgb="FF008080"/>
      </right>
      <top/>
      <bottom style="hair">
        <color theme="4" tint="0.39994506668294322"/>
      </bottom>
      <diagonal/>
    </border>
    <border>
      <left style="thin">
        <color rgb="FF008080"/>
      </left>
      <right style="thin">
        <color rgb="FF008080"/>
      </right>
      <top/>
      <bottom style="hair">
        <color theme="4" tint="0.39994506668294322"/>
      </bottom>
      <diagonal/>
    </border>
    <border>
      <left style="thin">
        <color rgb="FF008080"/>
      </left>
      <right style="thin">
        <color rgb="FF008080"/>
      </right>
      <top style="thin">
        <color theme="4" tint="0.39994506668294322"/>
      </top>
      <bottom style="hair">
        <color theme="4" tint="0.39994506668294322"/>
      </bottom>
      <diagonal/>
    </border>
    <border>
      <left style="thin">
        <color rgb="FF008080"/>
      </left>
      <right style="medium">
        <color rgb="FF008080"/>
      </right>
      <top style="thin">
        <color theme="4" tint="0.39994506668294322"/>
      </top>
      <bottom style="hair">
        <color theme="4" tint="0.39994506668294322"/>
      </bottom>
      <diagonal/>
    </border>
    <border>
      <left style="medium">
        <color rgb="FF008080"/>
      </left>
      <right style="thin">
        <color rgb="FF008080"/>
      </right>
      <top style="hair">
        <color theme="4" tint="0.39994506668294322"/>
      </top>
      <bottom style="hair">
        <color theme="4" tint="0.39994506668294322"/>
      </bottom>
      <diagonal/>
    </border>
    <border>
      <left style="thin">
        <color rgb="FF008080"/>
      </left>
      <right style="thin">
        <color rgb="FF008080"/>
      </right>
      <top style="hair">
        <color theme="4" tint="0.39994506668294322"/>
      </top>
      <bottom style="hair">
        <color theme="4" tint="0.39994506668294322"/>
      </bottom>
      <diagonal/>
    </border>
    <border>
      <left style="thin">
        <color rgb="FF008080"/>
      </left>
      <right style="medium">
        <color rgb="FF008080"/>
      </right>
      <top style="hair">
        <color theme="4" tint="0.39994506668294322"/>
      </top>
      <bottom style="hair">
        <color theme="4" tint="0.39994506668294322"/>
      </bottom>
      <diagonal/>
    </border>
    <border>
      <left style="medium">
        <color rgb="FF008080"/>
      </left>
      <right style="thin">
        <color rgb="FF008080"/>
      </right>
      <top style="hair">
        <color theme="4" tint="0.39994506668294322"/>
      </top>
      <bottom/>
      <diagonal/>
    </border>
    <border>
      <left style="thin">
        <color rgb="FF008080"/>
      </left>
      <right style="thin">
        <color rgb="FF008080"/>
      </right>
      <top style="hair">
        <color theme="4" tint="0.39994506668294322"/>
      </top>
      <bottom/>
      <diagonal/>
    </border>
    <border>
      <left style="thin">
        <color rgb="FF008080"/>
      </left>
      <right style="thin">
        <color rgb="FF008080"/>
      </right>
      <top style="hair">
        <color theme="4" tint="0.39994506668294322"/>
      </top>
      <bottom style="thin">
        <color rgb="FF008080"/>
      </bottom>
      <diagonal/>
    </border>
    <border>
      <left style="thin">
        <color rgb="FF008080"/>
      </left>
      <right style="medium">
        <color rgb="FF008080"/>
      </right>
      <top style="hair">
        <color theme="4" tint="0.39994506668294322"/>
      </top>
      <bottom style="thin">
        <color rgb="FF008080"/>
      </bottom>
      <diagonal/>
    </border>
    <border>
      <left style="thin">
        <color rgb="FF008080"/>
      </left>
      <right style="thin">
        <color rgb="FF008080"/>
      </right>
      <top style="thin">
        <color rgb="FF008080"/>
      </top>
      <bottom style="hair">
        <color theme="4" tint="0.39994506668294322"/>
      </bottom>
      <diagonal/>
    </border>
    <border>
      <left style="thin">
        <color rgb="FF008080"/>
      </left>
      <right style="medium">
        <color rgb="FF008080"/>
      </right>
      <top style="thin">
        <color rgb="FF008080"/>
      </top>
      <bottom style="hair">
        <color theme="4" tint="0.39994506668294322"/>
      </bottom>
      <diagonal/>
    </border>
    <border>
      <left style="thin">
        <color rgb="FF008080"/>
      </left>
      <right style="thin">
        <color rgb="FF008080"/>
      </right>
      <top style="thin">
        <color theme="4" tint="0.39994506668294322"/>
      </top>
      <bottom style="hair">
        <color theme="4" tint="-0.24994659260841701"/>
      </bottom>
      <diagonal/>
    </border>
    <border>
      <left style="thin">
        <color rgb="FF008080"/>
      </left>
      <right style="medium">
        <color rgb="FF008080"/>
      </right>
      <top style="thin">
        <color theme="4" tint="0.39994506668294322"/>
      </top>
      <bottom style="hair">
        <color theme="4" tint="-0.24994659260841701"/>
      </bottom>
      <diagonal/>
    </border>
    <border>
      <left style="thin">
        <color rgb="FF008080"/>
      </left>
      <right style="thin">
        <color rgb="FF008080"/>
      </right>
      <top style="hair">
        <color theme="4" tint="-0.24994659260841701"/>
      </top>
      <bottom style="thin">
        <color theme="4" tint="-0.24994659260841701"/>
      </bottom>
      <diagonal/>
    </border>
    <border>
      <left style="thin">
        <color rgb="FF008080"/>
      </left>
      <right style="medium">
        <color rgb="FF008080"/>
      </right>
      <top style="hair">
        <color theme="4" tint="-0.24994659260841701"/>
      </top>
      <bottom style="thin">
        <color theme="4" tint="-0.24994659260841701"/>
      </bottom>
      <diagonal/>
    </border>
    <border>
      <left style="medium">
        <color rgb="FF008080"/>
      </left>
      <right style="thin">
        <color rgb="FF008080"/>
      </right>
      <top style="thin">
        <color theme="4" tint="0.39994506668294322"/>
      </top>
      <bottom style="hair">
        <color theme="4" tint="0.39994506668294322"/>
      </bottom>
      <diagonal/>
    </border>
    <border>
      <left style="thin">
        <color rgb="FF008080"/>
      </left>
      <right style="medium">
        <color rgb="FF008080"/>
      </right>
      <top/>
      <bottom style="hair">
        <color theme="4" tint="-0.24994659260841701"/>
      </bottom>
      <diagonal/>
    </border>
    <border>
      <left style="medium">
        <color rgb="FF008080"/>
      </left>
      <right style="thin">
        <color rgb="FF008080"/>
      </right>
      <top/>
      <bottom/>
      <diagonal/>
    </border>
    <border>
      <left style="thin">
        <color rgb="FF008080"/>
      </left>
      <right style="thin">
        <color rgb="FF008080"/>
      </right>
      <top style="hair">
        <color theme="4" tint="-0.24994659260841701"/>
      </top>
      <bottom style="hair">
        <color theme="3"/>
      </bottom>
      <diagonal/>
    </border>
    <border>
      <left style="medium">
        <color rgb="FF008080"/>
      </left>
      <right style="thin">
        <color rgb="FF008080"/>
      </right>
      <top style="hair">
        <color theme="4" tint="-0.24994659260841701"/>
      </top>
      <bottom/>
      <diagonal/>
    </border>
    <border>
      <left style="thin">
        <color rgb="FF008080"/>
      </left>
      <right style="thin">
        <color rgb="FF008080"/>
      </right>
      <top style="hair">
        <color theme="3"/>
      </top>
      <bottom style="hair">
        <color theme="3"/>
      </bottom>
      <diagonal/>
    </border>
    <border>
      <left style="thin">
        <color rgb="FF008080"/>
      </left>
      <right style="thin">
        <color rgb="FF008080"/>
      </right>
      <top/>
      <bottom style="hair">
        <color theme="3"/>
      </bottom>
      <diagonal/>
    </border>
    <border>
      <left style="thin">
        <color rgb="FF008080"/>
      </left>
      <right style="thin">
        <color rgb="FF008080"/>
      </right>
      <top style="hair">
        <color theme="4" tint="-0.24994659260841701"/>
      </top>
      <bottom/>
      <diagonal/>
    </border>
    <border>
      <left style="thin">
        <color rgb="FF008080"/>
      </left>
      <right style="medium">
        <color rgb="FF008080"/>
      </right>
      <top style="hair">
        <color theme="4" tint="-0.24994659260841701"/>
      </top>
      <bottom/>
      <diagonal/>
    </border>
    <border>
      <left style="medium">
        <color rgb="FF008080"/>
      </left>
      <right style="thin">
        <color rgb="FF008080"/>
      </right>
      <top/>
      <bottom style="hair">
        <color theme="3"/>
      </bottom>
      <diagonal/>
    </border>
    <border>
      <left style="thin">
        <color rgb="FF008080"/>
      </left>
      <right style="medium">
        <color rgb="FF008080"/>
      </right>
      <top style="hair">
        <color theme="4" tint="-0.24994659260841701"/>
      </top>
      <bottom style="hair">
        <color theme="3"/>
      </bottom>
      <diagonal/>
    </border>
    <border>
      <left style="medium">
        <color rgb="FF008080"/>
      </left>
      <right style="thin">
        <color rgb="FF008080"/>
      </right>
      <top style="hair">
        <color theme="3"/>
      </top>
      <bottom/>
      <diagonal/>
    </border>
    <border>
      <left style="thin">
        <color rgb="FF008080"/>
      </left>
      <right style="medium">
        <color rgb="FF008080"/>
      </right>
      <top style="hair">
        <color theme="3"/>
      </top>
      <bottom style="hair">
        <color theme="3"/>
      </bottom>
      <diagonal/>
    </border>
    <border>
      <left style="thin">
        <color rgb="FF008080"/>
      </left>
      <right style="thin">
        <color rgb="FF008080"/>
      </right>
      <top style="hair">
        <color theme="3"/>
      </top>
      <bottom/>
      <diagonal/>
    </border>
    <border>
      <left style="medium">
        <color rgb="FF008080"/>
      </left>
      <right style="thin">
        <color rgb="FF008080"/>
      </right>
      <top style="thin">
        <color rgb="FF008080"/>
      </top>
      <bottom style="medium">
        <color rgb="FF008080"/>
      </bottom>
      <diagonal/>
    </border>
    <border>
      <left style="thin">
        <color rgb="FF008080"/>
      </left>
      <right style="thin">
        <color rgb="FF008080"/>
      </right>
      <top style="thin">
        <color rgb="FF008080"/>
      </top>
      <bottom style="medium">
        <color rgb="FF008080"/>
      </bottom>
      <diagonal/>
    </border>
    <border>
      <left style="thin">
        <color rgb="FF008080"/>
      </left>
      <right style="medium">
        <color rgb="FF008080"/>
      </right>
      <top style="thin">
        <color rgb="FF008080"/>
      </top>
      <bottom style="medium">
        <color rgb="FF008080"/>
      </bottom>
      <diagonal/>
    </border>
    <border>
      <left style="medium">
        <color rgb="FF008080"/>
      </left>
      <right style="thin">
        <color rgb="FF008080"/>
      </right>
      <top style="medium">
        <color rgb="FF008080"/>
      </top>
      <bottom style="medium">
        <color rgb="FF008080"/>
      </bottom>
      <diagonal/>
    </border>
    <border>
      <left style="thin">
        <color rgb="FF008080"/>
      </left>
      <right style="thin">
        <color rgb="FF008080"/>
      </right>
      <top style="medium">
        <color rgb="FF008080"/>
      </top>
      <bottom style="medium">
        <color rgb="FF008080"/>
      </bottom>
      <diagonal/>
    </border>
    <border>
      <left style="thin">
        <color rgb="FF008080"/>
      </left>
      <right/>
      <top style="medium">
        <color rgb="FF008080"/>
      </top>
      <bottom style="medium">
        <color rgb="FF008080"/>
      </bottom>
      <diagonal/>
    </border>
    <border>
      <left/>
      <right/>
      <top style="medium">
        <color rgb="FF008080"/>
      </top>
      <bottom style="medium">
        <color rgb="FF008080"/>
      </bottom>
      <diagonal/>
    </border>
    <border>
      <left/>
      <right style="medium">
        <color rgb="FF008080"/>
      </right>
      <top style="medium">
        <color rgb="FF008080"/>
      </top>
      <bottom style="medium">
        <color rgb="FF008080"/>
      </bottom>
      <diagonal/>
    </border>
    <border>
      <left style="thin">
        <color rgb="FF008080"/>
      </left>
      <right style="medium">
        <color rgb="FF008080"/>
      </right>
      <top/>
      <bottom style="hair">
        <color theme="4" tint="0.39994506668294322"/>
      </bottom>
      <diagonal/>
    </border>
    <border>
      <left style="medium">
        <color rgb="FF008080"/>
      </left>
      <right style="thin">
        <color rgb="FF008080"/>
      </right>
      <top/>
      <bottom style="thin">
        <color rgb="FF008080"/>
      </bottom>
      <diagonal/>
    </border>
    <border>
      <left style="thin">
        <color rgb="FF008080"/>
      </left>
      <right style="medium">
        <color rgb="FF008080"/>
      </right>
      <top style="hair">
        <color theme="3"/>
      </top>
      <bottom/>
      <diagonal/>
    </border>
    <border>
      <left style="thin">
        <color rgb="FF008080"/>
      </left>
      <right/>
      <top style="thin">
        <color rgb="FF008080"/>
      </top>
      <bottom style="hair">
        <color rgb="FF008080"/>
      </bottom>
      <diagonal/>
    </border>
    <border>
      <left/>
      <right/>
      <top style="thin">
        <color rgb="FF008080"/>
      </top>
      <bottom style="hair">
        <color rgb="FF008080"/>
      </bottom>
      <diagonal/>
    </border>
    <border>
      <left/>
      <right style="medium">
        <color rgb="FF008080"/>
      </right>
      <top style="thin">
        <color rgb="FF008080"/>
      </top>
      <bottom style="hair">
        <color rgb="FF008080"/>
      </bottom>
      <diagonal/>
    </border>
    <border>
      <left style="thin">
        <color rgb="FF008080"/>
      </left>
      <right/>
      <top style="hair">
        <color rgb="FF008080"/>
      </top>
      <bottom style="hair">
        <color rgb="FF008080"/>
      </bottom>
      <diagonal/>
    </border>
    <border>
      <left/>
      <right/>
      <top style="hair">
        <color rgb="FF008080"/>
      </top>
      <bottom style="hair">
        <color rgb="FF008080"/>
      </bottom>
      <diagonal/>
    </border>
    <border>
      <left/>
      <right style="medium">
        <color rgb="FF008080"/>
      </right>
      <top style="hair">
        <color rgb="FF008080"/>
      </top>
      <bottom style="hair">
        <color rgb="FF008080"/>
      </bottom>
      <diagonal/>
    </border>
    <border>
      <left style="thin">
        <color rgb="FF008080"/>
      </left>
      <right/>
      <top style="hair">
        <color rgb="FF008080"/>
      </top>
      <bottom style="thin">
        <color rgb="FF008080"/>
      </bottom>
      <diagonal/>
    </border>
    <border>
      <left/>
      <right/>
      <top style="hair">
        <color rgb="FF008080"/>
      </top>
      <bottom style="thin">
        <color rgb="FF008080"/>
      </bottom>
      <diagonal/>
    </border>
    <border>
      <left/>
      <right style="medium">
        <color rgb="FF008080"/>
      </right>
      <top style="hair">
        <color rgb="FF008080"/>
      </top>
      <bottom style="thin">
        <color rgb="FF008080"/>
      </bottom>
      <diagonal/>
    </border>
    <border>
      <left style="thin">
        <color rgb="FF008080"/>
      </left>
      <right/>
      <top style="thin">
        <color rgb="FF008080"/>
      </top>
      <bottom style="thin">
        <color rgb="FF008080"/>
      </bottom>
      <diagonal/>
    </border>
    <border>
      <left/>
      <right style="thin">
        <color rgb="FF008080"/>
      </right>
      <top style="thin">
        <color rgb="FF008080"/>
      </top>
      <bottom style="thin">
        <color rgb="FF008080"/>
      </bottom>
      <diagonal/>
    </border>
    <border>
      <left style="thin">
        <color rgb="FF008080"/>
      </left>
      <right/>
      <top style="hair">
        <color rgb="FF008080"/>
      </top>
      <bottom/>
      <diagonal/>
    </border>
    <border>
      <left/>
      <right/>
      <top style="hair">
        <color rgb="FF008080"/>
      </top>
      <bottom/>
      <diagonal/>
    </border>
    <border>
      <left/>
      <right style="medium">
        <color rgb="FF008080"/>
      </right>
      <top style="hair">
        <color rgb="FF008080"/>
      </top>
      <bottom/>
      <diagonal/>
    </border>
    <border>
      <left style="thin">
        <color rgb="FF008080"/>
      </left>
      <right/>
      <top/>
      <bottom/>
      <diagonal/>
    </border>
    <border>
      <left/>
      <right style="medium">
        <color rgb="FF008080"/>
      </right>
      <top/>
      <bottom/>
      <diagonal/>
    </border>
    <border>
      <left style="thin">
        <color rgb="FF008080"/>
      </left>
      <right/>
      <top/>
      <bottom style="thin">
        <color rgb="FF008080"/>
      </bottom>
      <diagonal/>
    </border>
    <border>
      <left/>
      <right/>
      <top/>
      <bottom style="thin">
        <color rgb="FF008080"/>
      </bottom>
      <diagonal/>
    </border>
    <border>
      <left/>
      <right style="medium">
        <color rgb="FF008080"/>
      </right>
      <top/>
      <bottom style="thin">
        <color rgb="FF008080"/>
      </bottom>
      <diagonal/>
    </border>
    <border>
      <left style="thin">
        <color rgb="FF008080"/>
      </left>
      <right/>
      <top style="thin">
        <color rgb="FF008080"/>
      </top>
      <bottom/>
      <diagonal/>
    </border>
    <border>
      <left/>
      <right/>
      <top style="thin">
        <color rgb="FF008080"/>
      </top>
      <bottom/>
      <diagonal/>
    </border>
    <border>
      <left/>
      <right style="medium">
        <color rgb="FF008080"/>
      </right>
      <top style="thin">
        <color rgb="FF008080"/>
      </top>
      <bottom/>
      <diagonal/>
    </border>
    <border>
      <left/>
      <right style="medium">
        <color rgb="FF008080"/>
      </right>
      <top style="thin">
        <color rgb="FF008080"/>
      </top>
      <bottom style="thin">
        <color rgb="FF008080"/>
      </bottom>
      <diagonal/>
    </border>
    <border>
      <left style="hair">
        <color theme="9" tint="-0.499984740745262"/>
      </left>
      <right style="hair">
        <color theme="9" tint="-0.499984740745262"/>
      </right>
      <top style="thin">
        <color theme="9" tint="-0.499984740745262"/>
      </top>
      <bottom style="hair">
        <color theme="9" tint="-0.499984740745262"/>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hair">
        <color theme="9" tint="-0.499984740745262"/>
      </top>
      <bottom style="thin">
        <color theme="9" tint="-0.499984740745262"/>
      </bottom>
      <diagonal/>
    </border>
    <border>
      <left style="hair">
        <color theme="9" tint="-0.499984740745262"/>
      </left>
      <right/>
      <top style="thin">
        <color theme="9" tint="-0.499984740745262"/>
      </top>
      <bottom style="hair">
        <color theme="9" tint="-0.499984740745262"/>
      </bottom>
      <diagonal/>
    </border>
    <border>
      <left style="hair">
        <color theme="9" tint="-0.499984740745262"/>
      </left>
      <right/>
      <top style="hair">
        <color theme="9" tint="-0.499984740745262"/>
      </top>
      <bottom style="hair">
        <color theme="9" tint="-0.499984740745262"/>
      </bottom>
      <diagonal/>
    </border>
    <border>
      <left style="hair">
        <color theme="9" tint="-0.499984740745262"/>
      </left>
      <right/>
      <top style="hair">
        <color theme="9" tint="-0.499984740745262"/>
      </top>
      <bottom style="thin">
        <color theme="9" tint="-0.499984740745262"/>
      </bottom>
      <diagonal/>
    </border>
    <border>
      <left style="thin">
        <color theme="9" tint="-0.499984740745262"/>
      </left>
      <right style="thin">
        <color theme="9" tint="-0.499984740745262"/>
      </right>
      <top style="thin">
        <color theme="9" tint="-0.499984740745262"/>
      </top>
      <bottom style="hair">
        <color theme="9" tint="-0.499984740745262"/>
      </bottom>
      <diagonal/>
    </border>
    <border>
      <left style="thin">
        <color theme="9" tint="-0.499984740745262"/>
      </left>
      <right style="thin">
        <color theme="9" tint="-0.499984740745262"/>
      </right>
      <top style="hair">
        <color theme="9" tint="-0.499984740745262"/>
      </top>
      <bottom style="hair">
        <color theme="9" tint="-0.499984740745262"/>
      </bottom>
      <diagonal/>
    </border>
    <border>
      <left style="thin">
        <color theme="9" tint="-0.499984740745262"/>
      </left>
      <right style="thin">
        <color theme="9" tint="-0.499984740745262"/>
      </right>
      <top style="hair">
        <color theme="9" tint="-0.499984740745262"/>
      </top>
      <bottom style="thin">
        <color theme="9" tint="-0.499984740745262"/>
      </bottom>
      <diagonal/>
    </border>
    <border>
      <left/>
      <right style="thin">
        <color theme="9" tint="-0.499984740745262"/>
      </right>
      <top style="thin">
        <color theme="9" tint="-0.499984740745262"/>
      </top>
      <bottom style="hair">
        <color theme="9" tint="-0.499984740745262"/>
      </bottom>
      <diagonal/>
    </border>
    <border>
      <left/>
      <right style="thin">
        <color theme="9" tint="-0.499984740745262"/>
      </right>
      <top style="hair">
        <color theme="9" tint="-0.499984740745262"/>
      </top>
      <bottom style="hair">
        <color theme="9" tint="-0.499984740745262"/>
      </bottom>
      <diagonal/>
    </border>
    <border>
      <left/>
      <right style="thin">
        <color theme="9" tint="-0.499984740745262"/>
      </right>
      <top style="hair">
        <color theme="9" tint="-0.499984740745262"/>
      </top>
      <bottom style="thin">
        <color theme="9" tint="-0.499984740745262"/>
      </bottom>
      <diagonal/>
    </border>
    <border>
      <left/>
      <right/>
      <top style="thin">
        <color theme="9" tint="-0.499984740745262"/>
      </top>
      <bottom/>
      <diagonal/>
    </border>
    <border>
      <left/>
      <right/>
      <top style="thin">
        <color theme="4" tint="-0.24994659260841701"/>
      </top>
      <bottom/>
      <diagonal/>
    </border>
    <border>
      <left style="thin">
        <color theme="4" tint="-0.24994659260841701"/>
      </left>
      <right style="thin">
        <color theme="4" tint="0.39994506668294322"/>
      </right>
      <top style="thin">
        <color theme="4" tint="-0.24994659260841701"/>
      </top>
      <bottom style="thin">
        <color theme="4" tint="-0.24994659260841701"/>
      </bottom>
      <diagonal/>
    </border>
    <border>
      <left style="medium">
        <color theme="3"/>
      </left>
      <right/>
      <top/>
      <bottom style="medium">
        <color theme="3"/>
      </bottom>
      <diagonal/>
    </border>
    <border>
      <left/>
      <right style="hair">
        <color theme="3"/>
      </right>
      <top/>
      <bottom style="medium">
        <color theme="3"/>
      </bottom>
      <diagonal/>
    </border>
    <border>
      <left style="hair">
        <color theme="3"/>
      </left>
      <right style="hair">
        <color theme="3"/>
      </right>
      <top/>
      <bottom style="medium">
        <color theme="3"/>
      </bottom>
      <diagonal/>
    </border>
    <border>
      <left style="thin">
        <color rgb="FF002060"/>
      </left>
      <right style="hair">
        <color rgb="FF002060"/>
      </right>
      <top style="thin">
        <color rgb="FF002060"/>
      </top>
      <bottom style="thin">
        <color rgb="FF002060"/>
      </bottom>
      <diagonal/>
    </border>
    <border>
      <left style="hair">
        <color rgb="FF002060"/>
      </left>
      <right style="thin">
        <color rgb="FF002060"/>
      </right>
      <top style="thin">
        <color rgb="FF002060"/>
      </top>
      <bottom style="thin">
        <color rgb="FF002060"/>
      </bottom>
      <diagonal/>
    </border>
    <border>
      <left style="thin">
        <color theme="4" tint="0.39994506668294322"/>
      </left>
      <right style="thin">
        <color rgb="FF002060"/>
      </right>
      <top style="thin">
        <color rgb="FF002060"/>
      </top>
      <bottom style="thin">
        <color rgb="FF002060"/>
      </bottom>
      <diagonal/>
    </border>
    <border>
      <left style="dashed">
        <color rgb="FF002060"/>
      </left>
      <right style="dashed">
        <color rgb="FF002060"/>
      </right>
      <top style="dashed">
        <color rgb="FF002060"/>
      </top>
      <bottom style="dashed">
        <color rgb="FF002060"/>
      </bottom>
      <diagonal/>
    </border>
    <border>
      <left/>
      <right style="thin">
        <color rgb="FF002060"/>
      </right>
      <top style="hair">
        <color rgb="FF002060"/>
      </top>
      <bottom style="hair">
        <color rgb="FF002060"/>
      </bottom>
      <diagonal/>
    </border>
    <border>
      <left style="thin">
        <color rgb="FF002060"/>
      </left>
      <right/>
      <top style="thin">
        <color rgb="FF002060"/>
      </top>
      <bottom style="hair">
        <color rgb="FF002060"/>
      </bottom>
      <diagonal/>
    </border>
    <border>
      <left/>
      <right/>
      <top style="thin">
        <color rgb="FF002060"/>
      </top>
      <bottom style="hair">
        <color rgb="FF002060"/>
      </bottom>
      <diagonal/>
    </border>
    <border>
      <left/>
      <right style="thin">
        <color rgb="FF002060"/>
      </right>
      <top style="thin">
        <color rgb="FF002060"/>
      </top>
      <bottom style="hair">
        <color rgb="FF002060"/>
      </bottom>
      <diagonal/>
    </border>
    <border>
      <left/>
      <right style="hair">
        <color theme="3"/>
      </right>
      <top/>
      <bottom/>
      <diagonal/>
    </border>
    <border>
      <left style="thin">
        <color rgb="FF002060"/>
      </left>
      <right/>
      <top style="thin">
        <color rgb="FF002060"/>
      </top>
      <bottom style="thin">
        <color rgb="FF002060"/>
      </bottom>
      <diagonal/>
    </border>
    <border>
      <left/>
      <right/>
      <top style="thin">
        <color rgb="FF002060"/>
      </top>
      <bottom style="thin">
        <color rgb="FF002060"/>
      </bottom>
      <diagonal/>
    </border>
    <border>
      <left/>
      <right style="thin">
        <color rgb="FF002060"/>
      </right>
      <top style="thin">
        <color rgb="FF002060"/>
      </top>
      <bottom style="thin">
        <color rgb="FF002060"/>
      </bottom>
      <diagonal/>
    </border>
    <border>
      <left style="thin">
        <color rgb="FF002060"/>
      </left>
      <right/>
      <top style="hair">
        <color rgb="FF002060"/>
      </top>
      <bottom style="hair">
        <color rgb="FF002060"/>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rgb="FF002060"/>
      </left>
      <right style="thin">
        <color rgb="FF002060"/>
      </right>
      <top style="thin">
        <color rgb="FF002060"/>
      </top>
      <bottom style="thin">
        <color rgb="FF002060"/>
      </bottom>
      <diagonal/>
    </border>
    <border>
      <left style="thin">
        <color theme="9" tint="-0.24994659260841701"/>
      </left>
      <right style="thin">
        <color theme="9" tint="-0.24994659260841701"/>
      </right>
      <top style="thin">
        <color theme="9" tint="-0.24994659260841701"/>
      </top>
      <bottom style="thin">
        <color theme="9" tint="-0.24994659260841701"/>
      </bottom>
      <diagonal/>
    </border>
    <border>
      <left style="thin">
        <color theme="9" tint="-0.24994659260841701"/>
      </left>
      <right style="thin">
        <color theme="9" tint="-0.24994659260841701"/>
      </right>
      <top style="hair">
        <color theme="9" tint="-0.24994659260841701"/>
      </top>
      <bottom style="hair">
        <color theme="9" tint="-0.24994659260841701"/>
      </bottom>
      <diagonal/>
    </border>
    <border>
      <left style="thin">
        <color theme="9" tint="-0.24994659260841701"/>
      </left>
      <right style="thin">
        <color theme="9" tint="-0.24994659260841701"/>
      </right>
      <top style="hair">
        <color theme="9" tint="-0.24994659260841701"/>
      </top>
      <bottom style="thin">
        <color theme="9" tint="-0.24994659260841701"/>
      </bottom>
      <diagonal/>
    </border>
    <border>
      <left/>
      <right/>
      <top style="hair">
        <color rgb="FF002060"/>
      </top>
      <bottom style="hair">
        <color rgb="FF002060"/>
      </bottom>
      <diagonal/>
    </border>
    <border>
      <left style="thin">
        <color rgb="FF002060"/>
      </left>
      <right/>
      <top style="hair">
        <color rgb="FF002060"/>
      </top>
      <bottom/>
      <diagonal/>
    </border>
    <border>
      <left/>
      <right/>
      <top style="hair">
        <color rgb="FF002060"/>
      </top>
      <bottom/>
      <diagonal/>
    </border>
    <border>
      <left/>
      <right style="thin">
        <color rgb="FF002060"/>
      </right>
      <top style="hair">
        <color rgb="FF002060"/>
      </top>
      <bottom/>
      <diagonal/>
    </border>
    <border>
      <left style="thin">
        <color rgb="FF002060"/>
      </left>
      <right style="thin">
        <color rgb="FF002060"/>
      </right>
      <top style="thin">
        <color indexed="64"/>
      </top>
      <bottom style="thin">
        <color indexed="64"/>
      </bottom>
      <diagonal/>
    </border>
    <border>
      <left style="thin">
        <color theme="4" tint="-0.24994659260841701"/>
      </left>
      <right style="thin">
        <color rgb="FF002060"/>
      </right>
      <top style="thin">
        <color theme="4" tint="-0.24994659260841701"/>
      </top>
      <bottom style="thin">
        <color theme="4" tint="-0.24994659260841701"/>
      </bottom>
      <diagonal/>
    </border>
    <border>
      <left style="medium">
        <color theme="4" tint="-0.24994659260841701"/>
      </left>
      <right style="thin">
        <color theme="4" tint="0.39994506668294322"/>
      </right>
      <top style="hair">
        <color theme="4" tint="-0.24994659260841701"/>
      </top>
      <bottom style="thin">
        <color rgb="FF002060"/>
      </bottom>
      <diagonal/>
    </border>
    <border>
      <left style="medium">
        <color theme="4"/>
      </left>
      <right style="medium">
        <color theme="4"/>
      </right>
      <top style="medium">
        <color rgb="FFFF3399"/>
      </top>
      <bottom style="medium">
        <color theme="4"/>
      </bottom>
      <diagonal/>
    </border>
    <border>
      <left style="thin">
        <color rgb="FF002060"/>
      </left>
      <right/>
      <top style="thin">
        <color theme="4" tint="-0.24994659260841701"/>
      </top>
      <bottom style="thin">
        <color rgb="FF002060"/>
      </bottom>
      <diagonal/>
    </border>
    <border>
      <left/>
      <right style="thin">
        <color rgb="FF002060"/>
      </right>
      <top style="thin">
        <color theme="4" tint="-0.24994659260841701"/>
      </top>
      <bottom style="thin">
        <color rgb="FF002060"/>
      </bottom>
      <diagonal/>
    </border>
    <border>
      <left style="medium">
        <color theme="4" tint="-0.24994659260841701"/>
      </left>
      <right style="thin">
        <color theme="4" tint="0.39994506668294322"/>
      </right>
      <top/>
      <bottom style="thin">
        <color theme="4" tint="-0.24994659260841701"/>
      </bottom>
      <diagonal/>
    </border>
    <border>
      <left style="thin">
        <color rgb="FF002060"/>
      </left>
      <right/>
      <top style="hair">
        <color theme="0"/>
      </top>
      <bottom style="hair">
        <color indexed="64"/>
      </bottom>
      <diagonal/>
    </border>
    <border>
      <left style="thin">
        <color rgb="FF002060"/>
      </left>
      <right/>
      <top style="hair">
        <color indexed="64"/>
      </top>
      <bottom style="hair">
        <color rgb="FF002060"/>
      </bottom>
      <diagonal/>
    </border>
    <border>
      <left style="thin">
        <color rgb="FF002060"/>
      </left>
      <right/>
      <top/>
      <bottom style="thin">
        <color rgb="FF002060"/>
      </bottom>
      <diagonal/>
    </border>
    <border>
      <left/>
      <right style="thin">
        <color rgb="FF002060"/>
      </right>
      <top style="hair">
        <color theme="0"/>
      </top>
      <bottom style="hair">
        <color indexed="64"/>
      </bottom>
      <diagonal/>
    </border>
    <border>
      <left/>
      <right style="thin">
        <color rgb="FF002060"/>
      </right>
      <top style="hair">
        <color indexed="64"/>
      </top>
      <bottom/>
      <diagonal/>
    </border>
    <border>
      <left/>
      <right style="thin">
        <color rgb="FF002060"/>
      </right>
      <top/>
      <bottom style="thin">
        <color rgb="FF002060"/>
      </bottom>
      <diagonal/>
    </border>
    <border>
      <left style="thin">
        <color rgb="FF002060"/>
      </left>
      <right style="thin">
        <color rgb="FF002060"/>
      </right>
      <top style="hair">
        <color theme="0"/>
      </top>
      <bottom style="hair">
        <color indexed="64"/>
      </bottom>
      <diagonal/>
    </border>
    <border>
      <left style="thin">
        <color rgb="FF002060"/>
      </left>
      <right style="thin">
        <color rgb="FF002060"/>
      </right>
      <top style="hair">
        <color indexed="64"/>
      </top>
      <bottom/>
      <diagonal/>
    </border>
    <border>
      <left style="thin">
        <color rgb="FF002060"/>
      </left>
      <right style="thin">
        <color rgb="FF002060"/>
      </right>
      <top/>
      <bottom style="thin">
        <color rgb="FF002060"/>
      </bottom>
      <diagonal/>
    </border>
    <border>
      <left style="thin">
        <color rgb="FF008080"/>
      </left>
      <right style="thin">
        <color rgb="FF008080"/>
      </right>
      <top/>
      <bottom style="thin">
        <color rgb="FF008080"/>
      </bottom>
      <diagonal/>
    </border>
    <border>
      <left style="thin">
        <color rgb="FF008080"/>
      </left>
      <right style="medium">
        <color rgb="FF008080"/>
      </right>
      <top/>
      <bottom style="thin">
        <color rgb="FF008080"/>
      </bottom>
      <diagonal/>
    </border>
    <border>
      <left style="thin">
        <color theme="4" tint="0.39991454817346722"/>
      </left>
      <right/>
      <top style="hair">
        <color theme="4" tint="-0.24994659260841701"/>
      </top>
      <bottom style="hair">
        <color theme="4" tint="-0.24994659260841701"/>
      </bottom>
      <diagonal/>
    </border>
    <border>
      <left/>
      <right style="thin">
        <color theme="4" tint="0.39991454817346722"/>
      </right>
      <top style="hair">
        <color theme="4" tint="-0.24994659260841701"/>
      </top>
      <bottom style="hair">
        <color theme="4" tint="-0.24994659260841701"/>
      </bottom>
      <diagonal/>
    </border>
    <border>
      <left style="thin">
        <color rgb="FF006666"/>
      </left>
      <right style="hair">
        <color rgb="FF006666"/>
      </right>
      <top style="hair">
        <color rgb="FF006666"/>
      </top>
      <bottom style="hair">
        <color rgb="FF006666"/>
      </bottom>
      <diagonal/>
    </border>
    <border>
      <left style="thin">
        <color rgb="FF006666"/>
      </left>
      <right style="hair">
        <color rgb="FF006666"/>
      </right>
      <top style="hair">
        <color rgb="FF006666"/>
      </top>
      <bottom style="thin">
        <color rgb="FF006666"/>
      </bottom>
      <diagonal/>
    </border>
    <border>
      <left style="hair">
        <color rgb="FF006666"/>
      </left>
      <right style="hair">
        <color rgb="FF006666"/>
      </right>
      <top style="hair">
        <color rgb="FF006666"/>
      </top>
      <bottom style="thin">
        <color rgb="FF006666"/>
      </bottom>
      <diagonal/>
    </border>
    <border>
      <left style="hair">
        <color theme="9" tint="-0.499984740745262"/>
      </left>
      <right style="hair">
        <color theme="9" tint="-0.499984740745262"/>
      </right>
      <top style="hair">
        <color theme="9" tint="-0.499984740745262"/>
      </top>
      <bottom style="thin">
        <color rgb="FF006666"/>
      </bottom>
      <diagonal/>
    </border>
    <border>
      <left style="hair">
        <color rgb="FF006666"/>
      </left>
      <right style="thin">
        <color rgb="FF006666"/>
      </right>
      <top style="hair">
        <color rgb="FF006666"/>
      </top>
      <bottom style="thin">
        <color rgb="FF006666"/>
      </bottom>
      <diagonal/>
    </border>
    <border>
      <left/>
      <right/>
      <top style="thin">
        <color rgb="FF006666"/>
      </top>
      <bottom/>
      <diagonal/>
    </border>
    <border>
      <left/>
      <right style="hair">
        <color theme="9" tint="-0.499984740745262"/>
      </right>
      <top style="thin">
        <color theme="9" tint="-0.499984740745262"/>
      </top>
      <bottom style="hair">
        <color theme="9" tint="-0.499984740745262"/>
      </bottom>
      <diagonal/>
    </border>
    <border>
      <left style="thin">
        <color theme="9" tint="-0.24994659260841701"/>
      </left>
      <right style="thin">
        <color theme="9" tint="-0.24994659260841701"/>
      </right>
      <top style="thin">
        <color theme="9" tint="-0.24994659260841701"/>
      </top>
      <bottom style="hair">
        <color theme="9" tint="-0.24994659260841701"/>
      </bottom>
      <diagonal/>
    </border>
    <border>
      <left style="thin">
        <color rgb="FF008080"/>
      </left>
      <right style="thin">
        <color rgb="FF008080"/>
      </right>
      <top style="thin">
        <color rgb="FF008080"/>
      </top>
      <bottom style="hair">
        <color theme="3"/>
      </bottom>
      <diagonal/>
    </border>
    <border>
      <left style="thin">
        <color rgb="FF008080"/>
      </left>
      <right style="thin">
        <color rgb="FF008080"/>
      </right>
      <top style="hair">
        <color theme="3"/>
      </top>
      <bottom style="thin">
        <color rgb="FF008080"/>
      </bottom>
      <diagonal/>
    </border>
    <border>
      <left/>
      <right/>
      <top style="hair">
        <color theme="4" tint="-0.24994659260841701"/>
      </top>
      <bottom style="hair">
        <color theme="3"/>
      </bottom>
      <diagonal/>
    </border>
    <border>
      <left/>
      <right/>
      <top style="hair">
        <color theme="3"/>
      </top>
      <bottom style="hair">
        <color theme="3"/>
      </bottom>
      <diagonal/>
    </border>
    <border>
      <left style="thin">
        <color theme="4" tint="0.39994506668294322"/>
      </left>
      <right/>
      <top style="thin">
        <color theme="4" tint="-0.24994659260841701"/>
      </top>
      <bottom style="hair">
        <color theme="4" tint="0.39994506668294322"/>
      </bottom>
      <diagonal/>
    </border>
    <border>
      <left style="thin">
        <color theme="4" tint="0.39994506668294322"/>
      </left>
      <right/>
      <top style="hair">
        <color theme="4" tint="0.39994506668294322"/>
      </top>
      <bottom style="thin">
        <color theme="4" tint="-0.24994659260841701"/>
      </bottom>
      <diagonal/>
    </border>
    <border>
      <left style="medium">
        <color theme="9"/>
      </left>
      <right style="medium">
        <color theme="9"/>
      </right>
      <top style="medium">
        <color theme="9"/>
      </top>
      <bottom style="hair">
        <color theme="9"/>
      </bottom>
      <diagonal/>
    </border>
    <border>
      <left style="medium">
        <color theme="9"/>
      </left>
      <right style="medium">
        <color theme="9"/>
      </right>
      <top style="hair">
        <color theme="9"/>
      </top>
      <bottom style="hair">
        <color theme="9"/>
      </bottom>
      <diagonal/>
    </border>
    <border>
      <left style="medium">
        <color theme="9"/>
      </left>
      <right style="medium">
        <color theme="9"/>
      </right>
      <top style="hair">
        <color theme="9"/>
      </top>
      <bottom style="medium">
        <color theme="9"/>
      </bottom>
      <diagonal/>
    </border>
  </borders>
  <cellStyleXfs count="2">
    <xf numFmtId="0" fontId="0" fillId="0" borderId="0"/>
    <xf numFmtId="0" fontId="11" fillId="0" borderId="0" applyNumberFormat="0" applyFill="0" applyBorder="0" applyAlignment="0" applyProtection="0"/>
  </cellStyleXfs>
  <cellXfs count="676">
    <xf numFmtId="0" fontId="0" fillId="0" borderId="0" xfId="0"/>
    <xf numFmtId="0" fontId="2" fillId="0" borderId="0" xfId="0" applyFont="1" applyAlignment="1">
      <alignment horizontal="center" vertical="center" wrapText="1"/>
    </xf>
    <xf numFmtId="2" fontId="2" fillId="0" borderId="0" xfId="0" applyNumberFormat="1" applyFont="1" applyAlignment="1">
      <alignment horizontal="center" vertical="center" wrapText="1"/>
    </xf>
    <xf numFmtId="0" fontId="5" fillId="0" borderId="0" xfId="0" applyFont="1" applyAlignment="1">
      <alignment horizontal="center" vertical="center" wrapText="1"/>
    </xf>
    <xf numFmtId="0" fontId="1" fillId="0" borderId="0" xfId="0" applyFont="1" applyAlignment="1">
      <alignment vertical="center" wrapText="1"/>
    </xf>
    <xf numFmtId="0" fontId="4" fillId="4" borderId="1"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2" fillId="0" borderId="4" xfId="0" applyFont="1" applyBorder="1" applyAlignment="1">
      <alignment horizontal="left" vertical="center" wrapText="1"/>
    </xf>
    <xf numFmtId="0" fontId="9" fillId="2" borderId="14"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2" fillId="0" borderId="10" xfId="0" quotePrefix="1" applyFont="1" applyBorder="1" applyAlignment="1">
      <alignment horizontal="center" vertical="center" wrapText="1"/>
    </xf>
    <xf numFmtId="0" fontId="10" fillId="0" borderId="0" xfId="0" applyFont="1" applyAlignment="1">
      <alignment vertical="center" wrapText="1"/>
    </xf>
    <xf numFmtId="0" fontId="2" fillId="12" borderId="4" xfId="0" quotePrefix="1" applyFont="1" applyFill="1" applyBorder="1" applyAlignment="1">
      <alignment horizontal="left" vertical="center" wrapText="1"/>
    </xf>
    <xf numFmtId="0" fontId="2" fillId="12" borderId="4" xfId="0" applyFont="1" applyFill="1" applyBorder="1" applyAlignment="1">
      <alignment horizontal="left" vertical="center" wrapText="1"/>
    </xf>
    <xf numFmtId="0" fontId="13" fillId="5" borderId="20" xfId="0" applyFont="1" applyFill="1" applyBorder="1" applyAlignment="1">
      <alignment horizontal="center" vertical="center" wrapText="1"/>
    </xf>
    <xf numFmtId="0" fontId="13" fillId="5" borderId="21"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2" fillId="0" borderId="23" xfId="0" applyFont="1" applyBorder="1" applyAlignment="1">
      <alignment horizontal="center" vertical="center" wrapText="1"/>
    </xf>
    <xf numFmtId="0" fontId="13" fillId="5" borderId="13" xfId="0" applyFont="1" applyFill="1" applyBorder="1" applyAlignment="1">
      <alignment horizontal="center" vertical="center" wrapText="1"/>
    </xf>
    <xf numFmtId="0" fontId="13" fillId="5" borderId="23" xfId="0" applyFont="1" applyFill="1" applyBorder="1" applyAlignment="1">
      <alignment horizontal="center" vertical="center" wrapText="1"/>
    </xf>
    <xf numFmtId="0" fontId="13" fillId="5" borderId="24" xfId="0" applyFont="1" applyFill="1" applyBorder="1" applyAlignment="1">
      <alignment horizontal="center" vertical="center" wrapText="1"/>
    </xf>
    <xf numFmtId="0" fontId="19" fillId="5" borderId="23" xfId="0" applyFont="1" applyFill="1" applyBorder="1" applyAlignment="1">
      <alignment horizontal="center" vertical="center" wrapText="1"/>
    </xf>
    <xf numFmtId="0" fontId="2" fillId="0" borderId="16"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7" xfId="0" applyFont="1" applyBorder="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vertical="center" wrapText="1"/>
    </xf>
    <xf numFmtId="0" fontId="22" fillId="0" borderId="0" xfId="0" applyFont="1" applyAlignment="1">
      <alignment horizontal="center" vertical="center" wrapText="1"/>
    </xf>
    <xf numFmtId="0" fontId="2" fillId="12" borderId="7" xfId="0" applyFont="1" applyFill="1" applyBorder="1" applyAlignment="1">
      <alignment horizontal="left" vertical="center" wrapText="1"/>
    </xf>
    <xf numFmtId="0" fontId="26" fillId="0" borderId="0" xfId="0" applyFont="1" applyAlignment="1">
      <alignment horizontal="center" vertical="center" wrapText="1"/>
    </xf>
    <xf numFmtId="0" fontId="27" fillId="0" borderId="0" xfId="0" applyFont="1" applyAlignment="1">
      <alignment vertical="center" wrapText="1"/>
    </xf>
    <xf numFmtId="0" fontId="16" fillId="0" borderId="0" xfId="0" applyFont="1" applyAlignment="1">
      <alignment horizontal="center" vertical="center" wrapText="1"/>
    </xf>
    <xf numFmtId="0" fontId="19" fillId="0" borderId="0" xfId="0" applyFont="1" applyAlignment="1">
      <alignment horizontal="center" vertical="center" wrapText="1"/>
    </xf>
    <xf numFmtId="0" fontId="28"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wrapText="1"/>
    </xf>
    <xf numFmtId="49" fontId="0" fillId="0" borderId="0" xfId="0" applyNumberFormat="1" applyAlignment="1">
      <alignment wrapText="1"/>
    </xf>
    <xf numFmtId="0" fontId="15" fillId="0" borderId="0" xfId="0" applyFont="1" applyAlignment="1">
      <alignment horizontal="center" vertical="center"/>
    </xf>
    <xf numFmtId="0" fontId="14" fillId="0" borderId="0" xfId="0" applyFont="1" applyAlignment="1">
      <alignment horizontal="center" vertical="center"/>
    </xf>
    <xf numFmtId="0" fontId="34" fillId="0" borderId="0" xfId="0" applyFont="1" applyAlignment="1">
      <alignment horizontal="center" vertical="center"/>
    </xf>
    <xf numFmtId="2" fontId="35" fillId="0" borderId="38" xfId="0" applyNumberFormat="1" applyFont="1" applyBorder="1" applyAlignment="1">
      <alignment horizontal="center" vertical="center" wrapText="1"/>
    </xf>
    <xf numFmtId="2" fontId="35" fillId="0" borderId="39" xfId="0" applyNumberFormat="1" applyFont="1" applyBorder="1" applyAlignment="1">
      <alignment horizontal="center" vertical="center" wrapText="1"/>
    </xf>
    <xf numFmtId="0" fontId="35" fillId="0" borderId="39" xfId="0" applyFont="1" applyBorder="1" applyAlignment="1">
      <alignment horizontal="center" vertical="center" wrapText="1"/>
    </xf>
    <xf numFmtId="49" fontId="2" fillId="0" borderId="43" xfId="0" applyNumberFormat="1" applyFont="1" applyBorder="1" applyAlignment="1">
      <alignment horizontal="center" vertical="center" wrapText="1"/>
    </xf>
    <xf numFmtId="49" fontId="2" fillId="0" borderId="40" xfId="0" applyNumberFormat="1" applyFont="1" applyBorder="1" applyAlignment="1">
      <alignment horizontal="center" vertical="center" wrapText="1"/>
    </xf>
    <xf numFmtId="49" fontId="2" fillId="0" borderId="41" xfId="0" applyNumberFormat="1" applyFont="1" applyBorder="1" applyAlignment="1">
      <alignment horizontal="center" vertical="center" wrapText="1"/>
    </xf>
    <xf numFmtId="49" fontId="2" fillId="0" borderId="46" xfId="0" applyNumberFormat="1" applyFont="1" applyBorder="1" applyAlignment="1">
      <alignment horizontal="center" vertical="center" wrapText="1"/>
    </xf>
    <xf numFmtId="0" fontId="15" fillId="18" borderId="0" xfId="0" applyFont="1" applyFill="1" applyAlignment="1">
      <alignment horizontal="center" vertical="center"/>
    </xf>
    <xf numFmtId="0" fontId="29" fillId="0" borderId="0" xfId="0" applyFont="1" applyAlignment="1">
      <alignment horizontal="center" vertical="center" wrapText="1"/>
    </xf>
    <xf numFmtId="0" fontId="38" fillId="21" borderId="47" xfId="0" applyFont="1" applyFill="1" applyBorder="1" applyAlignment="1">
      <alignment horizontal="center" vertical="center" wrapText="1"/>
    </xf>
    <xf numFmtId="0" fontId="37" fillId="0" borderId="0" xfId="0" applyFont="1" applyAlignment="1">
      <alignment horizontal="center" vertical="center" wrapText="1"/>
    </xf>
    <xf numFmtId="0" fontId="25" fillId="16" borderId="30" xfId="0" applyFont="1" applyFill="1" applyBorder="1" applyAlignment="1">
      <alignment horizontal="center" vertical="center" wrapText="1"/>
    </xf>
    <xf numFmtId="0" fontId="25" fillId="16" borderId="31" xfId="0" applyFont="1" applyFill="1" applyBorder="1" applyAlignment="1">
      <alignment horizontal="center" vertical="center" wrapText="1"/>
    </xf>
    <xf numFmtId="0" fontId="20" fillId="25" borderId="51" xfId="0" applyFont="1" applyFill="1" applyBorder="1" applyAlignment="1">
      <alignment horizontal="center" vertical="center" wrapText="1"/>
    </xf>
    <xf numFmtId="0" fontId="42" fillId="0" borderId="0" xfId="0" applyFont="1" applyAlignment="1">
      <alignment horizontal="center" vertical="center" wrapText="1"/>
    </xf>
    <xf numFmtId="0" fontId="46" fillId="0" borderId="0" xfId="0" applyFont="1" applyAlignment="1">
      <alignment horizontal="center" vertical="center" wrapText="1"/>
    </xf>
    <xf numFmtId="0" fontId="45" fillId="0" borderId="52" xfId="0" applyFont="1" applyBorder="1" applyAlignment="1">
      <alignment horizontal="center" vertical="center" wrapText="1"/>
    </xf>
    <xf numFmtId="0" fontId="40" fillId="0" borderId="53" xfId="1" applyFont="1" applyFill="1" applyBorder="1" applyAlignment="1">
      <alignment horizontal="center" vertical="center"/>
    </xf>
    <xf numFmtId="0" fontId="40" fillId="0" borderId="54" xfId="0" applyFont="1" applyBorder="1" applyAlignment="1">
      <alignment horizontal="center" vertical="center"/>
    </xf>
    <xf numFmtId="0" fontId="39" fillId="0" borderId="55" xfId="0" applyFont="1" applyBorder="1" applyAlignment="1">
      <alignment horizontal="center" vertical="center" wrapText="1"/>
    </xf>
    <xf numFmtId="0" fontId="40" fillId="0" borderId="56" xfId="1" applyFont="1" applyFill="1" applyBorder="1" applyAlignment="1">
      <alignment horizontal="center" vertical="center"/>
    </xf>
    <xf numFmtId="0" fontId="40" fillId="0" borderId="57" xfId="0" applyFont="1" applyBorder="1" applyAlignment="1">
      <alignment horizontal="center" vertical="center"/>
    </xf>
    <xf numFmtId="0" fontId="51" fillId="18" borderId="0" xfId="0" applyFont="1" applyFill="1" applyAlignment="1">
      <alignment horizontal="center" vertical="center" wrapText="1"/>
    </xf>
    <xf numFmtId="0" fontId="8" fillId="0" borderId="0" xfId="0" applyFont="1" applyAlignment="1">
      <alignment horizontal="center" vertical="center" wrapText="1"/>
    </xf>
    <xf numFmtId="0" fontId="1" fillId="0" borderId="63" xfId="0" applyFont="1" applyBorder="1" applyAlignment="1">
      <alignment horizontal="center" vertical="center" wrapText="1"/>
    </xf>
    <xf numFmtId="0" fontId="2" fillId="12" borderId="13" xfId="0" applyFont="1" applyFill="1" applyBorder="1" applyAlignment="1">
      <alignment horizontal="center" vertical="center" wrapText="1"/>
    </xf>
    <xf numFmtId="0" fontId="2" fillId="0" borderId="25" xfId="0" applyFont="1" applyBorder="1" applyAlignment="1">
      <alignment horizontal="center" vertical="center" wrapText="1"/>
    </xf>
    <xf numFmtId="0" fontId="2" fillId="12" borderId="13" xfId="0" applyFont="1" applyFill="1" applyBorder="1" applyAlignment="1">
      <alignment horizontal="left" vertical="center" wrapText="1"/>
    </xf>
    <xf numFmtId="0" fontId="2" fillId="0" borderId="27" xfId="0" applyFont="1" applyBorder="1" applyAlignment="1">
      <alignment horizontal="center" vertical="center" wrapText="1"/>
    </xf>
    <xf numFmtId="3" fontId="6" fillId="9" borderId="23" xfId="0" applyNumberFormat="1" applyFont="1" applyFill="1" applyBorder="1" applyAlignment="1">
      <alignment horizontal="center" vertical="center" wrapText="1"/>
    </xf>
    <xf numFmtId="0" fontId="13" fillId="14" borderId="13" xfId="0" applyFont="1" applyFill="1" applyBorder="1" applyAlignment="1">
      <alignment horizontal="center" vertical="center" wrapText="1"/>
    </xf>
    <xf numFmtId="0" fontId="2" fillId="12" borderId="8" xfId="0" applyFont="1" applyFill="1" applyBorder="1" applyAlignment="1">
      <alignment horizontal="left" vertical="center" wrapText="1"/>
    </xf>
    <xf numFmtId="3" fontId="20" fillId="25" borderId="51" xfId="0" applyNumberFormat="1" applyFont="1" applyFill="1" applyBorder="1" applyAlignment="1">
      <alignment horizontal="center" vertical="center" wrapText="1"/>
    </xf>
    <xf numFmtId="0" fontId="27" fillId="3" borderId="9" xfId="0" applyFont="1" applyFill="1" applyBorder="1" applyAlignment="1">
      <alignment horizontal="center" vertical="center" wrapText="1"/>
    </xf>
    <xf numFmtId="0" fontId="33" fillId="0" borderId="0" xfId="0" applyFont="1" applyAlignment="1">
      <alignment horizontal="center" vertical="center" wrapText="1"/>
    </xf>
    <xf numFmtId="0" fontId="56" fillId="0" borderId="0" xfId="0" applyFont="1" applyAlignment="1">
      <alignment horizontal="center" vertical="center"/>
    </xf>
    <xf numFmtId="0" fontId="58" fillId="0" borderId="0" xfId="0" applyFont="1" applyAlignment="1">
      <alignment horizontal="center" vertical="center"/>
    </xf>
    <xf numFmtId="0" fontId="58" fillId="0" borderId="0" xfId="0" applyFont="1" applyAlignment="1">
      <alignment horizontal="center" vertical="center" wrapText="1"/>
    </xf>
    <xf numFmtId="0" fontId="57" fillId="0" borderId="0" xfId="0" applyFont="1" applyAlignment="1">
      <alignment horizontal="center" vertical="center" wrapText="1"/>
    </xf>
    <xf numFmtId="0" fontId="59" fillId="0" borderId="0" xfId="0" applyFont="1" applyAlignment="1">
      <alignment horizontal="center" vertical="center"/>
    </xf>
    <xf numFmtId="0" fontId="56" fillId="12" borderId="0" xfId="0" applyFont="1" applyFill="1" applyAlignment="1">
      <alignment horizontal="center" vertical="center"/>
    </xf>
    <xf numFmtId="0" fontId="57" fillId="12" borderId="0" xfId="0" applyFont="1" applyFill="1" applyAlignment="1">
      <alignment horizontal="center" vertical="center" wrapText="1"/>
    </xf>
    <xf numFmtId="0" fontId="58" fillId="12" borderId="0" xfId="0" applyFont="1" applyFill="1" applyAlignment="1">
      <alignment horizontal="center" vertical="center"/>
    </xf>
    <xf numFmtId="0" fontId="3" fillId="26" borderId="60" xfId="0" applyFont="1" applyFill="1" applyBorder="1" applyAlignment="1">
      <alignment horizontal="center" vertical="center" wrapText="1"/>
    </xf>
    <xf numFmtId="2" fontId="62" fillId="9" borderId="61" xfId="0" applyNumberFormat="1" applyFont="1" applyFill="1" applyBorder="1" applyAlignment="1">
      <alignment horizontal="center" vertical="center" wrapText="1"/>
    </xf>
    <xf numFmtId="0" fontId="3" fillId="19" borderId="49" xfId="0" applyFont="1" applyFill="1" applyBorder="1" applyAlignment="1">
      <alignment horizontal="center" vertical="center" wrapText="1"/>
    </xf>
    <xf numFmtId="0" fontId="3" fillId="20" borderId="33" xfId="0" applyFont="1" applyFill="1" applyBorder="1" applyAlignment="1">
      <alignment horizontal="center" vertical="center" wrapText="1"/>
    </xf>
    <xf numFmtId="0" fontId="3" fillId="23" borderId="34" xfId="0" applyFont="1" applyFill="1" applyBorder="1" applyAlignment="1">
      <alignment horizontal="center" vertical="center" wrapText="1"/>
    </xf>
    <xf numFmtId="0" fontId="60" fillId="0" borderId="35" xfId="0" applyFont="1" applyBorder="1" applyAlignment="1">
      <alignment horizontal="center" vertical="center" wrapText="1"/>
    </xf>
    <xf numFmtId="0" fontId="61" fillId="0" borderId="36" xfId="0" applyFont="1" applyBorder="1" applyAlignment="1">
      <alignment horizontal="center" vertical="center" wrapText="1"/>
    </xf>
    <xf numFmtId="0" fontId="63" fillId="0" borderId="37" xfId="0" applyFont="1" applyBorder="1" applyAlignment="1">
      <alignment horizontal="center" vertical="center" wrapText="1"/>
    </xf>
    <xf numFmtId="2" fontId="60" fillId="9" borderId="58" xfId="0" applyNumberFormat="1" applyFont="1" applyFill="1" applyBorder="1" applyAlignment="1">
      <alignment horizontal="center" vertical="center" wrapText="1"/>
    </xf>
    <xf numFmtId="2" fontId="64" fillId="9" borderId="59" xfId="0" applyNumberFormat="1" applyFont="1" applyFill="1" applyBorder="1" applyAlignment="1">
      <alignment horizontal="center" vertical="center" wrapText="1"/>
    </xf>
    <xf numFmtId="2" fontId="64" fillId="9" borderId="69" xfId="0" applyNumberFormat="1" applyFont="1" applyFill="1" applyBorder="1" applyAlignment="1">
      <alignment horizontal="center" vertical="center" wrapText="1"/>
    </xf>
    <xf numFmtId="0" fontId="11" fillId="0" borderId="74" xfId="1" applyFill="1" applyBorder="1" applyAlignment="1">
      <alignment horizontal="center" vertical="center" wrapText="1"/>
    </xf>
    <xf numFmtId="0" fontId="41" fillId="0" borderId="0" xfId="0" applyFont="1" applyAlignment="1">
      <alignment horizontal="center" vertical="top"/>
    </xf>
    <xf numFmtId="0" fontId="9" fillId="21" borderId="47" xfId="0" applyFont="1" applyFill="1" applyBorder="1" applyAlignment="1">
      <alignment horizontal="center" vertical="center" wrapText="1"/>
    </xf>
    <xf numFmtId="0" fontId="36" fillId="16" borderId="0" xfId="0" applyFont="1" applyFill="1" applyAlignment="1">
      <alignment horizontal="center" vertical="center" wrapText="1"/>
    </xf>
    <xf numFmtId="0" fontId="67" fillId="16" borderId="29" xfId="0" applyFont="1" applyFill="1" applyBorder="1" applyAlignment="1">
      <alignment horizontal="center" vertical="center" wrapText="1"/>
    </xf>
    <xf numFmtId="0" fontId="67" fillId="16" borderId="30" xfId="0" applyFont="1" applyFill="1" applyBorder="1" applyAlignment="1">
      <alignment horizontal="center" vertical="center" wrapText="1"/>
    </xf>
    <xf numFmtId="0" fontId="68" fillId="16" borderId="0" xfId="0" applyFont="1" applyFill="1" applyAlignment="1">
      <alignment horizontal="left" vertical="center"/>
    </xf>
    <xf numFmtId="0" fontId="48" fillId="16" borderId="0" xfId="0" applyFont="1" applyFill="1" applyAlignment="1">
      <alignment horizontal="center" vertical="center"/>
    </xf>
    <xf numFmtId="0" fontId="11" fillId="0" borderId="76" xfId="1" applyFill="1" applyBorder="1" applyAlignment="1">
      <alignment horizontal="center" vertical="center" wrapText="1"/>
    </xf>
    <xf numFmtId="0" fontId="11" fillId="27" borderId="48" xfId="1" applyFill="1" applyBorder="1" applyAlignment="1">
      <alignment horizontal="center" vertical="center" wrapText="1"/>
    </xf>
    <xf numFmtId="0" fontId="11" fillId="0" borderId="75" xfId="1" applyFill="1" applyBorder="1" applyAlignment="1">
      <alignment horizontal="center" vertical="center" wrapText="1"/>
    </xf>
    <xf numFmtId="0" fontId="44" fillId="5" borderId="48" xfId="1" applyFont="1" applyFill="1" applyBorder="1" applyAlignment="1">
      <alignment horizontal="center" vertical="center" wrapText="1"/>
    </xf>
    <xf numFmtId="0" fontId="71" fillId="13" borderId="48" xfId="1" applyFont="1" applyFill="1" applyBorder="1" applyAlignment="1">
      <alignment horizontal="center" vertical="center" wrapText="1"/>
    </xf>
    <xf numFmtId="0" fontId="1" fillId="0" borderId="3" xfId="0" applyFont="1" applyBorder="1" applyAlignment="1">
      <alignment horizontal="center" vertical="center" wrapText="1"/>
    </xf>
    <xf numFmtId="0" fontId="11" fillId="13" borderId="48" xfId="1" applyFill="1" applyBorder="1" applyAlignment="1">
      <alignment horizontal="center" vertical="center" wrapText="1"/>
    </xf>
    <xf numFmtId="0" fontId="25" fillId="13" borderId="23" xfId="0" applyFont="1" applyFill="1" applyBorder="1" applyAlignment="1">
      <alignment horizontal="center" vertical="center" wrapText="1"/>
    </xf>
    <xf numFmtId="0" fontId="25" fillId="13" borderId="24"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left"/>
    </xf>
    <xf numFmtId="0" fontId="9" fillId="2" borderId="80" xfId="0" applyFont="1" applyFill="1" applyBorder="1" applyAlignment="1">
      <alignment horizontal="center" vertical="center" wrapText="1"/>
    </xf>
    <xf numFmtId="0" fontId="9" fillId="2" borderId="81" xfId="0" applyFont="1" applyFill="1" applyBorder="1" applyAlignment="1">
      <alignment horizontal="center" vertical="center" wrapText="1"/>
    </xf>
    <xf numFmtId="0" fontId="31" fillId="17" borderId="83" xfId="0" applyFont="1" applyFill="1" applyBorder="1" applyAlignment="1">
      <alignment horizontal="center" vertical="center" wrapText="1"/>
    </xf>
    <xf numFmtId="0" fontId="27" fillId="3" borderId="83" xfId="0" applyFont="1" applyFill="1" applyBorder="1" applyAlignment="1">
      <alignment horizontal="center" vertical="center" wrapText="1"/>
    </xf>
    <xf numFmtId="0" fontId="2" fillId="0" borderId="84" xfId="0" applyFont="1" applyBorder="1" applyAlignment="1">
      <alignment horizontal="center" vertical="center" wrapText="1"/>
    </xf>
    <xf numFmtId="0" fontId="2" fillId="0" borderId="85" xfId="0" applyFont="1" applyBorder="1" applyAlignment="1">
      <alignment horizontal="center" vertical="center" wrapText="1"/>
    </xf>
    <xf numFmtId="0" fontId="31" fillId="17" borderId="88" xfId="0" applyFont="1" applyFill="1" applyBorder="1" applyAlignment="1">
      <alignment horizontal="center" vertical="center" wrapText="1"/>
    </xf>
    <xf numFmtId="0" fontId="31" fillId="17" borderId="89" xfId="0" applyFont="1" applyFill="1" applyBorder="1" applyAlignment="1">
      <alignment horizontal="center" vertical="center" wrapText="1"/>
    </xf>
    <xf numFmtId="0" fontId="31" fillId="0" borderId="88" xfId="0" applyFont="1" applyBorder="1" applyAlignment="1">
      <alignment vertical="center" wrapText="1"/>
    </xf>
    <xf numFmtId="0" fontId="2" fillId="0" borderId="89" xfId="0" applyFont="1" applyBorder="1" applyAlignment="1">
      <alignment horizontal="center" vertical="center" wrapText="1"/>
    </xf>
    <xf numFmtId="0" fontId="32" fillId="0" borderId="89" xfId="0" applyFont="1" applyBorder="1" applyAlignment="1">
      <alignment horizontal="center" vertical="center" wrapText="1"/>
    </xf>
    <xf numFmtId="0" fontId="2" fillId="0" borderId="88" xfId="0" applyFont="1" applyBorder="1" applyAlignment="1">
      <alignment vertical="center" wrapText="1"/>
    </xf>
    <xf numFmtId="0" fontId="2" fillId="0" borderId="88" xfId="0" quotePrefix="1" applyFont="1" applyBorder="1" applyAlignment="1">
      <alignment vertical="center" wrapText="1"/>
    </xf>
    <xf numFmtId="0" fontId="30" fillId="0" borderId="89" xfId="0" applyFont="1" applyBorder="1" applyAlignment="1">
      <alignment horizontal="center" vertical="center" wrapText="1"/>
    </xf>
    <xf numFmtId="49" fontId="2" fillId="0" borderId="89" xfId="0" applyNumberFormat="1" applyFont="1" applyBorder="1" applyAlignment="1">
      <alignment horizontal="center" vertical="center" wrapText="1"/>
    </xf>
    <xf numFmtId="0" fontId="1" fillId="0" borderId="92" xfId="0" applyFont="1" applyBorder="1" applyAlignment="1">
      <alignment vertical="center" wrapText="1"/>
    </xf>
    <xf numFmtId="0" fontId="2" fillId="0" borderId="93" xfId="0" applyFont="1" applyBorder="1" applyAlignment="1">
      <alignment horizontal="center" vertical="center" wrapText="1"/>
    </xf>
    <xf numFmtId="0" fontId="31" fillId="17" borderId="94" xfId="0" applyFont="1" applyFill="1" applyBorder="1" applyAlignment="1">
      <alignment horizontal="center" vertical="center" wrapText="1"/>
    </xf>
    <xf numFmtId="0" fontId="31" fillId="17" borderId="95" xfId="0" applyFont="1" applyFill="1" applyBorder="1" applyAlignment="1">
      <alignment horizontal="center" vertical="center" wrapText="1"/>
    </xf>
    <xf numFmtId="0" fontId="31" fillId="17" borderId="82" xfId="0" applyFont="1" applyFill="1" applyBorder="1" applyAlignment="1">
      <alignment horizontal="center" vertical="center" wrapText="1"/>
    </xf>
    <xf numFmtId="0" fontId="31" fillId="17" borderId="96" xfId="0" applyFont="1" applyFill="1" applyBorder="1" applyAlignment="1">
      <alignment horizontal="center" vertical="center" wrapText="1"/>
    </xf>
    <xf numFmtId="0" fontId="31" fillId="17" borderId="97" xfId="0" applyFont="1" applyFill="1" applyBorder="1" applyAlignment="1">
      <alignment horizontal="center" vertical="center" wrapText="1"/>
    </xf>
    <xf numFmtId="0" fontId="2" fillId="12" borderId="92" xfId="0" applyFont="1" applyFill="1" applyBorder="1" applyAlignment="1">
      <alignment vertical="center" wrapText="1"/>
    </xf>
    <xf numFmtId="0" fontId="31" fillId="17" borderId="98" xfId="0" applyFont="1" applyFill="1" applyBorder="1" applyAlignment="1">
      <alignment horizontal="center" vertical="center" wrapText="1"/>
    </xf>
    <xf numFmtId="0" fontId="31" fillId="17" borderId="99"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73" fillId="3" borderId="82" xfId="0" applyFont="1" applyFill="1" applyBorder="1" applyAlignment="1">
      <alignment horizontal="center" vertical="center" wrapText="1"/>
    </xf>
    <xf numFmtId="0" fontId="73" fillId="3" borderId="6" xfId="0" applyFont="1" applyFill="1" applyBorder="1" applyAlignment="1">
      <alignment horizontal="center" vertical="center" wrapText="1"/>
    </xf>
    <xf numFmtId="0" fontId="25" fillId="13" borderId="2" xfId="0" applyFont="1" applyFill="1" applyBorder="1" applyAlignment="1">
      <alignment horizontal="center" vertical="center" wrapText="1"/>
    </xf>
    <xf numFmtId="0" fontId="2" fillId="0" borderId="100" xfId="0" applyFont="1" applyBorder="1" applyAlignment="1">
      <alignment horizontal="center" vertical="center" wrapText="1"/>
    </xf>
    <xf numFmtId="0" fontId="2" fillId="0" borderId="101" xfId="0" applyFont="1" applyBorder="1" applyAlignment="1">
      <alignment horizontal="center" vertical="center" wrapText="1"/>
    </xf>
    <xf numFmtId="0" fontId="25" fillId="0" borderId="100" xfId="0" applyFont="1" applyBorder="1" applyAlignment="1">
      <alignment horizontal="center" vertical="center" wrapText="1"/>
    </xf>
    <xf numFmtId="0" fontId="2" fillId="0" borderId="103" xfId="0" applyFont="1" applyBorder="1" applyAlignment="1">
      <alignment horizontal="center" vertical="center" wrapText="1"/>
    </xf>
    <xf numFmtId="0" fontId="2" fillId="0" borderId="102" xfId="0" applyFont="1" applyBorder="1" applyAlignment="1">
      <alignment horizontal="center" vertical="center" wrapText="1"/>
    </xf>
    <xf numFmtId="0" fontId="25" fillId="13" borderId="1" xfId="0" applyFont="1" applyFill="1" applyBorder="1" applyAlignment="1">
      <alignment horizontal="center" vertical="center" wrapText="1"/>
    </xf>
    <xf numFmtId="49" fontId="25" fillId="13" borderId="2" xfId="0" applyNumberFormat="1" applyFont="1" applyFill="1" applyBorder="1" applyAlignment="1">
      <alignment horizontal="center" vertical="center" wrapText="1"/>
    </xf>
    <xf numFmtId="0" fontId="1" fillId="0" borderId="105" xfId="0" applyFont="1" applyBorder="1" applyAlignment="1">
      <alignment horizontal="left" vertical="center" wrapText="1"/>
    </xf>
    <xf numFmtId="0" fontId="4" fillId="0" borderId="102" xfId="0" applyFont="1" applyBorder="1" applyAlignment="1">
      <alignment horizontal="center" vertical="center" wrapText="1"/>
    </xf>
    <xf numFmtId="0" fontId="31" fillId="17" borderId="105" xfId="0" applyFont="1" applyFill="1" applyBorder="1" applyAlignment="1">
      <alignment horizontal="center" vertical="center" wrapText="1"/>
    </xf>
    <xf numFmtId="0" fontId="2" fillId="12" borderId="106" xfId="0" applyFont="1" applyFill="1" applyBorder="1" applyAlignment="1">
      <alignment horizontal="left" vertical="center" wrapText="1"/>
    </xf>
    <xf numFmtId="0" fontId="2" fillId="0" borderId="108" xfId="0" applyFont="1" applyBorder="1" applyAlignment="1">
      <alignment horizontal="center" vertical="center" wrapText="1"/>
    </xf>
    <xf numFmtId="0" fontId="31" fillId="17" borderId="1" xfId="0" applyFont="1" applyFill="1" applyBorder="1" applyAlignment="1">
      <alignment horizontal="center" vertical="center" wrapText="1"/>
    </xf>
    <xf numFmtId="0" fontId="31" fillId="17" borderId="2" xfId="0" applyFont="1" applyFill="1" applyBorder="1" applyAlignment="1">
      <alignment horizontal="center" vertical="center" wrapText="1"/>
    </xf>
    <xf numFmtId="2" fontId="31" fillId="17" borderId="2"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2" fontId="7" fillId="4" borderId="2" xfId="0" applyNumberFormat="1" applyFont="1" applyFill="1" applyBorder="1" applyAlignment="1">
      <alignment horizontal="center" vertical="center" wrapText="1"/>
    </xf>
    <xf numFmtId="0" fontId="73" fillId="3" borderId="109" xfId="0" applyFont="1" applyFill="1" applyBorder="1" applyAlignment="1">
      <alignment horizontal="center" vertical="center" wrapText="1"/>
    </xf>
    <xf numFmtId="0" fontId="1" fillId="3" borderId="110" xfId="0" applyFont="1" applyFill="1" applyBorder="1" applyAlignment="1">
      <alignment horizontal="center" vertical="center" wrapText="1"/>
    </xf>
    <xf numFmtId="0" fontId="27" fillId="3" borderId="110" xfId="0" applyFont="1" applyFill="1" applyBorder="1" applyAlignment="1">
      <alignment horizontal="center" vertical="center" wrapText="1"/>
    </xf>
    <xf numFmtId="0" fontId="23" fillId="13" borderId="86" xfId="0" applyFont="1" applyFill="1" applyBorder="1" applyAlignment="1">
      <alignment horizontal="center" vertical="center" wrapText="1"/>
    </xf>
    <xf numFmtId="0" fontId="25" fillId="13" borderId="87" xfId="0" applyFont="1" applyFill="1" applyBorder="1" applyAlignment="1">
      <alignment horizontal="center" vertical="center" wrapText="1"/>
    </xf>
    <xf numFmtId="0" fontId="67" fillId="13" borderId="87" xfId="0" applyFont="1" applyFill="1" applyBorder="1" applyAlignment="1">
      <alignment horizontal="center" vertical="center" wrapText="1"/>
    </xf>
    <xf numFmtId="0" fontId="25" fillId="13" borderId="87" xfId="0" applyFont="1" applyFill="1" applyBorder="1" applyAlignment="1">
      <alignment vertical="center" wrapText="1"/>
    </xf>
    <xf numFmtId="0" fontId="2" fillId="4" borderId="113" xfId="0" applyFont="1" applyFill="1" applyBorder="1" applyAlignment="1">
      <alignment horizontal="center" vertical="center" wrapText="1"/>
    </xf>
    <xf numFmtId="0" fontId="2" fillId="4" borderId="77" xfId="0" applyFont="1" applyFill="1" applyBorder="1" applyAlignment="1">
      <alignment horizontal="center" vertical="center" wrapText="1"/>
    </xf>
    <xf numFmtId="0" fontId="73" fillId="3" borderId="3" xfId="0" applyFont="1" applyFill="1" applyBorder="1" applyAlignment="1">
      <alignment horizontal="center" vertical="center" wrapText="1"/>
    </xf>
    <xf numFmtId="0" fontId="1" fillId="3" borderId="101" xfId="0" applyFont="1" applyFill="1" applyBorder="1" applyAlignment="1">
      <alignment horizontal="center" vertical="center" wrapText="1"/>
    </xf>
    <xf numFmtId="0" fontId="4" fillId="3" borderId="101" xfId="0" applyFont="1" applyFill="1" applyBorder="1" applyAlignment="1">
      <alignment horizontal="center" vertical="center" wrapText="1"/>
    </xf>
    <xf numFmtId="0" fontId="31" fillId="0" borderId="94" xfId="0" applyFont="1" applyBorder="1" applyAlignment="1">
      <alignment vertical="center" wrapText="1"/>
    </xf>
    <xf numFmtId="0" fontId="2" fillId="0" borderId="95" xfId="0" applyFont="1" applyBorder="1" applyAlignment="1">
      <alignment horizontal="center" vertical="center" wrapText="1"/>
    </xf>
    <xf numFmtId="0" fontId="32" fillId="0" borderId="95" xfId="0" applyFont="1" applyBorder="1" applyAlignment="1">
      <alignment horizontal="center" vertical="center" wrapText="1"/>
    </xf>
    <xf numFmtId="0" fontId="1" fillId="3" borderId="123" xfId="0" applyFont="1" applyFill="1" applyBorder="1" applyAlignment="1">
      <alignment vertical="center" wrapText="1"/>
    </xf>
    <xf numFmtId="0" fontId="1" fillId="3" borderId="124" xfId="0" applyFont="1" applyFill="1" applyBorder="1" applyAlignment="1">
      <alignment vertical="center" wrapText="1"/>
    </xf>
    <xf numFmtId="0" fontId="73" fillId="3" borderId="148" xfId="0" applyFont="1" applyFill="1" applyBorder="1" applyAlignment="1">
      <alignment horizontal="center" vertical="center" wrapText="1"/>
    </xf>
    <xf numFmtId="0" fontId="1" fillId="3" borderId="149" xfId="0" applyFont="1" applyFill="1" applyBorder="1" applyAlignment="1">
      <alignment horizontal="center" vertical="center" wrapText="1"/>
    </xf>
    <xf numFmtId="0" fontId="2" fillId="12" borderId="88" xfId="0" applyFont="1" applyFill="1" applyBorder="1" applyAlignment="1">
      <alignment horizontal="left" vertical="center" wrapText="1"/>
    </xf>
    <xf numFmtId="0" fontId="4" fillId="4" borderId="90" xfId="0" applyFont="1" applyFill="1" applyBorder="1" applyAlignment="1">
      <alignment horizontal="center" vertical="center" wrapText="1"/>
    </xf>
    <xf numFmtId="0" fontId="7" fillId="4" borderId="91" xfId="0" applyFont="1" applyFill="1" applyBorder="1" applyAlignment="1">
      <alignment horizontal="center" vertical="center" wrapText="1"/>
    </xf>
    <xf numFmtId="0" fontId="8" fillId="11" borderId="91" xfId="0" applyFont="1" applyFill="1" applyBorder="1" applyAlignment="1">
      <alignment horizontal="center" vertical="center" wrapText="1"/>
    </xf>
    <xf numFmtId="0" fontId="73" fillId="3" borderId="63" xfId="0" applyFont="1" applyFill="1" applyBorder="1" applyAlignment="1">
      <alignment horizontal="center" vertical="center" wrapText="1"/>
    </xf>
    <xf numFmtId="0" fontId="27" fillId="3" borderId="100" xfId="0" applyFont="1" applyFill="1" applyBorder="1" applyAlignment="1">
      <alignment horizontal="center" vertical="center" wrapText="1"/>
    </xf>
    <xf numFmtId="0" fontId="31" fillId="17" borderId="4" xfId="0" applyFont="1" applyFill="1" applyBorder="1" applyAlignment="1">
      <alignment horizontal="center" vertical="center" wrapText="1"/>
    </xf>
    <xf numFmtId="0" fontId="1" fillId="0" borderId="5" xfId="0" applyFont="1" applyBorder="1" applyAlignment="1">
      <alignment horizontal="center" vertical="center" wrapText="1"/>
    </xf>
    <xf numFmtId="0" fontId="2" fillId="0" borderId="5" xfId="0" applyFont="1" applyBorder="1" applyAlignment="1">
      <alignment horizontal="center" vertical="center" wrapText="1"/>
    </xf>
    <xf numFmtId="0" fontId="4" fillId="12" borderId="5" xfId="0" applyFont="1" applyFill="1" applyBorder="1" applyAlignment="1">
      <alignment horizontal="center" vertical="center" wrapText="1"/>
    </xf>
    <xf numFmtId="0" fontId="18" fillId="0" borderId="5" xfId="0" applyFont="1" applyBorder="1" applyAlignment="1">
      <alignment horizontal="center" vertical="center" wrapText="1"/>
    </xf>
    <xf numFmtId="3" fontId="18" fillId="9" borderId="5" xfId="0" applyNumberFormat="1" applyFont="1" applyFill="1" applyBorder="1" applyAlignment="1">
      <alignment horizontal="center" vertical="center" wrapText="1"/>
    </xf>
    <xf numFmtId="3" fontId="6" fillId="9" borderId="5" xfId="0" applyNumberFormat="1" applyFont="1" applyFill="1" applyBorder="1" applyAlignment="1">
      <alignment horizontal="center" vertical="center" wrapText="1"/>
    </xf>
    <xf numFmtId="0" fontId="4" fillId="0" borderId="104" xfId="0" applyFont="1" applyBorder="1" applyAlignment="1">
      <alignment horizontal="center" vertical="center" wrapText="1"/>
    </xf>
    <xf numFmtId="0" fontId="3" fillId="4" borderId="1" xfId="0" applyFont="1" applyFill="1" applyBorder="1" applyAlignment="1">
      <alignment horizontal="center" vertical="center" wrapText="1"/>
    </xf>
    <xf numFmtId="164" fontId="7" fillId="4" borderId="2" xfId="0" applyNumberFormat="1" applyFont="1" applyFill="1" applyBorder="1" applyAlignment="1">
      <alignment horizontal="center" vertical="center" wrapText="1"/>
    </xf>
    <xf numFmtId="49" fontId="4" fillId="29" borderId="157" xfId="0" applyNumberFormat="1" applyFont="1" applyFill="1" applyBorder="1" applyAlignment="1">
      <alignment horizontal="center" vertical="center" wrapText="1"/>
    </xf>
    <xf numFmtId="49" fontId="4" fillId="29" borderId="158" xfId="0" applyNumberFormat="1" applyFont="1" applyFill="1" applyBorder="1" applyAlignment="1">
      <alignment horizontal="center" vertical="center" wrapText="1"/>
    </xf>
    <xf numFmtId="0" fontId="25" fillId="0" borderId="143" xfId="0" applyFont="1" applyBorder="1" applyAlignment="1">
      <alignment horizontal="center" vertical="center" wrapText="1"/>
    </xf>
    <xf numFmtId="49" fontId="2" fillId="29" borderId="102" xfId="0" applyNumberFormat="1" applyFont="1" applyFill="1" applyBorder="1" applyAlignment="1">
      <alignment horizontal="center" vertical="center" wrapText="1"/>
    </xf>
    <xf numFmtId="0" fontId="73" fillId="6" borderId="23" xfId="0" applyFont="1" applyFill="1" applyBorder="1" applyAlignment="1">
      <alignment horizontal="center" vertical="center" wrapText="1"/>
    </xf>
    <xf numFmtId="0" fontId="31" fillId="0" borderId="159" xfId="0" applyFont="1" applyBorder="1" applyAlignment="1">
      <alignment vertical="center" wrapText="1"/>
    </xf>
    <xf numFmtId="0" fontId="2" fillId="0" borderId="160" xfId="0" applyFont="1" applyBorder="1" applyAlignment="1">
      <alignment horizontal="center" vertical="center" wrapText="1"/>
    </xf>
    <xf numFmtId="0" fontId="32" fillId="0" borderId="160" xfId="0" applyFont="1" applyBorder="1" applyAlignment="1">
      <alignment horizontal="center" vertical="center" wrapText="1"/>
    </xf>
    <xf numFmtId="0" fontId="2" fillId="0" borderId="163" xfId="0" applyFont="1" applyBorder="1" applyAlignment="1">
      <alignment vertical="center" wrapText="1"/>
    </xf>
    <xf numFmtId="0" fontId="2" fillId="0" borderId="164" xfId="0" applyFont="1" applyBorder="1" applyAlignment="1">
      <alignment horizontal="center" vertical="center" wrapText="1"/>
    </xf>
    <xf numFmtId="0" fontId="2" fillId="0" borderId="163" xfId="0" quotePrefix="1" applyFont="1" applyBorder="1" applyAlignment="1">
      <alignment vertical="center" wrapText="1"/>
    </xf>
    <xf numFmtId="0" fontId="31" fillId="0" borderId="163" xfId="0" applyFont="1" applyBorder="1" applyAlignment="1">
      <alignment vertical="center" wrapText="1"/>
    </xf>
    <xf numFmtId="0" fontId="32" fillId="0" borderId="164" xfId="0" applyFont="1" applyBorder="1" applyAlignment="1">
      <alignment horizontal="center" vertical="center" wrapText="1"/>
    </xf>
    <xf numFmtId="0" fontId="30" fillId="0" borderId="164" xfId="0" applyFont="1" applyBorder="1" applyAlignment="1">
      <alignment horizontal="center" vertical="center" wrapText="1"/>
    </xf>
    <xf numFmtId="49" fontId="2" fillId="0" borderId="164" xfId="0" applyNumberFormat="1" applyFont="1" applyBorder="1" applyAlignment="1">
      <alignment horizontal="center" vertical="center" wrapText="1"/>
    </xf>
    <xf numFmtId="0" fontId="1" fillId="0" borderId="166" xfId="0" applyFont="1" applyBorder="1" applyAlignment="1">
      <alignment vertical="center" wrapText="1"/>
    </xf>
    <xf numFmtId="0" fontId="2" fillId="0" borderId="167" xfId="0" applyFont="1" applyBorder="1" applyAlignment="1">
      <alignment horizontal="center" vertical="center" wrapText="1"/>
    </xf>
    <xf numFmtId="0" fontId="31" fillId="17" borderId="13" xfId="0" applyFont="1" applyFill="1" applyBorder="1" applyAlignment="1">
      <alignment horizontal="center" vertical="center" wrapText="1"/>
    </xf>
    <xf numFmtId="0" fontId="31" fillId="17" borderId="23" xfId="0" applyFont="1" applyFill="1" applyBorder="1" applyAlignment="1">
      <alignment horizontal="center" vertical="center" wrapText="1"/>
    </xf>
    <xf numFmtId="0" fontId="31" fillId="17" borderId="159" xfId="0" applyFont="1" applyFill="1" applyBorder="1" applyAlignment="1">
      <alignment horizontal="center" vertical="center" wrapText="1"/>
    </xf>
    <xf numFmtId="0" fontId="31" fillId="17" borderId="160" xfId="0" applyFont="1" applyFill="1" applyBorder="1" applyAlignment="1">
      <alignment horizontal="center" vertical="center" wrapText="1"/>
    </xf>
    <xf numFmtId="0" fontId="2" fillId="12" borderId="166" xfId="0" applyFont="1" applyFill="1" applyBorder="1" applyAlignment="1">
      <alignment vertical="center" wrapText="1"/>
    </xf>
    <xf numFmtId="0" fontId="2" fillId="12" borderId="68" xfId="0" quotePrefix="1" applyFont="1" applyFill="1" applyBorder="1" applyAlignment="1">
      <alignment horizontal="left" vertical="center" wrapText="1"/>
    </xf>
    <xf numFmtId="0" fontId="2" fillId="0" borderId="26" xfId="0" quotePrefix="1" applyFont="1" applyBorder="1" applyAlignment="1">
      <alignment horizontal="center" vertical="center" wrapText="1"/>
    </xf>
    <xf numFmtId="0" fontId="2" fillId="12" borderId="68" xfId="0" applyFont="1" applyFill="1" applyBorder="1" applyAlignment="1">
      <alignment horizontal="left" vertical="center" wrapText="1"/>
    </xf>
    <xf numFmtId="0" fontId="2" fillId="0" borderId="68" xfId="0" applyFont="1" applyBorder="1" applyAlignment="1">
      <alignment horizontal="left" vertical="center" wrapText="1"/>
    </xf>
    <xf numFmtId="0" fontId="23" fillId="13" borderId="176" xfId="0" applyFont="1" applyFill="1" applyBorder="1" applyAlignment="1">
      <alignment horizontal="center" vertical="center" wrapText="1"/>
    </xf>
    <xf numFmtId="0" fontId="25" fillId="13" borderId="161" xfId="0" applyFont="1" applyFill="1" applyBorder="1" applyAlignment="1">
      <alignment horizontal="center" vertical="center" wrapText="1"/>
    </xf>
    <xf numFmtId="0" fontId="67" fillId="13" borderId="161" xfId="0" applyFont="1" applyFill="1" applyBorder="1" applyAlignment="1">
      <alignment horizontal="center" vertical="center" wrapText="1"/>
    </xf>
    <xf numFmtId="0" fontId="25" fillId="13" borderId="161" xfId="0" applyFont="1" applyFill="1" applyBorder="1" applyAlignment="1">
      <alignment vertical="center" wrapText="1"/>
    </xf>
    <xf numFmtId="0" fontId="25" fillId="13" borderId="162" xfId="0" applyFont="1" applyFill="1" applyBorder="1" applyAlignment="1">
      <alignment vertical="center" wrapText="1"/>
    </xf>
    <xf numFmtId="0" fontId="1" fillId="0" borderId="66" xfId="0" applyFont="1" applyBorder="1" applyAlignment="1">
      <alignment horizontal="center" vertical="center" wrapText="1"/>
    </xf>
    <xf numFmtId="0" fontId="25" fillId="0" borderId="25" xfId="0" applyFont="1" applyBorder="1" applyAlignment="1">
      <alignment horizontal="center" vertical="center" wrapText="1"/>
    </xf>
    <xf numFmtId="0" fontId="25" fillId="0" borderId="177" xfId="0" applyFont="1" applyBorder="1" applyAlignment="1">
      <alignment horizontal="center" vertical="center" wrapText="1"/>
    </xf>
    <xf numFmtId="0" fontId="1" fillId="0" borderId="178" xfId="0" applyFont="1" applyBorder="1" applyAlignment="1">
      <alignment horizontal="center" vertical="center" wrapText="1"/>
    </xf>
    <xf numFmtId="0" fontId="2" fillId="0" borderId="64" xfId="0" applyFont="1" applyBorder="1" applyAlignment="1">
      <alignment horizontal="center" vertical="center" wrapText="1"/>
    </xf>
    <xf numFmtId="49" fontId="4" fillId="29" borderId="179" xfId="0" applyNumberFormat="1" applyFont="1" applyFill="1" applyBorder="1" applyAlignment="1">
      <alignment horizontal="center" vertical="center" wrapText="1"/>
    </xf>
    <xf numFmtId="0" fontId="25" fillId="0" borderId="26" xfId="0" applyFont="1" applyBorder="1" applyAlignment="1">
      <alignment horizontal="center" vertical="center" wrapText="1"/>
    </xf>
    <xf numFmtId="0" fontId="25" fillId="0" borderId="67" xfId="0" applyFont="1" applyBorder="1" applyAlignment="1">
      <alignment horizontal="center" vertical="center" wrapText="1"/>
    </xf>
    <xf numFmtId="0" fontId="2" fillId="0" borderId="181" xfId="0" applyFont="1" applyBorder="1" applyAlignment="1">
      <alignment horizontal="center" vertical="center" wrapText="1"/>
    </xf>
    <xf numFmtId="0" fontId="2" fillId="0" borderId="182" xfId="0" applyFont="1" applyBorder="1" applyAlignment="1">
      <alignment horizontal="center" vertical="center" wrapText="1"/>
    </xf>
    <xf numFmtId="0" fontId="1" fillId="0" borderId="185" xfId="0" applyFont="1" applyBorder="1" applyAlignment="1">
      <alignment horizontal="left" vertical="center" wrapText="1"/>
    </xf>
    <xf numFmtId="0" fontId="4" fillId="0" borderId="182" xfId="0" applyFont="1" applyBorder="1" applyAlignment="1">
      <alignment horizontal="center" vertical="center" wrapText="1"/>
    </xf>
    <xf numFmtId="49" fontId="2" fillId="29" borderId="182" xfId="0" applyNumberFormat="1" applyFont="1" applyFill="1" applyBorder="1" applyAlignment="1">
      <alignment horizontal="center" vertical="center" wrapText="1"/>
    </xf>
    <xf numFmtId="0" fontId="13" fillId="5" borderId="190" xfId="0" applyFont="1" applyFill="1" applyBorder="1" applyAlignment="1">
      <alignment horizontal="center" vertical="center" wrapText="1"/>
    </xf>
    <xf numFmtId="0" fontId="19" fillId="5" borderId="191" xfId="0" applyFont="1" applyFill="1" applyBorder="1" applyAlignment="1">
      <alignment horizontal="center" vertical="center" wrapText="1"/>
    </xf>
    <xf numFmtId="0" fontId="13" fillId="5" borderId="191" xfId="0" applyFont="1" applyFill="1" applyBorder="1" applyAlignment="1">
      <alignment horizontal="center" vertical="center" wrapText="1"/>
    </xf>
    <xf numFmtId="0" fontId="13" fillId="5" borderId="192" xfId="0" applyFont="1" applyFill="1" applyBorder="1" applyAlignment="1">
      <alignment horizontal="center" vertical="center" wrapText="1"/>
    </xf>
    <xf numFmtId="0" fontId="7" fillId="0" borderId="0" xfId="0" applyFont="1" applyAlignment="1">
      <alignment horizontal="center" vertical="center" wrapText="1"/>
    </xf>
    <xf numFmtId="0" fontId="13" fillId="14" borderId="193" xfId="0" applyFont="1" applyFill="1" applyBorder="1" applyAlignment="1">
      <alignment horizontal="center" vertical="center" wrapText="1"/>
    </xf>
    <xf numFmtId="0" fontId="13" fillId="14" borderId="194" xfId="0" applyFont="1" applyFill="1" applyBorder="1" applyAlignment="1">
      <alignment horizontal="center" vertical="center" wrapText="1"/>
    </xf>
    <xf numFmtId="164" fontId="13" fillId="5" borderId="191" xfId="0" applyNumberFormat="1" applyFont="1" applyFill="1" applyBorder="1" applyAlignment="1">
      <alignment horizontal="center" vertical="center" wrapText="1"/>
    </xf>
    <xf numFmtId="164" fontId="9" fillId="14" borderId="194" xfId="0" applyNumberFormat="1" applyFont="1" applyFill="1" applyBorder="1" applyAlignment="1">
      <alignment horizontal="center" vertical="center" wrapText="1"/>
    </xf>
    <xf numFmtId="0" fontId="12" fillId="0" borderId="199" xfId="0" applyFont="1" applyBorder="1" applyAlignment="1">
      <alignment horizontal="center" vertical="center" wrapText="1"/>
    </xf>
    <xf numFmtId="0" fontId="18" fillId="0" borderId="64" xfId="0" applyFont="1" applyBorder="1" applyAlignment="1">
      <alignment horizontal="center" vertical="center" wrapText="1"/>
    </xf>
    <xf numFmtId="0" fontId="12" fillId="0" borderId="13" xfId="0" applyFont="1" applyBorder="1" applyAlignment="1">
      <alignment horizontal="center" vertical="center" wrapText="1"/>
    </xf>
    <xf numFmtId="0" fontId="18" fillId="0" borderId="23" xfId="0" applyFont="1" applyBorder="1" applyAlignment="1">
      <alignment horizontal="center" vertical="center" wrapText="1"/>
    </xf>
    <xf numFmtId="3" fontId="12" fillId="9" borderId="23" xfId="0" applyNumberFormat="1" applyFont="1" applyFill="1" applyBorder="1" applyAlignment="1">
      <alignment horizontal="center" vertical="center" wrapText="1"/>
    </xf>
    <xf numFmtId="0" fontId="25" fillId="13" borderId="13" xfId="0" applyFont="1" applyFill="1" applyBorder="1" applyAlignment="1">
      <alignment horizontal="center" vertical="center" wrapText="1"/>
    </xf>
    <xf numFmtId="49" fontId="25" fillId="13" borderId="23" xfId="0" applyNumberFormat="1" applyFont="1" applyFill="1" applyBorder="1" applyAlignment="1">
      <alignment horizontal="center" vertical="center" wrapText="1"/>
    </xf>
    <xf numFmtId="0" fontId="31" fillId="17" borderId="11" xfId="0" applyFont="1" applyFill="1" applyBorder="1" applyAlignment="1">
      <alignment horizontal="center" vertical="center" wrapText="1"/>
    </xf>
    <xf numFmtId="0" fontId="31" fillId="17" borderId="16" xfId="0" applyFont="1" applyFill="1" applyBorder="1" applyAlignment="1">
      <alignment horizontal="center" vertical="center" wrapText="1"/>
    </xf>
    <xf numFmtId="0" fontId="2" fillId="12" borderId="62" xfId="0" applyFont="1" applyFill="1" applyBorder="1" applyAlignment="1">
      <alignment horizontal="left" vertical="center" wrapText="1"/>
    </xf>
    <xf numFmtId="0" fontId="77" fillId="0" borderId="0" xfId="0" applyFont="1" applyAlignment="1">
      <alignment horizontal="center" vertical="center"/>
    </xf>
    <xf numFmtId="0" fontId="57" fillId="12" borderId="73" xfId="0" applyFont="1" applyFill="1" applyBorder="1" applyAlignment="1">
      <alignment horizontal="center" vertical="center" wrapText="1"/>
    </xf>
    <xf numFmtId="0" fontId="66" fillId="0" borderId="0" xfId="0" applyFont="1" applyAlignment="1">
      <alignment horizontal="right" vertical="center" wrapText="1"/>
    </xf>
    <xf numFmtId="0" fontId="20" fillId="0" borderId="0" xfId="0" applyFont="1" applyAlignment="1">
      <alignment horizontal="right" vertical="center" wrapText="1"/>
    </xf>
    <xf numFmtId="0" fontId="1" fillId="6" borderId="23" xfId="0" applyFont="1" applyFill="1" applyBorder="1" applyAlignment="1">
      <alignment horizontal="center" vertical="center" wrapText="1"/>
    </xf>
    <xf numFmtId="2" fontId="68" fillId="9" borderId="32" xfId="0" applyNumberFormat="1" applyFont="1" applyFill="1" applyBorder="1" applyAlignment="1">
      <alignment horizontal="center" vertical="center" wrapText="1"/>
    </xf>
    <xf numFmtId="0" fontId="80" fillId="0" borderId="32" xfId="0" applyFont="1" applyBorder="1" applyAlignment="1">
      <alignment horizontal="center" vertical="center" wrapText="1"/>
    </xf>
    <xf numFmtId="0" fontId="44" fillId="0" borderId="48" xfId="1" applyFont="1" applyFill="1" applyBorder="1" applyAlignment="1">
      <alignment horizontal="center" vertical="center" wrapText="1"/>
    </xf>
    <xf numFmtId="0" fontId="49" fillId="16" borderId="224" xfId="0" applyFont="1" applyFill="1" applyBorder="1" applyAlignment="1">
      <alignment horizontal="center" vertical="center" wrapText="1"/>
    </xf>
    <xf numFmtId="0" fontId="49" fillId="16" borderId="227" xfId="0" applyFont="1" applyFill="1" applyBorder="1" applyAlignment="1">
      <alignment horizontal="center" vertical="center" wrapText="1"/>
    </xf>
    <xf numFmtId="0" fontId="50" fillId="16" borderId="228" xfId="1" applyFont="1" applyFill="1" applyBorder="1" applyAlignment="1">
      <alignment horizontal="center" vertical="center" wrapText="1"/>
    </xf>
    <xf numFmtId="0" fontId="50" fillId="16" borderId="229" xfId="1" applyFont="1" applyFill="1" applyBorder="1" applyAlignment="1">
      <alignment horizontal="center" vertical="center" wrapText="1"/>
    </xf>
    <xf numFmtId="0" fontId="49" fillId="16" borderId="230" xfId="0" applyFont="1" applyFill="1" applyBorder="1" applyAlignment="1">
      <alignment horizontal="center" vertical="center" wrapText="1"/>
    </xf>
    <xf numFmtId="0" fontId="25" fillId="16" borderId="233" xfId="0" applyFont="1" applyFill="1" applyBorder="1" applyAlignment="1">
      <alignment horizontal="center" vertical="center" wrapText="1"/>
    </xf>
    <xf numFmtId="0" fontId="25" fillId="16" borderId="230" xfId="0" applyFont="1" applyFill="1" applyBorder="1" applyAlignment="1">
      <alignment horizontal="center" vertical="center" wrapText="1"/>
    </xf>
    <xf numFmtId="0" fontId="46" fillId="0" borderId="236" xfId="0" applyFont="1" applyBorder="1" applyAlignment="1">
      <alignment horizontal="center" vertical="center" wrapText="1"/>
    </xf>
    <xf numFmtId="0" fontId="7" fillId="2" borderId="2" xfId="0"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7" fillId="0" borderId="237" xfId="0" applyFont="1" applyBorder="1" applyAlignment="1">
      <alignment horizontal="center" vertical="center" wrapText="1"/>
    </xf>
    <xf numFmtId="0" fontId="2" fillId="0" borderId="237" xfId="0" applyFont="1" applyBorder="1" applyAlignment="1">
      <alignment horizontal="center" vertical="center" wrapText="1"/>
    </xf>
    <xf numFmtId="0" fontId="3" fillId="2" borderId="238" xfId="0" applyFont="1" applyFill="1" applyBorder="1" applyAlignment="1">
      <alignment horizontal="center" vertical="center" wrapText="1"/>
    </xf>
    <xf numFmtId="0" fontId="3" fillId="0" borderId="0" xfId="0" applyFont="1" applyAlignment="1">
      <alignment horizontal="center" vertical="center" wrapText="1"/>
    </xf>
    <xf numFmtId="164" fontId="7" fillId="0" borderId="0" xfId="0" applyNumberFormat="1" applyFont="1" applyAlignment="1">
      <alignment horizontal="center" vertical="center" wrapText="1"/>
    </xf>
    <xf numFmtId="0" fontId="83" fillId="3" borderId="100" xfId="0" applyFont="1" applyFill="1" applyBorder="1" applyAlignment="1">
      <alignment horizontal="center" vertical="center" wrapText="1"/>
    </xf>
    <xf numFmtId="0" fontId="2" fillId="6" borderId="23" xfId="0" applyFont="1" applyFill="1" applyBorder="1" applyAlignment="1">
      <alignment horizontal="center" vertical="center" wrapText="1"/>
    </xf>
    <xf numFmtId="0" fontId="9" fillId="7" borderId="239" xfId="0" applyFont="1" applyFill="1" applyBorder="1" applyAlignment="1">
      <alignment horizontal="center" vertical="center" wrapText="1"/>
    </xf>
    <xf numFmtId="0" fontId="3" fillId="7" borderId="240" xfId="0" applyFont="1" applyFill="1" applyBorder="1" applyAlignment="1">
      <alignment horizontal="center" vertical="center" wrapText="1"/>
    </xf>
    <xf numFmtId="164" fontId="9" fillId="7" borderId="241" xfId="0" applyNumberFormat="1" applyFont="1" applyFill="1" applyBorder="1" applyAlignment="1">
      <alignment horizontal="center" vertical="center" wrapText="1"/>
    </xf>
    <xf numFmtId="0" fontId="75" fillId="0" borderId="0" xfId="0" applyFont="1" applyAlignment="1">
      <alignment horizontal="center" vertical="center" wrapText="1"/>
    </xf>
    <xf numFmtId="0" fontId="75" fillId="0" borderId="0" xfId="0" applyFont="1" applyAlignment="1">
      <alignment horizontal="right" vertical="center" wrapText="1"/>
    </xf>
    <xf numFmtId="0" fontId="82" fillId="0" borderId="0" xfId="0" applyFont="1" applyAlignment="1">
      <alignment horizontal="center" vertical="center" wrapText="1"/>
    </xf>
    <xf numFmtId="0" fontId="38" fillId="0" borderId="0" xfId="0" applyFont="1" applyAlignment="1">
      <alignment horizontal="right" vertical="center" wrapText="1"/>
    </xf>
    <xf numFmtId="3" fontId="89" fillId="9" borderId="244" xfId="0" applyNumberFormat="1" applyFont="1" applyFill="1" applyBorder="1" applyAlignment="1">
      <alignment horizontal="center" vertical="center" wrapText="1"/>
    </xf>
    <xf numFmtId="3" fontId="89" fillId="9" borderId="5" xfId="0" applyNumberFormat="1" applyFont="1" applyFill="1" applyBorder="1" applyAlignment="1">
      <alignment horizontal="center" vertical="center" wrapText="1"/>
    </xf>
    <xf numFmtId="3" fontId="86" fillId="9" borderId="255" xfId="0" applyNumberFormat="1" applyFont="1" applyFill="1" applyBorder="1" applyAlignment="1">
      <alignment horizontal="center" vertical="center" wrapText="1"/>
    </xf>
    <xf numFmtId="0" fontId="56" fillId="0" borderId="0" xfId="0" applyFont="1" applyAlignment="1">
      <alignment horizontal="left" vertical="center"/>
    </xf>
    <xf numFmtId="3" fontId="88" fillId="0" borderId="0" xfId="0" applyNumberFormat="1" applyFont="1" applyAlignment="1">
      <alignment horizontal="center" vertical="center" wrapText="1"/>
    </xf>
    <xf numFmtId="10" fontId="88" fillId="0" borderId="0" xfId="0" applyNumberFormat="1" applyFont="1" applyAlignment="1">
      <alignment horizontal="center" vertical="center" wrapText="1"/>
    </xf>
    <xf numFmtId="0" fontId="61" fillId="0" borderId="0" xfId="0" applyFont="1" applyAlignment="1">
      <alignment horizontal="center" vertical="center" wrapText="1"/>
    </xf>
    <xf numFmtId="3" fontId="88" fillId="9" borderId="258" xfId="0" applyNumberFormat="1" applyFont="1" applyFill="1" applyBorder="1" applyAlignment="1">
      <alignment horizontal="center" vertical="center" wrapText="1"/>
    </xf>
    <xf numFmtId="10" fontId="88" fillId="9" borderId="258" xfId="0" applyNumberFormat="1" applyFont="1" applyFill="1" applyBorder="1" applyAlignment="1">
      <alignment horizontal="center" vertical="center" wrapText="1"/>
    </xf>
    <xf numFmtId="3" fontId="88" fillId="9" borderId="259" xfId="0" applyNumberFormat="1" applyFont="1" applyFill="1" applyBorder="1" applyAlignment="1">
      <alignment horizontal="center" vertical="center" wrapText="1"/>
    </xf>
    <xf numFmtId="10" fontId="88" fillId="9" borderId="259" xfId="0" applyNumberFormat="1" applyFont="1" applyFill="1" applyBorder="1" applyAlignment="1">
      <alignment horizontal="center" vertical="center" wrapText="1"/>
    </xf>
    <xf numFmtId="0" fontId="3" fillId="23" borderId="257" xfId="0" applyFont="1" applyFill="1" applyBorder="1" applyAlignment="1">
      <alignment horizontal="center" vertical="center" wrapText="1"/>
    </xf>
    <xf numFmtId="3" fontId="64" fillId="9" borderId="257" xfId="0" applyNumberFormat="1" applyFont="1" applyFill="1" applyBorder="1" applyAlignment="1">
      <alignment horizontal="center" vertical="center" wrapText="1"/>
    </xf>
    <xf numFmtId="10" fontId="64" fillId="9" borderId="257" xfId="0" applyNumberFormat="1" applyFont="1" applyFill="1" applyBorder="1" applyAlignment="1">
      <alignment horizontal="center" vertical="center" wrapText="1"/>
    </xf>
    <xf numFmtId="0" fontId="56" fillId="15" borderId="70" xfId="0" applyFont="1" applyFill="1" applyBorder="1" applyAlignment="1">
      <alignment horizontal="center" vertical="center"/>
    </xf>
    <xf numFmtId="0" fontId="59" fillId="15" borderId="71" xfId="0" applyFont="1" applyFill="1" applyBorder="1" applyAlignment="1">
      <alignment horizontal="center" vertical="center" wrapText="1"/>
    </xf>
    <xf numFmtId="0" fontId="56" fillId="15" borderId="72" xfId="0" applyFont="1" applyFill="1" applyBorder="1" applyAlignment="1">
      <alignment horizontal="center" vertical="center"/>
    </xf>
    <xf numFmtId="0" fontId="84" fillId="0" borderId="0" xfId="0" applyFont="1" applyAlignment="1">
      <alignment horizontal="center" vertical="center" wrapText="1"/>
    </xf>
    <xf numFmtId="0" fontId="90" fillId="0" borderId="0" xfId="0" applyFont="1" applyAlignment="1">
      <alignment horizontal="center" vertical="center" wrapText="1"/>
    </xf>
    <xf numFmtId="0" fontId="91" fillId="0" borderId="0" xfId="0" applyFont="1" applyAlignment="1">
      <alignment horizontal="center" vertical="center" wrapText="1"/>
    </xf>
    <xf numFmtId="0" fontId="92" fillId="31" borderId="251" xfId="0" applyFont="1" applyFill="1" applyBorder="1" applyAlignment="1">
      <alignment horizontal="center" vertical="center" wrapText="1"/>
    </xf>
    <xf numFmtId="0" fontId="60" fillId="0" borderId="0" xfId="0" applyFont="1" applyAlignment="1">
      <alignment horizontal="center" vertical="center" wrapText="1"/>
    </xf>
    <xf numFmtId="3" fontId="87" fillId="0" borderId="0" xfId="0" applyNumberFormat="1" applyFont="1" applyAlignment="1">
      <alignment horizontal="center" vertical="center" wrapText="1"/>
    </xf>
    <xf numFmtId="10" fontId="87" fillId="0" borderId="0" xfId="0" applyNumberFormat="1" applyFont="1" applyAlignment="1">
      <alignment horizontal="center" vertical="center" wrapText="1"/>
    </xf>
    <xf numFmtId="0" fontId="92" fillId="31" borderId="256" xfId="0" applyFont="1" applyFill="1" applyBorder="1" applyAlignment="1">
      <alignment horizontal="center" vertical="center" wrapText="1"/>
    </xf>
    <xf numFmtId="0" fontId="3" fillId="26" borderId="264" xfId="0" applyFont="1" applyFill="1" applyBorder="1" applyAlignment="1">
      <alignment horizontal="center" vertical="center" wrapText="1"/>
    </xf>
    <xf numFmtId="10" fontId="62" fillId="9" borderId="265" xfId="0" applyNumberFormat="1" applyFont="1" applyFill="1" applyBorder="1" applyAlignment="1">
      <alignment horizontal="center" vertical="center" wrapText="1"/>
    </xf>
    <xf numFmtId="49" fontId="2" fillId="10" borderId="85" xfId="0" applyNumberFormat="1" applyFont="1" applyFill="1" applyBorder="1" applyAlignment="1" applyProtection="1">
      <alignment horizontal="center" vertical="center" wrapText="1"/>
      <protection locked="0"/>
    </xf>
    <xf numFmtId="49" fontId="2" fillId="10" borderId="89" xfId="0" applyNumberFormat="1" applyFont="1" applyFill="1" applyBorder="1" applyAlignment="1" applyProtection="1">
      <alignment horizontal="center" vertical="center" wrapText="1"/>
      <protection locked="0"/>
    </xf>
    <xf numFmtId="49" fontId="2" fillId="10" borderId="93" xfId="0" applyNumberFormat="1" applyFont="1" applyFill="1" applyBorder="1" applyAlignment="1" applyProtection="1">
      <alignment horizontal="center" vertical="center" wrapText="1"/>
      <protection locked="0"/>
    </xf>
    <xf numFmtId="49" fontId="2" fillId="10" borderId="5" xfId="0" applyNumberFormat="1" applyFont="1" applyFill="1" applyBorder="1" applyAlignment="1" applyProtection="1">
      <alignment horizontal="center" vertical="center" wrapText="1"/>
      <protection locked="0"/>
    </xf>
    <xf numFmtId="49" fontId="2" fillId="30" borderId="102" xfId="0" applyNumberFormat="1" applyFont="1" applyFill="1" applyBorder="1" applyAlignment="1" applyProtection="1">
      <alignment horizontal="center" vertical="center" wrapText="1"/>
      <protection locked="0"/>
    </xf>
    <xf numFmtId="0" fontId="2" fillId="8" borderId="5" xfId="0" applyFont="1" applyFill="1" applyBorder="1" applyAlignment="1" applyProtection="1">
      <alignment horizontal="center" vertical="center" wrapText="1"/>
      <protection locked="0"/>
    </xf>
    <xf numFmtId="0" fontId="2" fillId="8" borderId="104" xfId="0" applyFont="1" applyFill="1" applyBorder="1" applyAlignment="1" applyProtection="1">
      <alignment horizontal="center" vertical="center" wrapText="1"/>
      <protection locked="0"/>
    </xf>
    <xf numFmtId="49" fontId="2" fillId="10" borderId="104" xfId="0" applyNumberFormat="1" applyFont="1" applyFill="1" applyBorder="1" applyAlignment="1" applyProtection="1">
      <alignment horizontal="center" vertical="center" wrapText="1"/>
      <protection locked="0"/>
    </xf>
    <xf numFmtId="0" fontId="2" fillId="8" borderId="108" xfId="0" applyFont="1" applyFill="1" applyBorder="1" applyAlignment="1" applyProtection="1">
      <alignment horizontal="center" vertical="center" wrapText="1"/>
      <protection locked="0"/>
    </xf>
    <xf numFmtId="49" fontId="2" fillId="10" borderId="108" xfId="0" applyNumberFormat="1" applyFont="1" applyFill="1" applyBorder="1" applyAlignment="1" applyProtection="1">
      <alignment horizontal="center" vertical="center" wrapText="1"/>
      <protection locked="0"/>
    </xf>
    <xf numFmtId="3" fontId="4" fillId="8" borderId="5" xfId="0" applyNumberFormat="1" applyFont="1" applyFill="1" applyBorder="1" applyAlignment="1" applyProtection="1">
      <alignment horizontal="center" vertical="center" wrapText="1"/>
      <protection locked="0"/>
    </xf>
    <xf numFmtId="0" fontId="4" fillId="8" borderId="5" xfId="0" applyFont="1" applyFill="1" applyBorder="1" applyAlignment="1" applyProtection="1">
      <alignment horizontal="center" vertical="center" wrapText="1"/>
      <protection locked="0"/>
    </xf>
    <xf numFmtId="0" fontId="94" fillId="15" borderId="245" xfId="0" applyFont="1" applyFill="1" applyBorder="1" applyAlignment="1" applyProtection="1">
      <alignment horizontal="center" vertical="center" wrapText="1"/>
      <protection locked="0"/>
    </xf>
    <xf numFmtId="49" fontId="2" fillId="22" borderId="45" xfId="0" applyNumberFormat="1" applyFont="1" applyFill="1" applyBorder="1" applyAlignment="1" applyProtection="1">
      <alignment horizontal="center" vertical="center" wrapText="1"/>
      <protection locked="0"/>
    </xf>
    <xf numFmtId="49" fontId="2" fillId="22" borderId="44" xfId="0" applyNumberFormat="1" applyFont="1" applyFill="1" applyBorder="1" applyAlignment="1" applyProtection="1">
      <alignment horizontal="center" vertical="center" wrapText="1"/>
      <protection locked="0"/>
    </xf>
    <xf numFmtId="0" fontId="1" fillId="28" borderId="16" xfId="0" applyFont="1" applyFill="1" applyBorder="1" applyAlignment="1" applyProtection="1">
      <alignment horizontal="center" vertical="center" wrapText="1"/>
      <protection locked="0"/>
    </xf>
    <xf numFmtId="0" fontId="68" fillId="15" borderId="32" xfId="0" applyFont="1" applyFill="1" applyBorder="1" applyAlignment="1" applyProtection="1">
      <alignment horizontal="center" vertical="center" wrapText="1"/>
      <protection locked="0"/>
    </xf>
    <xf numFmtId="0" fontId="50" fillId="15" borderId="225" xfId="0" applyFont="1" applyFill="1" applyBorder="1" applyAlignment="1" applyProtection="1">
      <alignment horizontal="center" vertical="center" wrapText="1"/>
      <protection locked="0"/>
    </xf>
    <xf numFmtId="3" fontId="50" fillId="15" borderId="225" xfId="0" applyNumberFormat="1" applyFont="1" applyFill="1" applyBorder="1" applyAlignment="1" applyProtection="1">
      <alignment horizontal="center" vertical="center"/>
      <protection locked="0"/>
    </xf>
    <xf numFmtId="0" fontId="50" fillId="15" borderId="226" xfId="0" applyFont="1" applyFill="1" applyBorder="1" applyAlignment="1" applyProtection="1">
      <alignment horizontal="center" vertical="center" wrapText="1"/>
      <protection locked="0"/>
    </xf>
    <xf numFmtId="3" fontId="50" fillId="15" borderId="226" xfId="0" applyNumberFormat="1" applyFont="1" applyFill="1" applyBorder="1" applyAlignment="1" applyProtection="1">
      <alignment horizontal="center" vertical="center"/>
      <protection locked="0"/>
    </xf>
    <xf numFmtId="49" fontId="2" fillId="10" borderId="26" xfId="0" applyNumberFormat="1" applyFont="1" applyFill="1" applyBorder="1" applyAlignment="1" applyProtection="1">
      <alignment horizontal="center" vertical="center" wrapText="1"/>
      <protection locked="0"/>
    </xf>
    <xf numFmtId="49" fontId="2" fillId="10" borderId="164" xfId="0" applyNumberFormat="1" applyFont="1" applyFill="1" applyBorder="1" applyAlignment="1" applyProtection="1">
      <alignment horizontal="center" vertical="center" wrapText="1"/>
      <protection locked="0"/>
    </xf>
    <xf numFmtId="49" fontId="2" fillId="10" borderId="167" xfId="0" applyNumberFormat="1" applyFont="1" applyFill="1" applyBorder="1" applyAlignment="1" applyProtection="1">
      <alignment horizontal="center" vertical="center" wrapText="1"/>
      <protection locked="0"/>
    </xf>
    <xf numFmtId="49" fontId="2" fillId="30" borderId="182" xfId="0" applyNumberFormat="1" applyFont="1" applyFill="1" applyBorder="1" applyAlignment="1" applyProtection="1">
      <alignment horizontal="center" vertical="center" wrapText="1"/>
      <protection locked="0"/>
    </xf>
    <xf numFmtId="0" fontId="2" fillId="8" borderId="26" xfId="0" applyFont="1" applyFill="1" applyBorder="1" applyAlignment="1" applyProtection="1">
      <alignment horizontal="center" vertical="center" wrapText="1"/>
      <protection locked="0"/>
    </xf>
    <xf numFmtId="49" fontId="2" fillId="0" borderId="26" xfId="0" applyNumberFormat="1" applyFont="1" applyBorder="1" applyAlignment="1" applyProtection="1">
      <alignment horizontal="center" vertical="center" wrapText="1"/>
      <protection locked="0"/>
    </xf>
    <xf numFmtId="49" fontId="2" fillId="0" borderId="67" xfId="0" applyNumberFormat="1" applyFont="1" applyBorder="1" applyAlignment="1" applyProtection="1">
      <alignment horizontal="center" vertical="center" wrapText="1"/>
      <protection locked="0"/>
    </xf>
    <xf numFmtId="0" fontId="2" fillId="8" borderId="183" xfId="0" applyFont="1" applyFill="1" applyBorder="1" applyAlignment="1" applyProtection="1">
      <alignment horizontal="center" vertical="center" wrapText="1"/>
      <protection locked="0"/>
    </xf>
    <xf numFmtId="49" fontId="2" fillId="0" borderId="183" xfId="0" applyNumberFormat="1" applyFont="1" applyBorder="1" applyAlignment="1" applyProtection="1">
      <alignment horizontal="center" vertical="center" wrapText="1"/>
      <protection locked="0"/>
    </xf>
    <xf numFmtId="49" fontId="2" fillId="0" borderId="184" xfId="0" applyNumberFormat="1" applyFont="1" applyBorder="1" applyAlignment="1" applyProtection="1">
      <alignment horizontal="center" vertical="center" wrapText="1"/>
      <protection locked="0"/>
    </xf>
    <xf numFmtId="0" fontId="2" fillId="8" borderId="189" xfId="0" applyFont="1" applyFill="1" applyBorder="1" applyAlignment="1" applyProtection="1">
      <alignment horizontal="center" vertical="center" wrapText="1"/>
      <protection locked="0"/>
    </xf>
    <xf numFmtId="49" fontId="2" fillId="10" borderId="23" xfId="0" applyNumberFormat="1" applyFont="1" applyFill="1" applyBorder="1" applyAlignment="1" applyProtection="1">
      <alignment horizontal="center" vertical="center" wrapText="1"/>
      <protection locked="0"/>
    </xf>
    <xf numFmtId="3" fontId="4" fillId="8" borderId="7" xfId="0" applyNumberFormat="1" applyFont="1" applyFill="1" applyBorder="1" applyAlignment="1" applyProtection="1">
      <alignment horizontal="left" vertical="center" wrapText="1"/>
      <protection locked="0"/>
    </xf>
    <xf numFmtId="0" fontId="4" fillId="12" borderId="12" xfId="0" applyFont="1" applyFill="1" applyBorder="1" applyAlignment="1" applyProtection="1">
      <alignment horizontal="center" vertical="center" wrapText="1"/>
      <protection locked="0"/>
    </xf>
    <xf numFmtId="3" fontId="4" fillId="8" borderId="12" xfId="0" applyNumberFormat="1" applyFont="1" applyFill="1" applyBorder="1" applyAlignment="1" applyProtection="1">
      <alignment horizontal="center" vertical="center" wrapText="1"/>
      <protection locked="0"/>
    </xf>
    <xf numFmtId="0" fontId="4" fillId="8" borderId="7" xfId="0" applyFont="1" applyFill="1" applyBorder="1" applyAlignment="1" applyProtection="1">
      <alignment horizontal="left" vertical="center" wrapText="1"/>
      <protection locked="0"/>
    </xf>
    <xf numFmtId="0" fontId="4" fillId="8" borderId="12" xfId="0" applyFont="1" applyFill="1" applyBorder="1" applyAlignment="1" applyProtection="1">
      <alignment horizontal="center" vertical="center" wrapText="1"/>
      <protection locked="0"/>
    </xf>
    <xf numFmtId="0" fontId="4" fillId="8" borderId="8" xfId="0" applyFont="1" applyFill="1" applyBorder="1" applyAlignment="1" applyProtection="1">
      <alignment horizontal="left" vertical="center" wrapText="1"/>
      <protection locked="0"/>
    </xf>
    <xf numFmtId="0" fontId="4" fillId="12" borderId="17" xfId="0" applyFont="1" applyFill="1" applyBorder="1" applyAlignment="1" applyProtection="1">
      <alignment horizontal="center" vertical="center" wrapText="1"/>
      <protection locked="0"/>
    </xf>
    <xf numFmtId="0" fontId="4" fillId="8" borderId="17" xfId="0" applyFont="1" applyFill="1" applyBorder="1" applyAlignment="1" applyProtection="1">
      <alignment horizontal="center" vertical="center" wrapText="1"/>
      <protection locked="0"/>
    </xf>
    <xf numFmtId="3" fontId="4" fillId="8" borderId="4" xfId="0" applyNumberFormat="1" applyFont="1" applyFill="1" applyBorder="1" applyAlignment="1" applyProtection="1">
      <alignment horizontal="left" vertical="center" wrapText="1"/>
      <protection locked="0"/>
    </xf>
    <xf numFmtId="0" fontId="4" fillId="8" borderId="4" xfId="0" applyFont="1" applyFill="1" applyBorder="1" applyAlignment="1" applyProtection="1">
      <alignment horizontal="left" vertical="center" wrapText="1"/>
      <protection locked="0"/>
    </xf>
    <xf numFmtId="0" fontId="31" fillId="17" borderId="128" xfId="0" applyFont="1" applyFill="1" applyBorder="1" applyAlignment="1">
      <alignment horizontal="center" vertical="center" wrapText="1"/>
    </xf>
    <xf numFmtId="0" fontId="31" fillId="17" borderId="129" xfId="0" applyFont="1" applyFill="1" applyBorder="1" applyAlignment="1">
      <alignment horizontal="center" vertical="center" wrapText="1"/>
    </xf>
    <xf numFmtId="0" fontId="18" fillId="12" borderId="78" xfId="0" applyFont="1" applyFill="1" applyBorder="1" applyAlignment="1">
      <alignment horizontal="center" vertical="center" wrapText="1"/>
    </xf>
    <xf numFmtId="0" fontId="75" fillId="32" borderId="266" xfId="0" applyFont="1" applyFill="1" applyBorder="1" applyAlignment="1">
      <alignment horizontal="center" vertical="center" wrapText="1"/>
    </xf>
    <xf numFmtId="0" fontId="73" fillId="0" borderId="25" xfId="0" applyFont="1" applyBorder="1" applyAlignment="1">
      <alignment horizontal="center" vertical="center" wrapText="1"/>
    </xf>
    <xf numFmtId="0" fontId="3" fillId="19" borderId="268" xfId="0" applyFont="1" applyFill="1" applyBorder="1" applyAlignment="1">
      <alignment horizontal="center" vertical="center" wrapText="1"/>
    </xf>
    <xf numFmtId="10" fontId="60" fillId="9" borderId="269" xfId="0" applyNumberFormat="1" applyFont="1" applyFill="1" applyBorder="1" applyAlignment="1">
      <alignment horizontal="center" vertical="center" wrapText="1"/>
    </xf>
    <xf numFmtId="3" fontId="96" fillId="15" borderId="267" xfId="0" applyNumberFormat="1" applyFont="1" applyFill="1" applyBorder="1" applyAlignment="1" applyProtection="1">
      <alignment horizontal="center" vertical="center" wrapText="1"/>
      <protection locked="0"/>
    </xf>
    <xf numFmtId="0" fontId="73" fillId="0" borderId="4" xfId="0" applyFont="1" applyBorder="1" applyAlignment="1">
      <alignment horizontal="center" vertical="center" wrapText="1"/>
    </xf>
    <xf numFmtId="0" fontId="73" fillId="0" borderId="5" xfId="0" applyFont="1" applyBorder="1" applyAlignment="1">
      <alignment horizontal="center" vertical="center" wrapText="1"/>
    </xf>
    <xf numFmtId="0" fontId="2" fillId="0" borderId="107" xfId="0" applyFont="1" applyBorder="1" applyAlignment="1">
      <alignment horizontal="left" vertical="center" wrapText="1"/>
    </xf>
    <xf numFmtId="0" fontId="97" fillId="31" borderId="251" xfId="0" applyFont="1" applyFill="1" applyBorder="1" applyAlignment="1">
      <alignment horizontal="center" vertical="center" wrapText="1"/>
    </xf>
    <xf numFmtId="0" fontId="3" fillId="19" borderId="271" xfId="0" applyFont="1" applyFill="1" applyBorder="1" applyAlignment="1">
      <alignment horizontal="center" vertical="center" wrapText="1"/>
    </xf>
    <xf numFmtId="0" fontId="43" fillId="0" borderId="272" xfId="0" applyFont="1" applyBorder="1" applyAlignment="1">
      <alignment horizontal="center" vertical="center" wrapText="1"/>
    </xf>
    <xf numFmtId="0" fontId="84" fillId="0" borderId="273" xfId="0" applyFont="1" applyBorder="1" applyAlignment="1">
      <alignment horizontal="center" vertical="center" wrapText="1"/>
    </xf>
    <xf numFmtId="0" fontId="3" fillId="24" borderId="274" xfId="0" applyFont="1" applyFill="1" applyBorder="1" applyAlignment="1">
      <alignment horizontal="center" vertical="center" wrapText="1"/>
    </xf>
    <xf numFmtId="0" fontId="3" fillId="20" borderId="277" xfId="0" applyFont="1" applyFill="1" applyBorder="1" applyAlignment="1">
      <alignment horizontal="center" vertical="center" wrapText="1"/>
    </xf>
    <xf numFmtId="164" fontId="38" fillId="21" borderId="50" xfId="0" applyNumberFormat="1" applyFont="1" applyFill="1" applyBorder="1" applyAlignment="1">
      <alignment horizontal="center" vertical="center" wrapText="1"/>
    </xf>
    <xf numFmtId="164" fontId="9" fillId="21" borderId="50" xfId="0" applyNumberFormat="1" applyFont="1" applyFill="1" applyBorder="1" applyAlignment="1">
      <alignment horizontal="center" vertical="center" wrapText="1"/>
    </xf>
    <xf numFmtId="164" fontId="65" fillId="9" borderId="32" xfId="0" applyNumberFormat="1" applyFont="1" applyFill="1" applyBorder="1" applyAlignment="1">
      <alignment horizontal="center" vertical="center" wrapText="1"/>
    </xf>
    <xf numFmtId="0" fontId="13" fillId="5" borderId="199" xfId="0" applyFont="1" applyFill="1" applyBorder="1" applyAlignment="1">
      <alignment horizontal="center" vertical="center" wrapText="1"/>
    </xf>
    <xf numFmtId="0" fontId="19" fillId="5" borderId="280" xfId="0" applyFont="1" applyFill="1" applyBorder="1" applyAlignment="1">
      <alignment horizontal="center" vertical="center" wrapText="1"/>
    </xf>
    <xf numFmtId="0" fontId="13" fillId="5" borderId="280" xfId="0" applyFont="1" applyFill="1" applyBorder="1" applyAlignment="1">
      <alignment horizontal="center" vertical="center" wrapText="1"/>
    </xf>
    <xf numFmtId="0" fontId="13" fillId="5" borderId="281" xfId="0" applyFont="1" applyFill="1" applyBorder="1" applyAlignment="1">
      <alignment horizontal="center" vertical="center" wrapText="1"/>
    </xf>
    <xf numFmtId="0" fontId="73" fillId="0" borderId="66" xfId="0" applyFont="1" applyBorder="1" applyAlignment="1">
      <alignment horizontal="center" vertical="center" wrapText="1"/>
    </xf>
    <xf numFmtId="0" fontId="1" fillId="0" borderId="25" xfId="0" applyFont="1" applyBorder="1" applyAlignment="1">
      <alignment horizontal="center" vertical="center" wrapText="1"/>
    </xf>
    <xf numFmtId="0" fontId="2" fillId="12" borderId="187" xfId="0" applyFont="1" applyFill="1" applyBorder="1" applyAlignment="1">
      <alignment horizontal="left" vertical="center" wrapText="1"/>
    </xf>
    <xf numFmtId="0" fontId="99" fillId="18" borderId="199" xfId="0" applyFont="1" applyFill="1" applyBorder="1" applyAlignment="1">
      <alignment horizontal="center" vertical="center" wrapText="1"/>
    </xf>
    <xf numFmtId="3" fontId="65" fillId="15" borderId="32" xfId="0" applyNumberFormat="1" applyFont="1" applyFill="1" applyBorder="1" applyAlignment="1" applyProtection="1">
      <alignment horizontal="center" vertical="center" wrapText="1"/>
      <protection locked="0"/>
    </xf>
    <xf numFmtId="0" fontId="88" fillId="9" borderId="258" xfId="0" applyFont="1" applyFill="1" applyBorder="1" applyAlignment="1">
      <alignment horizontal="center" vertical="center" wrapText="1"/>
    </xf>
    <xf numFmtId="0" fontId="88" fillId="9" borderId="259" xfId="0" applyFont="1" applyFill="1" applyBorder="1" applyAlignment="1">
      <alignment horizontal="center" vertical="center" wrapText="1"/>
    </xf>
    <xf numFmtId="164" fontId="65" fillId="0" borderId="0" xfId="0" applyNumberFormat="1" applyFont="1" applyAlignment="1">
      <alignment horizontal="center" vertical="center" wrapText="1"/>
    </xf>
    <xf numFmtId="164" fontId="65" fillId="9" borderId="284" xfId="0" applyNumberFormat="1" applyFont="1" applyFill="1" applyBorder="1" applyAlignment="1">
      <alignment horizontal="center" vertical="center" wrapText="1"/>
    </xf>
    <xf numFmtId="164" fontId="65" fillId="9" borderId="285" xfId="0" applyNumberFormat="1" applyFont="1" applyFill="1" applyBorder="1" applyAlignment="1">
      <alignment horizontal="center" vertical="center" wrapText="1"/>
    </xf>
    <xf numFmtId="0" fontId="68" fillId="15" borderId="286" xfId="0" applyFont="1" applyFill="1" applyBorder="1" applyAlignment="1" applyProtection="1">
      <alignment horizontal="center" vertical="center" wrapText="1"/>
      <protection locked="0"/>
    </xf>
    <xf numFmtId="3" fontId="50" fillId="15" borderId="287" xfId="0" applyNumberFormat="1" applyFont="1" applyFill="1" applyBorder="1" applyAlignment="1" applyProtection="1">
      <alignment horizontal="center" vertical="center"/>
      <protection locked="0"/>
    </xf>
    <xf numFmtId="0" fontId="80" fillId="0" borderId="286" xfId="0" applyFont="1" applyBorder="1" applyAlignment="1">
      <alignment horizontal="center" vertical="center" wrapText="1"/>
    </xf>
    <xf numFmtId="164" fontId="65" fillId="9" borderId="286" xfId="0" applyNumberFormat="1" applyFont="1" applyFill="1" applyBorder="1" applyAlignment="1">
      <alignment horizontal="center" vertical="center" wrapText="1"/>
    </xf>
    <xf numFmtId="2" fontId="68" fillId="9" borderId="286" xfId="0" applyNumberFormat="1" applyFont="1" applyFill="1" applyBorder="1" applyAlignment="1">
      <alignment horizontal="center" vertical="center" wrapText="1"/>
    </xf>
    <xf numFmtId="0" fontId="49" fillId="16" borderId="290" xfId="0" applyFont="1" applyFill="1" applyBorder="1" applyAlignment="1">
      <alignment horizontal="center" vertical="center" wrapText="1"/>
    </xf>
    <xf numFmtId="0" fontId="47" fillId="16" borderId="230" xfId="0" applyFont="1" applyFill="1" applyBorder="1" applyAlignment="1">
      <alignment horizontal="center" vertical="center" wrapText="1"/>
    </xf>
    <xf numFmtId="164" fontId="102" fillId="9" borderId="231" xfId="0" applyNumberFormat="1" applyFont="1" applyFill="1" applyBorder="1" applyAlignment="1">
      <alignment horizontal="center" vertical="center" wrapText="1"/>
    </xf>
    <xf numFmtId="164" fontId="102" fillId="9" borderId="232" xfId="0" applyNumberFormat="1" applyFont="1" applyFill="1" applyBorder="1" applyAlignment="1">
      <alignment horizontal="center" vertical="center" wrapText="1"/>
    </xf>
    <xf numFmtId="2" fontId="103" fillId="9" borderId="231" xfId="0" applyNumberFormat="1" applyFont="1" applyFill="1" applyBorder="1" applyAlignment="1">
      <alignment horizontal="center" vertical="center" wrapText="1"/>
    </xf>
    <xf numFmtId="2" fontId="103" fillId="9" borderId="232" xfId="0" applyNumberFormat="1" applyFont="1" applyFill="1" applyBorder="1" applyAlignment="1">
      <alignment horizontal="center" vertical="center" wrapText="1"/>
    </xf>
    <xf numFmtId="0" fontId="3" fillId="20" borderId="16" xfId="0" applyFont="1" applyFill="1" applyBorder="1" applyAlignment="1">
      <alignment horizontal="center" vertical="center" wrapText="1"/>
    </xf>
    <xf numFmtId="3" fontId="64" fillId="9" borderId="16" xfId="0" applyNumberFormat="1" applyFont="1" applyFill="1" applyBorder="1" applyAlignment="1">
      <alignment horizontal="center" vertical="center" wrapText="1"/>
    </xf>
    <xf numFmtId="10" fontId="64" fillId="9" borderId="16" xfId="0" applyNumberFormat="1" applyFont="1" applyFill="1" applyBorder="1" applyAlignment="1">
      <alignment horizontal="center" vertical="center" wrapText="1"/>
    </xf>
    <xf numFmtId="0" fontId="100" fillId="9" borderId="12" xfId="0" applyFont="1" applyFill="1" applyBorder="1" applyAlignment="1">
      <alignment horizontal="center" vertical="center" wrapText="1"/>
    </xf>
    <xf numFmtId="3" fontId="88" fillId="9" borderId="12" xfId="0" applyNumberFormat="1" applyFont="1" applyFill="1" applyBorder="1" applyAlignment="1">
      <alignment horizontal="center" vertical="center" wrapText="1"/>
    </xf>
    <xf numFmtId="10" fontId="88" fillId="9" borderId="12" xfId="0" applyNumberFormat="1" applyFont="1" applyFill="1" applyBorder="1" applyAlignment="1">
      <alignment horizontal="center" vertical="center" wrapText="1"/>
    </xf>
    <xf numFmtId="3" fontId="88" fillId="9" borderId="17" xfId="0" applyNumberFormat="1" applyFont="1" applyFill="1" applyBorder="1" applyAlignment="1">
      <alignment horizontal="center" vertical="center" wrapText="1"/>
    </xf>
    <xf numFmtId="10" fontId="88" fillId="9" borderId="17" xfId="0" applyNumberFormat="1" applyFont="1" applyFill="1" applyBorder="1" applyAlignment="1">
      <alignment horizontal="center" vertical="center" wrapText="1"/>
    </xf>
    <xf numFmtId="0" fontId="88" fillId="9" borderId="291" xfId="0" applyFont="1" applyFill="1" applyBorder="1" applyAlignment="1">
      <alignment horizontal="center" vertical="center" wrapText="1"/>
    </xf>
    <xf numFmtId="3" fontId="88" fillId="9" borderId="291" xfId="0" applyNumberFormat="1" applyFont="1" applyFill="1" applyBorder="1" applyAlignment="1">
      <alignment horizontal="center" vertical="center" wrapText="1"/>
    </xf>
    <xf numFmtId="10" fontId="88" fillId="9" borderId="291" xfId="0" applyNumberFormat="1" applyFont="1" applyFill="1" applyBorder="1" applyAlignment="1">
      <alignment horizontal="center" vertical="center" wrapText="1"/>
    </xf>
    <xf numFmtId="0" fontId="100" fillId="9" borderId="292" xfId="0" applyFont="1" applyFill="1" applyBorder="1" applyAlignment="1">
      <alignment horizontal="center" vertical="center" wrapText="1"/>
    </xf>
    <xf numFmtId="0" fontId="100" fillId="9" borderId="181" xfId="0" applyFont="1" applyFill="1" applyBorder="1" applyAlignment="1">
      <alignment horizontal="center" vertical="center" wrapText="1"/>
    </xf>
    <xf numFmtId="0" fontId="100" fillId="9" borderId="293" xfId="0" applyFont="1" applyFill="1" applyBorder="1" applyAlignment="1">
      <alignment horizontal="center" vertical="center" wrapText="1"/>
    </xf>
    <xf numFmtId="0" fontId="100" fillId="9" borderId="16" xfId="0" applyFont="1" applyFill="1" applyBorder="1" applyAlignment="1">
      <alignment horizontal="center" vertical="center" wrapText="1"/>
    </xf>
    <xf numFmtId="3" fontId="88" fillId="9" borderId="16" xfId="0" applyNumberFormat="1" applyFont="1" applyFill="1" applyBorder="1" applyAlignment="1">
      <alignment horizontal="center" vertical="center" wrapText="1"/>
    </xf>
    <xf numFmtId="10" fontId="88" fillId="9" borderId="16" xfId="0" applyNumberFormat="1" applyFont="1" applyFill="1" applyBorder="1" applyAlignment="1">
      <alignment horizontal="center" vertical="center" wrapText="1"/>
    </xf>
    <xf numFmtId="0" fontId="100" fillId="9" borderId="17" xfId="0" applyFont="1" applyFill="1" applyBorder="1" applyAlignment="1">
      <alignment horizontal="center" vertical="center" wrapText="1"/>
    </xf>
    <xf numFmtId="3" fontId="68" fillId="15" borderId="32" xfId="0" applyNumberFormat="1" applyFont="1" applyFill="1" applyBorder="1" applyAlignment="1" applyProtection="1">
      <alignment horizontal="center" vertical="center" wrapText="1"/>
      <protection locked="0"/>
    </xf>
    <xf numFmtId="0" fontId="1" fillId="0" borderId="133" xfId="0" applyFont="1" applyBorder="1" applyAlignment="1">
      <alignment horizontal="center" vertical="center" wrapText="1"/>
    </xf>
    <xf numFmtId="49" fontId="3" fillId="7" borderId="0" xfId="0" applyNumberFormat="1" applyFont="1" applyFill="1" applyAlignment="1">
      <alignment horizontal="center" vertical="center" wrapText="1"/>
    </xf>
    <xf numFmtId="49" fontId="2" fillId="34" borderId="89" xfId="0" applyNumberFormat="1" applyFont="1" applyFill="1" applyBorder="1" applyAlignment="1" applyProtection="1">
      <alignment horizontal="center" vertical="center" wrapText="1"/>
      <protection locked="0"/>
    </xf>
    <xf numFmtId="49" fontId="117" fillId="30" borderId="102" xfId="0" applyNumberFormat="1" applyFont="1" applyFill="1" applyBorder="1" applyAlignment="1" applyProtection="1">
      <alignment horizontal="center" vertical="center" wrapText="1"/>
      <protection locked="0"/>
    </xf>
    <xf numFmtId="49" fontId="118" fillId="30" borderId="102" xfId="0" applyNumberFormat="1" applyFont="1" applyFill="1" applyBorder="1" applyAlignment="1" applyProtection="1">
      <alignment horizontal="center" vertical="center" wrapText="1"/>
      <protection locked="0"/>
    </xf>
    <xf numFmtId="0" fontId="118" fillId="8" borderId="5" xfId="0" applyFont="1" applyFill="1" applyBorder="1" applyAlignment="1" applyProtection="1">
      <alignment horizontal="center" vertical="center" wrapText="1"/>
      <protection locked="0"/>
    </xf>
    <xf numFmtId="49" fontId="118" fillId="10" borderId="5" xfId="0" applyNumberFormat="1" applyFont="1" applyFill="1" applyBorder="1" applyAlignment="1" applyProtection="1">
      <alignment horizontal="center" vertical="center" wrapText="1"/>
      <protection locked="0"/>
    </xf>
    <xf numFmtId="49" fontId="2" fillId="34" borderId="93" xfId="0" applyNumberFormat="1" applyFont="1" applyFill="1" applyBorder="1" applyAlignment="1" applyProtection="1">
      <alignment horizontal="center" vertical="center" wrapText="1"/>
      <protection locked="0"/>
    </xf>
    <xf numFmtId="0" fontId="118" fillId="8" borderId="5" xfId="0" quotePrefix="1" applyFont="1" applyFill="1" applyBorder="1" applyAlignment="1" applyProtection="1">
      <alignment horizontal="center" vertical="center" wrapText="1"/>
      <protection locked="0"/>
    </xf>
    <xf numFmtId="49" fontId="2" fillId="37" borderId="89" xfId="0" applyNumberFormat="1" applyFont="1" applyFill="1" applyBorder="1" applyAlignment="1" applyProtection="1">
      <alignment horizontal="center" vertical="center" wrapText="1"/>
      <protection locked="0"/>
    </xf>
    <xf numFmtId="0" fontId="25" fillId="13" borderId="121" xfId="0" applyFont="1" applyFill="1" applyBorder="1" applyAlignment="1">
      <alignment vertical="center" wrapText="1"/>
    </xf>
    <xf numFmtId="0" fontId="25" fillId="0" borderId="137" xfId="0" applyFont="1" applyBorder="1" applyAlignment="1">
      <alignment horizontal="center" vertical="center" wrapText="1"/>
    </xf>
    <xf numFmtId="0" fontId="25" fillId="0" borderId="282" xfId="0" applyFont="1" applyBorder="1" applyAlignment="1">
      <alignment horizontal="center" vertical="center" wrapText="1"/>
    </xf>
    <xf numFmtId="49" fontId="2" fillId="10" borderId="133" xfId="0" applyNumberFormat="1" applyFont="1" applyFill="1" applyBorder="1" applyAlignment="1" applyProtection="1">
      <alignment horizontal="center" vertical="center" wrapText="1"/>
      <protection locked="0"/>
    </xf>
    <xf numFmtId="49" fontId="118" fillId="10" borderId="133" xfId="0" applyNumberFormat="1" applyFont="1" applyFill="1" applyBorder="1" applyAlignment="1" applyProtection="1">
      <alignment horizontal="center" vertical="center" wrapText="1"/>
      <protection locked="0"/>
    </xf>
    <xf numFmtId="49" fontId="2" fillId="10" borderId="138" xfId="0" applyNumberFormat="1" applyFont="1" applyFill="1" applyBorder="1" applyAlignment="1" applyProtection="1">
      <alignment horizontal="center" vertical="center" wrapText="1"/>
      <protection locked="0"/>
    </xf>
    <xf numFmtId="0" fontId="25" fillId="13" borderId="113" xfId="0" applyFont="1" applyFill="1" applyBorder="1" applyAlignment="1">
      <alignment horizontal="center" vertical="center" wrapText="1"/>
    </xf>
    <xf numFmtId="0" fontId="2" fillId="4" borderId="297" xfId="0" applyFont="1" applyFill="1" applyBorder="1" applyAlignment="1">
      <alignment horizontal="center" vertical="center" wrapText="1"/>
    </xf>
    <xf numFmtId="10" fontId="53" fillId="9" borderId="133" xfId="0" applyNumberFormat="1" applyFont="1" applyFill="1" applyBorder="1" applyAlignment="1">
      <alignment horizontal="center" vertical="center" wrapText="1"/>
    </xf>
    <xf numFmtId="10" fontId="54" fillId="9" borderId="133" xfId="0" applyNumberFormat="1" applyFont="1" applyFill="1" applyBorder="1" applyAlignment="1">
      <alignment horizontal="center" vertical="center" wrapText="1"/>
    </xf>
    <xf numFmtId="0" fontId="4" fillId="0" borderId="138" xfId="0" applyFont="1" applyBorder="1" applyAlignment="1">
      <alignment horizontal="center" vertical="center" wrapText="1"/>
    </xf>
    <xf numFmtId="0" fontId="2" fillId="2" borderId="113" xfId="0" applyFont="1" applyFill="1" applyBorder="1" applyAlignment="1">
      <alignment horizontal="center" vertical="center" wrapText="1"/>
    </xf>
    <xf numFmtId="0" fontId="27" fillId="3" borderId="299" xfId="0" applyFont="1" applyFill="1" applyBorder="1" applyAlignment="1">
      <alignment horizontal="center" vertical="center" wrapText="1"/>
    </xf>
    <xf numFmtId="0" fontId="0" fillId="0" borderId="299" xfId="0" applyBorder="1" applyAlignment="1">
      <alignment wrapText="1"/>
    </xf>
    <xf numFmtId="0" fontId="2" fillId="4" borderId="299" xfId="0" applyFont="1" applyFill="1" applyBorder="1" applyAlignment="1">
      <alignment horizontal="center" vertical="center" wrapText="1"/>
    </xf>
    <xf numFmtId="0" fontId="4" fillId="3" borderId="299" xfId="0" applyFont="1" applyFill="1" applyBorder="1" applyAlignment="1">
      <alignment horizontal="center" vertical="center" wrapText="1"/>
    </xf>
    <xf numFmtId="0" fontId="2" fillId="0" borderId="299" xfId="0" applyFont="1" applyBorder="1" applyAlignment="1">
      <alignment horizontal="center" vertical="center" wrapText="1"/>
    </xf>
    <xf numFmtId="0" fontId="111" fillId="12" borderId="299" xfId="0" applyFont="1" applyFill="1" applyBorder="1" applyAlignment="1">
      <alignment horizontal="center" vertical="center" wrapText="1"/>
    </xf>
    <xf numFmtId="0" fontId="111" fillId="33" borderId="299" xfId="0" applyFont="1" applyFill="1" applyBorder="1" applyAlignment="1">
      <alignment horizontal="center" vertical="center" wrapText="1"/>
    </xf>
    <xf numFmtId="0" fontId="2" fillId="0" borderId="299" xfId="0" applyFont="1" applyBorder="1" applyAlignment="1" applyProtection="1">
      <alignment horizontal="center" vertical="center" wrapText="1"/>
      <protection locked="0"/>
    </xf>
    <xf numFmtId="0" fontId="31" fillId="17" borderId="299" xfId="0" applyFont="1" applyFill="1" applyBorder="1" applyAlignment="1">
      <alignment horizontal="center" vertical="center" wrapText="1"/>
    </xf>
    <xf numFmtId="0" fontId="111" fillId="12" borderId="299" xfId="0" quotePrefix="1" applyFont="1" applyFill="1" applyBorder="1" applyAlignment="1">
      <alignment horizontal="center" vertical="center" wrapText="1"/>
    </xf>
    <xf numFmtId="0" fontId="0" fillId="0" borderId="299" xfId="0" applyBorder="1" applyAlignment="1">
      <alignment horizontal="center" vertical="center" wrapText="1"/>
    </xf>
    <xf numFmtId="0" fontId="1" fillId="3" borderId="299" xfId="0" applyFont="1" applyFill="1" applyBorder="1" applyAlignment="1">
      <alignment vertical="center" wrapText="1"/>
    </xf>
    <xf numFmtId="0" fontId="25" fillId="13" borderId="299" xfId="0" applyFont="1" applyFill="1" applyBorder="1" applyAlignment="1">
      <alignment vertical="center" wrapText="1"/>
    </xf>
    <xf numFmtId="0" fontId="25" fillId="0" borderId="299" xfId="0" applyFont="1" applyBorder="1" applyAlignment="1">
      <alignment horizontal="center" vertical="center" wrapText="1"/>
    </xf>
    <xf numFmtId="0" fontId="113" fillId="0" borderId="299" xfId="0" applyFont="1" applyBorder="1" applyAlignment="1">
      <alignment horizontal="center" vertical="center" wrapText="1"/>
    </xf>
    <xf numFmtId="0" fontId="111" fillId="22" borderId="299" xfId="0" applyFont="1" applyFill="1" applyBorder="1" applyAlignment="1">
      <alignment horizontal="center" vertical="center" wrapText="1"/>
    </xf>
    <xf numFmtId="0" fontId="111" fillId="13" borderId="299" xfId="0" applyFont="1" applyFill="1" applyBorder="1" applyAlignment="1">
      <alignment horizontal="center" vertical="center" wrapText="1"/>
    </xf>
    <xf numFmtId="49" fontId="2" fillId="36" borderId="299" xfId="0" applyNumberFormat="1" applyFont="1" applyFill="1" applyBorder="1" applyAlignment="1" applyProtection="1">
      <alignment horizontal="center" vertical="center" wrapText="1"/>
      <protection locked="0"/>
    </xf>
    <xf numFmtId="49" fontId="2" fillId="35" borderId="299" xfId="0" applyNumberFormat="1" applyFont="1" applyFill="1" applyBorder="1" applyAlignment="1" applyProtection="1">
      <alignment horizontal="center" vertical="center" wrapText="1"/>
      <protection locked="0"/>
    </xf>
    <xf numFmtId="49" fontId="2" fillId="10" borderId="299" xfId="0" applyNumberFormat="1" applyFont="1" applyFill="1" applyBorder="1" applyAlignment="1" applyProtection="1">
      <alignment horizontal="center" vertical="center" wrapText="1"/>
      <protection locked="0"/>
    </xf>
    <xf numFmtId="49" fontId="2" fillId="0" borderId="299" xfId="0" applyNumberFormat="1" applyFont="1" applyBorder="1" applyAlignment="1" applyProtection="1">
      <alignment horizontal="center" vertical="center" wrapText="1"/>
      <protection locked="0"/>
    </xf>
    <xf numFmtId="0" fontId="25" fillId="13" borderId="299" xfId="0" applyFont="1" applyFill="1" applyBorder="1" applyAlignment="1">
      <alignment horizontal="center" vertical="center" wrapText="1"/>
    </xf>
    <xf numFmtId="0" fontId="73" fillId="0" borderId="299" xfId="0" applyFont="1" applyBorder="1" applyAlignment="1">
      <alignment horizontal="center" vertical="center" wrapText="1"/>
    </xf>
    <xf numFmtId="0" fontId="2" fillId="8" borderId="299" xfId="0" applyFont="1" applyFill="1" applyBorder="1" applyAlignment="1" applyProtection="1">
      <alignment horizontal="center" vertical="center" wrapText="1"/>
      <protection locked="0"/>
    </xf>
    <xf numFmtId="0" fontId="111" fillId="0" borderId="299" xfId="0" applyFont="1" applyBorder="1" applyAlignment="1">
      <alignment horizontal="center" vertical="center" wrapText="1"/>
    </xf>
    <xf numFmtId="2" fontId="31" fillId="17" borderId="299" xfId="0" applyNumberFormat="1" applyFont="1" applyFill="1" applyBorder="1" applyAlignment="1">
      <alignment horizontal="center" vertical="center" wrapText="1"/>
    </xf>
    <xf numFmtId="0" fontId="2" fillId="3" borderId="299" xfId="0" applyFont="1" applyFill="1" applyBorder="1" applyAlignment="1">
      <alignment horizontal="center" vertical="center" wrapText="1"/>
    </xf>
    <xf numFmtId="0" fontId="1" fillId="0" borderId="299" xfId="0" applyFont="1" applyBorder="1" applyAlignment="1">
      <alignment horizontal="center" vertical="center" wrapText="1"/>
    </xf>
    <xf numFmtId="10" fontId="53" fillId="9" borderId="299" xfId="0" applyNumberFormat="1" applyFont="1" applyFill="1" applyBorder="1" applyAlignment="1">
      <alignment horizontal="center" vertical="center" wrapText="1"/>
    </xf>
    <xf numFmtId="10" fontId="54" fillId="9" borderId="299" xfId="0" applyNumberFormat="1" applyFont="1" applyFill="1" applyBorder="1" applyAlignment="1">
      <alignment horizontal="center" vertical="center" wrapText="1"/>
    </xf>
    <xf numFmtId="0" fontId="4" fillId="0" borderId="299" xfId="0" applyFont="1" applyBorder="1" applyAlignment="1">
      <alignment horizontal="center" vertical="center" wrapText="1"/>
    </xf>
    <xf numFmtId="0" fontId="2" fillId="2" borderId="300" xfId="0" applyFont="1" applyFill="1" applyBorder="1" applyAlignment="1">
      <alignment horizontal="center" vertical="center" wrapText="1"/>
    </xf>
    <xf numFmtId="0" fontId="9" fillId="23" borderId="298" xfId="0" applyFont="1" applyFill="1" applyBorder="1" applyAlignment="1">
      <alignment horizontal="center" vertical="center" wrapText="1"/>
    </xf>
    <xf numFmtId="0" fontId="92" fillId="31" borderId="251" xfId="0" applyFont="1" applyFill="1" applyBorder="1" applyAlignment="1">
      <alignment horizontal="center" vertical="center" wrapText="1"/>
    </xf>
    <xf numFmtId="0" fontId="93" fillId="31" borderId="252" xfId="0" applyFont="1" applyFill="1" applyBorder="1" applyAlignment="1">
      <alignment horizontal="center" vertical="center" wrapText="1"/>
    </xf>
    <xf numFmtId="0" fontId="93" fillId="31" borderId="253" xfId="0" applyFont="1" applyFill="1" applyBorder="1" applyAlignment="1">
      <alignment horizontal="center" vertical="center" wrapText="1"/>
    </xf>
    <xf numFmtId="0" fontId="3" fillId="26" borderId="0" xfId="0" applyFont="1" applyFill="1" applyAlignment="1">
      <alignment horizontal="center" vertical="center" wrapText="1"/>
    </xf>
    <xf numFmtId="0" fontId="3" fillId="26" borderId="250" xfId="0" applyFont="1" applyFill="1" applyBorder="1" applyAlignment="1">
      <alignment horizontal="center" vertical="center" wrapText="1"/>
    </xf>
    <xf numFmtId="0" fontId="79" fillId="0" borderId="261" xfId="0" applyFont="1" applyBorder="1" applyAlignment="1">
      <alignment horizontal="center" vertical="center" wrapText="1"/>
    </xf>
    <xf numFmtId="0" fontId="78" fillId="0" borderId="262" xfId="0" applyFont="1" applyBorder="1" applyAlignment="1">
      <alignment horizontal="center" vertical="center" wrapText="1"/>
    </xf>
    <xf numFmtId="0" fontId="78" fillId="0" borderId="263" xfId="0" applyFont="1" applyBorder="1" applyAlignment="1">
      <alignment horizontal="center" vertical="center" wrapText="1"/>
    </xf>
    <xf numFmtId="0" fontId="92" fillId="31" borderId="252" xfId="0" applyFont="1" applyFill="1" applyBorder="1" applyAlignment="1">
      <alignment horizontal="center" vertical="center" wrapText="1"/>
    </xf>
    <xf numFmtId="0" fontId="92" fillId="31" borderId="253" xfId="0" applyFont="1" applyFill="1" applyBorder="1" applyAlignment="1">
      <alignment horizontal="center" vertical="center" wrapText="1"/>
    </xf>
    <xf numFmtId="0" fontId="75" fillId="0" borderId="0" xfId="0" applyFont="1" applyAlignment="1">
      <alignment horizontal="center" vertical="center" wrapText="1"/>
    </xf>
    <xf numFmtId="0" fontId="79" fillId="0" borderId="247" xfId="0" applyFont="1" applyBorder="1" applyAlignment="1">
      <alignment horizontal="center" vertical="center" wrapText="1"/>
    </xf>
    <xf numFmtId="0" fontId="78" fillId="0" borderId="248" xfId="0" applyFont="1" applyBorder="1" applyAlignment="1">
      <alignment horizontal="center" vertical="center" wrapText="1"/>
    </xf>
    <xf numFmtId="0" fontId="78" fillId="0" borderId="249" xfId="0" applyFont="1" applyBorder="1" applyAlignment="1">
      <alignment horizontal="center" vertical="center" wrapText="1"/>
    </xf>
    <xf numFmtId="0" fontId="79" fillId="0" borderId="254" xfId="0" applyFont="1" applyBorder="1" applyAlignment="1">
      <alignment horizontal="center" vertical="center" wrapText="1"/>
    </xf>
    <xf numFmtId="0" fontId="78" fillId="0" borderId="260" xfId="0" applyFont="1" applyBorder="1" applyAlignment="1">
      <alignment horizontal="center" vertical="center" wrapText="1"/>
    </xf>
    <xf numFmtId="0" fontId="78" fillId="0" borderId="246" xfId="0" applyFont="1" applyBorder="1" applyAlignment="1">
      <alignment horizontal="center" vertical="center" wrapText="1"/>
    </xf>
    <xf numFmtId="0" fontId="90" fillId="0" borderId="278" xfId="0" applyFont="1" applyBorder="1" applyAlignment="1">
      <alignment horizontal="center" vertical="center" wrapText="1"/>
    </xf>
    <xf numFmtId="0" fontId="90" fillId="0" borderId="279" xfId="0" applyFont="1" applyBorder="1" applyAlignment="1">
      <alignment horizontal="center" vertical="center" wrapText="1"/>
    </xf>
    <xf numFmtId="0" fontId="91" fillId="0" borderId="275" xfId="0" applyFont="1" applyBorder="1" applyAlignment="1">
      <alignment horizontal="center" vertical="center" wrapText="1"/>
    </xf>
    <xf numFmtId="0" fontId="91" fillId="0" borderId="276" xfId="0" applyFont="1" applyBorder="1" applyAlignment="1">
      <alignment horizontal="center" vertical="center" wrapText="1"/>
    </xf>
    <xf numFmtId="0" fontId="104" fillId="0" borderId="27" xfId="1" applyFont="1" applyFill="1" applyBorder="1" applyAlignment="1">
      <alignment horizontal="center" vertical="center" wrapText="1"/>
    </xf>
    <xf numFmtId="0" fontId="107" fillId="0" borderId="27" xfId="1" applyFont="1" applyFill="1" applyBorder="1" applyAlignment="1">
      <alignment horizontal="center" vertical="center" wrapText="1"/>
    </xf>
    <xf numFmtId="0" fontId="2" fillId="8" borderId="139" xfId="0" applyFont="1" applyFill="1" applyBorder="1" applyAlignment="1" applyProtection="1">
      <alignment horizontal="center" vertical="center" wrapText="1"/>
      <protection locked="0"/>
    </xf>
    <xf numFmtId="0" fontId="2" fillId="8" borderId="295" xfId="0" applyFont="1" applyFill="1" applyBorder="1" applyAlignment="1" applyProtection="1">
      <alignment horizontal="center" vertical="center" wrapText="1"/>
      <protection locked="0"/>
    </xf>
    <xf numFmtId="0" fontId="31" fillId="17" borderId="128" xfId="0" applyFont="1" applyFill="1" applyBorder="1" applyAlignment="1">
      <alignment horizontal="center" vertical="center" wrapText="1"/>
    </xf>
    <xf numFmtId="0" fontId="31" fillId="17" borderId="129" xfId="0" applyFont="1" applyFill="1" applyBorder="1" applyAlignment="1">
      <alignment horizontal="center" vertical="center" wrapText="1"/>
    </xf>
    <xf numFmtId="0" fontId="2" fillId="0" borderId="134" xfId="0" applyFont="1" applyBorder="1" applyAlignment="1" applyProtection="1">
      <alignment horizontal="center" vertical="center" wrapText="1"/>
      <protection locked="0"/>
    </xf>
    <xf numFmtId="0" fontId="2" fillId="0" borderId="135" xfId="0" applyFont="1" applyBorder="1" applyAlignment="1" applyProtection="1">
      <alignment horizontal="center" vertical="center" wrapText="1"/>
      <protection locked="0"/>
    </xf>
    <xf numFmtId="49" fontId="2" fillId="12" borderId="78" xfId="0" applyNumberFormat="1" applyFont="1" applyFill="1" applyBorder="1" applyAlignment="1">
      <alignment horizontal="left" vertical="center" wrapText="1"/>
    </xf>
    <xf numFmtId="0" fontId="2" fillId="12" borderId="3" xfId="0" applyFont="1" applyFill="1" applyBorder="1" applyAlignment="1">
      <alignment horizontal="left" vertical="center" wrapText="1"/>
    </xf>
    <xf numFmtId="0" fontId="2" fillId="12" borderId="63" xfId="0" applyFont="1" applyFill="1" applyBorder="1" applyAlignment="1">
      <alignment horizontal="left" vertical="center" wrapText="1"/>
    </xf>
    <xf numFmtId="0" fontId="1" fillId="12" borderId="78" xfId="0" applyFont="1" applyFill="1" applyBorder="1" applyAlignment="1">
      <alignment horizontal="center" vertical="center" wrapText="1"/>
    </xf>
    <xf numFmtId="0" fontId="1" fillId="12" borderId="270" xfId="0" applyFont="1" applyFill="1" applyBorder="1" applyAlignment="1">
      <alignment horizontal="center" vertical="center" wrapText="1"/>
    </xf>
    <xf numFmtId="49" fontId="2" fillId="0" borderId="106" xfId="0" quotePrefix="1" applyNumberFormat="1" applyFont="1" applyBorder="1" applyAlignment="1">
      <alignment horizontal="left" vertical="center" wrapText="1"/>
    </xf>
    <xf numFmtId="49" fontId="2" fillId="0" borderId="3" xfId="0" quotePrefix="1" applyNumberFormat="1" applyFont="1" applyBorder="1" applyAlignment="1">
      <alignment horizontal="left" vertical="center" wrapText="1"/>
    </xf>
    <xf numFmtId="49" fontId="2" fillId="0" borderId="105" xfId="0" quotePrefix="1" applyNumberFormat="1" applyFont="1" applyBorder="1" applyAlignment="1">
      <alignment horizontal="left" vertical="center" wrapText="1"/>
    </xf>
    <xf numFmtId="0" fontId="73" fillId="0" borderId="133" xfId="0" applyFont="1" applyBorder="1" applyAlignment="1">
      <alignment horizontal="center" vertical="center" wrapText="1"/>
    </xf>
    <xf numFmtId="0" fontId="73" fillId="0" borderId="283" xfId="0" applyFont="1" applyBorder="1" applyAlignment="1">
      <alignment horizontal="center" vertical="center" wrapText="1"/>
    </xf>
    <xf numFmtId="0" fontId="73" fillId="0" borderId="282" xfId="0" applyFont="1" applyBorder="1" applyAlignment="1">
      <alignment horizontal="center" vertical="center" wrapText="1"/>
    </xf>
    <xf numFmtId="0" fontId="73" fillId="0" borderId="10" xfId="0" applyFont="1" applyBorder="1" applyAlignment="1">
      <alignment horizontal="center" vertical="center" wrapText="1"/>
    </xf>
    <xf numFmtId="49" fontId="2" fillId="29" borderId="140" xfId="0" applyNumberFormat="1" applyFont="1" applyFill="1" applyBorder="1" applyAlignment="1">
      <alignment horizontal="center" vertical="center" wrapText="1"/>
    </xf>
    <xf numFmtId="49" fontId="2" fillId="29" borderId="141" xfId="0" applyNumberFormat="1" applyFont="1" applyFill="1" applyBorder="1" applyAlignment="1">
      <alignment horizontal="center" vertical="center" wrapText="1"/>
    </xf>
    <xf numFmtId="49" fontId="4" fillId="29" borderId="140" xfId="0" applyNumberFormat="1" applyFont="1" applyFill="1" applyBorder="1" applyAlignment="1">
      <alignment horizontal="center" vertical="center" wrapText="1"/>
    </xf>
    <xf numFmtId="49" fontId="4" fillId="29" borderId="294" xfId="0" applyNumberFormat="1" applyFont="1" applyFill="1" applyBorder="1" applyAlignment="1">
      <alignment horizontal="center" vertical="center" wrapText="1"/>
    </xf>
    <xf numFmtId="0" fontId="2" fillId="8" borderId="142" xfId="0" applyFont="1" applyFill="1" applyBorder="1" applyAlignment="1" applyProtection="1">
      <alignment horizontal="center" vertical="center" wrapText="1"/>
      <protection locked="0"/>
    </xf>
    <xf numFmtId="0" fontId="9" fillId="2" borderId="111" xfId="0" applyFont="1" applyFill="1" applyBorder="1" applyAlignment="1">
      <alignment horizontal="center" vertical="center" wrapText="1"/>
    </xf>
    <xf numFmtId="0" fontId="9" fillId="2" borderId="117" xfId="0" applyFont="1" applyFill="1" applyBorder="1" applyAlignment="1">
      <alignment horizontal="center" vertical="center" wrapText="1"/>
    </xf>
    <xf numFmtId="0" fontId="27" fillId="3" borderId="112" xfId="0" applyFont="1" applyFill="1" applyBorder="1" applyAlignment="1">
      <alignment horizontal="center" vertical="center" wrapText="1"/>
    </xf>
    <xf numFmtId="0" fontId="27" fillId="3" borderId="118" xfId="0" applyFont="1" applyFill="1" applyBorder="1" applyAlignment="1">
      <alignment horizontal="center" vertical="center" wrapText="1"/>
    </xf>
    <xf numFmtId="0" fontId="2" fillId="0" borderId="119" xfId="0" quotePrefix="1" applyFont="1" applyBorder="1" applyAlignment="1" applyProtection="1">
      <alignment horizontal="center" vertical="center" wrapText="1"/>
      <protection locked="0"/>
    </xf>
    <xf numFmtId="0" fontId="2" fillId="0" borderId="120" xfId="0" quotePrefix="1" applyFont="1" applyBorder="1" applyAlignment="1" applyProtection="1">
      <alignment horizontal="center" vertical="center" wrapText="1"/>
      <protection locked="0"/>
    </xf>
    <xf numFmtId="0" fontId="4" fillId="3" borderId="123" xfId="0" applyFont="1" applyFill="1" applyBorder="1" applyAlignment="1">
      <alignment horizontal="center" vertical="center" wrapText="1"/>
    </xf>
    <xf numFmtId="0" fontId="4" fillId="3" borderId="124" xfId="0" applyFont="1" applyFill="1" applyBorder="1" applyAlignment="1">
      <alignment horizontal="center" vertical="center" wrapText="1"/>
    </xf>
    <xf numFmtId="0" fontId="2" fillId="0" borderId="121" xfId="0" applyFont="1" applyBorder="1" applyAlignment="1">
      <alignment horizontal="center" vertical="center" wrapText="1"/>
    </xf>
    <xf numFmtId="0" fontId="2" fillId="0" borderId="122" xfId="0" applyFont="1" applyBorder="1" applyAlignment="1">
      <alignment horizontal="center" vertical="center" wrapText="1"/>
    </xf>
    <xf numFmtId="0" fontId="2" fillId="0" borderId="114" xfId="0" applyFont="1" applyBorder="1" applyAlignment="1" applyProtection="1">
      <alignment horizontal="center" vertical="center" wrapText="1"/>
      <protection locked="0"/>
    </xf>
    <xf numFmtId="0" fontId="2" fillId="0" borderId="125" xfId="0" applyFont="1" applyBorder="1" applyAlignment="1" applyProtection="1">
      <alignment horizontal="center" vertical="center" wrapText="1"/>
      <protection locked="0"/>
    </xf>
    <xf numFmtId="0" fontId="11" fillId="0" borderId="114" xfId="1" applyNumberFormat="1" applyFill="1" applyBorder="1" applyAlignment="1" applyProtection="1">
      <alignment horizontal="center" vertical="center" wrapText="1"/>
      <protection locked="0"/>
    </xf>
    <xf numFmtId="0" fontId="2" fillId="0" borderId="114" xfId="0" applyFont="1" applyBorder="1" applyAlignment="1">
      <alignment horizontal="center" vertical="center" wrapText="1"/>
    </xf>
    <xf numFmtId="0" fontId="2" fillId="0" borderId="125" xfId="0" applyFont="1" applyBorder="1" applyAlignment="1">
      <alignment horizontal="center" vertical="center" wrapText="1"/>
    </xf>
    <xf numFmtId="0" fontId="2" fillId="0" borderId="126" xfId="0" applyFont="1" applyBorder="1" applyAlignment="1" applyProtection="1">
      <alignment horizontal="center" vertical="center" wrapText="1"/>
      <protection locked="0"/>
    </xf>
    <xf numFmtId="0" fontId="2" fillId="0" borderId="127" xfId="0" applyFont="1" applyBorder="1" applyAlignment="1" applyProtection="1">
      <alignment horizontal="center" vertical="center" wrapText="1"/>
      <protection locked="0"/>
    </xf>
    <xf numFmtId="0" fontId="31" fillId="17" borderId="115" xfId="0" applyFont="1" applyFill="1" applyBorder="1" applyAlignment="1">
      <alignment horizontal="center" vertical="center" wrapText="1"/>
    </xf>
    <xf numFmtId="0" fontId="31" fillId="17" borderId="28" xfId="0" applyFont="1" applyFill="1" applyBorder="1" applyAlignment="1">
      <alignment horizontal="center" vertical="center" wrapText="1"/>
    </xf>
    <xf numFmtId="0" fontId="25" fillId="13" borderId="87" xfId="0" applyFont="1" applyFill="1" applyBorder="1" applyAlignment="1">
      <alignment horizontal="center" vertical="center" wrapText="1"/>
    </xf>
    <xf numFmtId="0" fontId="31" fillId="17" borderId="116" xfId="0" applyFont="1" applyFill="1" applyBorder="1" applyAlignment="1">
      <alignment horizontal="center" vertical="center" wrapText="1"/>
    </xf>
    <xf numFmtId="0" fontId="31" fillId="17" borderId="130" xfId="0" applyFont="1" applyFill="1" applyBorder="1" applyAlignment="1">
      <alignment horizontal="center" vertical="center" wrapText="1"/>
    </xf>
    <xf numFmtId="0" fontId="27" fillId="3" borderId="123" xfId="0" applyFont="1" applyFill="1" applyBorder="1" applyAlignment="1">
      <alignment horizontal="center" vertical="center" wrapText="1"/>
    </xf>
    <xf numFmtId="0" fontId="27" fillId="3" borderId="124" xfId="0" applyFont="1" applyFill="1" applyBorder="1" applyAlignment="1">
      <alignment horizontal="center" vertical="center" wrapText="1"/>
    </xf>
    <xf numFmtId="0" fontId="2" fillId="0" borderId="131" xfId="0" applyFont="1" applyBorder="1" applyAlignment="1" applyProtection="1">
      <alignment horizontal="center" vertical="center" wrapText="1"/>
      <protection locked="0"/>
    </xf>
    <xf numFmtId="0" fontId="2" fillId="0" borderId="132" xfId="0" applyFont="1" applyBorder="1" applyAlignment="1" applyProtection="1">
      <alignment horizontal="center" vertical="center" wrapText="1"/>
      <protection locked="0"/>
    </xf>
    <xf numFmtId="0" fontId="11" fillId="0" borderId="133" xfId="1" applyNumberFormat="1" applyFill="1" applyBorder="1" applyAlignment="1" applyProtection="1">
      <alignment horizontal="center" vertical="center" wrapText="1"/>
      <protection locked="0"/>
    </xf>
    <xf numFmtId="0" fontId="2" fillId="0" borderId="10" xfId="0" applyFont="1" applyBorder="1" applyAlignment="1" applyProtection="1">
      <alignment horizontal="center" vertical="center" wrapText="1"/>
      <protection locked="0"/>
    </xf>
    <xf numFmtId="0" fontId="2" fillId="0" borderId="133" xfId="0" applyFont="1" applyBorder="1" applyAlignment="1" applyProtection="1">
      <alignment horizontal="center" vertical="center" wrapText="1"/>
      <protection locked="0"/>
    </xf>
    <xf numFmtId="0" fontId="31" fillId="17" borderId="89" xfId="0" applyFont="1" applyFill="1" applyBorder="1" applyAlignment="1">
      <alignment horizontal="center" vertical="center" wrapText="1"/>
    </xf>
    <xf numFmtId="0" fontId="27" fillId="3" borderId="149" xfId="0" applyFont="1" applyFill="1" applyBorder="1" applyAlignment="1">
      <alignment horizontal="center" vertical="center" wrapText="1"/>
    </xf>
    <xf numFmtId="0" fontId="27" fillId="3" borderId="296" xfId="0" applyFont="1" applyFill="1" applyBorder="1" applyAlignment="1">
      <alignment horizontal="center" vertical="center" wrapText="1"/>
    </xf>
    <xf numFmtId="0" fontId="31" fillId="17" borderId="114" xfId="0" applyFont="1" applyFill="1" applyBorder="1" applyAlignment="1">
      <alignment horizontal="center" vertical="center" wrapText="1"/>
    </xf>
    <xf numFmtId="2" fontId="31" fillId="17" borderId="113" xfId="0" applyNumberFormat="1" applyFont="1" applyFill="1" applyBorder="1" applyAlignment="1">
      <alignment horizontal="center" vertical="center" wrapText="1"/>
    </xf>
    <xf numFmtId="2" fontId="31" fillId="17" borderId="79" xfId="0" applyNumberFormat="1" applyFont="1" applyFill="1" applyBorder="1" applyAlignment="1">
      <alignment horizontal="center" vertical="center" wrapText="1"/>
    </xf>
    <xf numFmtId="0" fontId="27" fillId="3" borderId="144" xfId="0" applyFont="1" applyFill="1" applyBorder="1" applyAlignment="1">
      <alignment horizontal="center" vertical="center" wrapText="1"/>
    </xf>
    <xf numFmtId="0" fontId="27" fillId="3" borderId="145" xfId="0" applyFont="1" applyFill="1" applyBorder="1" applyAlignment="1">
      <alignment horizontal="center" vertical="center" wrapText="1"/>
    </xf>
    <xf numFmtId="0" fontId="2" fillId="0" borderId="146" xfId="0" applyFont="1" applyBorder="1" applyAlignment="1" applyProtection="1">
      <alignment horizontal="center" vertical="center" wrapText="1"/>
      <protection locked="0"/>
    </xf>
    <xf numFmtId="0" fontId="2" fillId="0" borderId="147" xfId="0" applyFont="1" applyBorder="1" applyAlignment="1" applyProtection="1">
      <alignment horizontal="center" vertical="center" wrapText="1"/>
      <protection locked="0"/>
    </xf>
    <xf numFmtId="0" fontId="2" fillId="8" borderId="89" xfId="0" applyFont="1" applyFill="1" applyBorder="1" applyAlignment="1" applyProtection="1">
      <alignment horizontal="center" vertical="center" wrapText="1"/>
      <protection locked="0"/>
    </xf>
    <xf numFmtId="3" fontId="6" fillId="9" borderId="133" xfId="0" applyNumberFormat="1" applyFont="1" applyFill="1" applyBorder="1" applyAlignment="1">
      <alignment horizontal="center" vertical="center" wrapText="1"/>
    </xf>
    <xf numFmtId="3" fontId="6" fillId="9" borderId="153" xfId="0" applyNumberFormat="1" applyFont="1" applyFill="1" applyBorder="1" applyAlignment="1">
      <alignment horizontal="center" vertical="center" wrapText="1"/>
    </xf>
    <xf numFmtId="0" fontId="4" fillId="0" borderId="134" xfId="0" applyFont="1" applyBorder="1" applyAlignment="1">
      <alignment horizontal="center" vertical="center" wrapText="1"/>
    </xf>
    <xf numFmtId="0" fontId="4" fillId="0" borderId="154" xfId="0" applyFont="1" applyBorder="1" applyAlignment="1">
      <alignment horizontal="center" vertical="center" wrapText="1"/>
    </xf>
    <xf numFmtId="3" fontId="4" fillId="8" borderId="138" xfId="0" applyNumberFormat="1" applyFont="1" applyFill="1" applyBorder="1" applyAlignment="1" applyProtection="1">
      <alignment horizontal="center" vertical="center" wrapText="1"/>
      <protection locked="0"/>
    </xf>
    <xf numFmtId="3" fontId="4" fillId="8" borderId="155" xfId="0" applyNumberFormat="1" applyFont="1" applyFill="1" applyBorder="1" applyAlignment="1" applyProtection="1">
      <alignment horizontal="center" vertical="center" wrapText="1"/>
      <protection locked="0"/>
    </xf>
    <xf numFmtId="3" fontId="4" fillId="8" borderId="136" xfId="0" applyNumberFormat="1" applyFont="1" applyFill="1" applyBorder="1" applyAlignment="1" applyProtection="1">
      <alignment horizontal="center" vertical="center" wrapText="1"/>
      <protection locked="0"/>
    </xf>
    <xf numFmtId="3" fontId="4" fillId="8" borderId="18" xfId="0" applyNumberFormat="1" applyFont="1" applyFill="1" applyBorder="1" applyAlignment="1" applyProtection="1">
      <alignment horizontal="center" vertical="center" wrapText="1"/>
      <protection locked="0"/>
    </xf>
    <xf numFmtId="3" fontId="4" fillId="8" borderId="137" xfId="0" applyNumberFormat="1" applyFont="1" applyFill="1" applyBorder="1" applyAlignment="1" applyProtection="1">
      <alignment horizontal="center" vertical="center" wrapText="1"/>
      <protection locked="0"/>
    </xf>
    <xf numFmtId="3" fontId="4" fillId="8" borderId="156" xfId="0" applyNumberFormat="1" applyFont="1" applyFill="1" applyBorder="1" applyAlignment="1" applyProtection="1">
      <alignment horizontal="center" vertical="center" wrapText="1"/>
      <protection locked="0"/>
    </xf>
    <xf numFmtId="0" fontId="2" fillId="3" borderId="137"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75" fillId="32" borderId="242" xfId="0" applyFont="1" applyFill="1" applyBorder="1" applyAlignment="1">
      <alignment horizontal="center" vertical="center" wrapText="1"/>
    </xf>
    <xf numFmtId="0" fontId="75" fillId="32" borderId="243" xfId="0" applyFont="1" applyFill="1" applyBorder="1" applyAlignment="1">
      <alignment horizontal="center" vertical="center" wrapText="1"/>
    </xf>
    <xf numFmtId="49" fontId="3" fillId="7" borderId="150" xfId="0" applyNumberFormat="1" applyFont="1" applyFill="1" applyBorder="1" applyAlignment="1">
      <alignment horizontal="center" vertical="center" wrapText="1"/>
    </xf>
    <xf numFmtId="49" fontId="3" fillId="7" borderId="151" xfId="0" applyNumberFormat="1" applyFont="1" applyFill="1" applyBorder="1" applyAlignment="1">
      <alignment horizontal="center" vertical="center" wrapText="1"/>
    </xf>
    <xf numFmtId="49" fontId="3" fillId="7" borderId="152" xfId="0" applyNumberFormat="1" applyFont="1" applyFill="1" applyBorder="1" applyAlignment="1">
      <alignment horizontal="center" vertical="center" wrapText="1"/>
    </xf>
    <xf numFmtId="0" fontId="0" fillId="0" borderId="0" xfId="0" applyAlignment="1">
      <alignment wrapText="1"/>
    </xf>
    <xf numFmtId="0" fontId="0" fillId="0" borderId="0" xfId="0"/>
    <xf numFmtId="0" fontId="2" fillId="8" borderId="114" xfId="0" applyFont="1" applyFill="1" applyBorder="1" applyAlignment="1" applyProtection="1">
      <alignment horizontal="center" vertical="center" wrapText="1"/>
      <protection locked="0"/>
    </xf>
    <xf numFmtId="0" fontId="1" fillId="0" borderId="133" xfId="0" applyFont="1" applyBorder="1" applyAlignment="1">
      <alignment horizontal="center" vertical="center" wrapText="1"/>
    </xf>
    <xf numFmtId="0" fontId="1" fillId="0" borderId="153" xfId="0" applyFont="1" applyBorder="1" applyAlignment="1">
      <alignment horizontal="center" vertical="center" wrapText="1"/>
    </xf>
    <xf numFmtId="0" fontId="36" fillId="16" borderId="0" xfId="0" applyFont="1" applyFill="1" applyAlignment="1">
      <alignment horizontal="center" vertical="center" wrapText="1"/>
    </xf>
    <xf numFmtId="3" fontId="68" fillId="9" borderId="42" xfId="0" applyNumberFormat="1" applyFont="1" applyFill="1" applyBorder="1" applyAlignment="1">
      <alignment horizontal="center" vertical="center" wrapText="1"/>
    </xf>
    <xf numFmtId="3" fontId="68" fillId="9" borderId="288" xfId="0" applyNumberFormat="1" applyFont="1" applyFill="1" applyBorder="1" applyAlignment="1">
      <alignment horizontal="center" vertical="center" wrapText="1"/>
    </xf>
    <xf numFmtId="0" fontId="69" fillId="0" borderId="289" xfId="0" applyFont="1" applyBorder="1" applyAlignment="1">
      <alignment horizontal="center" vertical="center" wrapText="1"/>
    </xf>
    <xf numFmtId="3" fontId="103" fillId="9" borderId="234" xfId="0" applyNumberFormat="1" applyFont="1" applyFill="1" applyBorder="1" applyAlignment="1">
      <alignment horizontal="center" vertical="center" wrapText="1"/>
    </xf>
    <xf numFmtId="3" fontId="103" fillId="9" borderId="235" xfId="0" applyNumberFormat="1" applyFont="1" applyFill="1" applyBorder="1" applyAlignment="1">
      <alignment horizontal="center" vertical="center" wrapText="1"/>
    </xf>
    <xf numFmtId="0" fontId="48" fillId="16" borderId="0" xfId="0" applyFont="1" applyFill="1" applyAlignment="1">
      <alignment horizontal="center" vertical="center" wrapText="1"/>
    </xf>
    <xf numFmtId="0" fontId="24" fillId="0" borderId="0" xfId="0" applyFont="1" applyAlignment="1">
      <alignment horizontal="center" vertical="center" wrapText="1"/>
    </xf>
    <xf numFmtId="0" fontId="2" fillId="8" borderId="181" xfId="0" applyFont="1" applyFill="1" applyBorder="1" applyAlignment="1" applyProtection="1">
      <alignment horizontal="center" vertical="center" wrapText="1"/>
      <protection locked="0"/>
    </xf>
    <xf numFmtId="0" fontId="2" fillId="8" borderId="188" xfId="0" applyFont="1" applyFill="1" applyBorder="1" applyAlignment="1" applyProtection="1">
      <alignment horizontal="center" vertical="center" wrapText="1"/>
      <protection locked="0"/>
    </xf>
    <xf numFmtId="0" fontId="2" fillId="0" borderId="23" xfId="0" quotePrefix="1" applyFont="1" applyBorder="1" applyAlignment="1" applyProtection="1">
      <alignment horizontal="center" vertical="center" wrapText="1"/>
      <protection locked="0"/>
    </xf>
    <xf numFmtId="0" fontId="2" fillId="0" borderId="24" xfId="0" quotePrefix="1" applyFont="1" applyBorder="1" applyAlignment="1" applyProtection="1">
      <alignment horizontal="center" vertical="center" wrapText="1"/>
      <protection locked="0"/>
    </xf>
    <xf numFmtId="0" fontId="31" fillId="17" borderId="23" xfId="0" applyFont="1" applyFill="1" applyBorder="1" applyAlignment="1">
      <alignment horizontal="center" vertical="center" wrapText="1"/>
    </xf>
    <xf numFmtId="0" fontId="31" fillId="17" borderId="24" xfId="0" applyFont="1" applyFill="1" applyBorder="1" applyAlignment="1">
      <alignment horizontal="center" vertical="center" wrapText="1"/>
    </xf>
    <xf numFmtId="0" fontId="2" fillId="0" borderId="174" xfId="0" applyFont="1" applyBorder="1" applyAlignment="1" applyProtection="1">
      <alignment horizontal="center" vertical="center" wrapText="1"/>
      <protection locked="0"/>
    </xf>
    <xf numFmtId="0" fontId="2" fillId="0" borderId="175" xfId="0" applyFont="1" applyBorder="1" applyAlignment="1" applyProtection="1">
      <alignment horizontal="center" vertical="center" wrapText="1"/>
      <protection locked="0"/>
    </xf>
    <xf numFmtId="0" fontId="2" fillId="0" borderId="164" xfId="0" applyFont="1" applyBorder="1" applyAlignment="1" applyProtection="1">
      <alignment horizontal="center" vertical="center" wrapText="1"/>
      <protection locked="0"/>
    </xf>
    <xf numFmtId="0" fontId="2" fillId="0" borderId="165" xfId="0" applyFont="1" applyBorder="1" applyAlignment="1" applyProtection="1">
      <alignment horizontal="center" vertical="center" wrapText="1"/>
      <protection locked="0"/>
    </xf>
    <xf numFmtId="0" fontId="2" fillId="0" borderId="164" xfId="0" applyFont="1" applyBorder="1" applyAlignment="1">
      <alignment horizontal="center" vertical="center" wrapText="1"/>
    </xf>
    <xf numFmtId="0" fontId="2" fillId="0" borderId="165" xfId="0" applyFont="1" applyBorder="1" applyAlignment="1">
      <alignment horizontal="center" vertical="center" wrapText="1"/>
    </xf>
    <xf numFmtId="49" fontId="2" fillId="29" borderId="179" xfId="0" applyNumberFormat="1" applyFont="1" applyFill="1" applyBorder="1" applyAlignment="1">
      <alignment horizontal="center" vertical="center" wrapText="1"/>
    </xf>
    <xf numFmtId="0" fontId="31" fillId="17" borderId="170" xfId="0" applyFont="1" applyFill="1" applyBorder="1" applyAlignment="1">
      <alignment horizontal="center" vertical="center" wrapText="1"/>
    </xf>
    <xf numFmtId="0" fontId="31" fillId="17" borderId="171" xfId="0" applyFont="1" applyFill="1" applyBorder="1" applyAlignment="1">
      <alignment horizontal="center" vertical="center" wrapText="1"/>
    </xf>
    <xf numFmtId="0" fontId="2" fillId="0" borderId="168" xfId="0" applyFont="1" applyBorder="1" applyAlignment="1" applyProtection="1">
      <alignment horizontal="center" vertical="center" wrapText="1"/>
      <protection locked="0"/>
    </xf>
    <xf numFmtId="0" fontId="2" fillId="0" borderId="169" xfId="0" applyFont="1" applyBorder="1" applyAlignment="1" applyProtection="1">
      <alignment horizontal="center" vertical="center" wrapText="1"/>
      <protection locked="0"/>
    </xf>
    <xf numFmtId="0" fontId="73" fillId="6" borderId="23" xfId="0" applyFont="1" applyFill="1" applyBorder="1" applyAlignment="1">
      <alignment horizontal="center" vertical="center" wrapText="1"/>
    </xf>
    <xf numFmtId="0" fontId="73" fillId="6" borderId="24" xfId="0" applyFont="1" applyFill="1" applyBorder="1" applyAlignment="1">
      <alignment horizontal="center" vertical="center" wrapText="1"/>
    </xf>
    <xf numFmtId="0" fontId="13" fillId="5" borderId="21" xfId="0" applyFont="1" applyFill="1" applyBorder="1" applyAlignment="1">
      <alignment horizontal="center" vertical="center" wrapText="1"/>
    </xf>
    <xf numFmtId="0" fontId="13" fillId="5" borderId="22" xfId="0" applyFont="1" applyFill="1" applyBorder="1" applyAlignment="1">
      <alignment horizontal="center" vertical="center" wrapText="1"/>
    </xf>
    <xf numFmtId="49" fontId="2" fillId="0" borderId="187" xfId="0" quotePrefix="1" applyNumberFormat="1" applyFont="1" applyBorder="1" applyAlignment="1">
      <alignment horizontal="left" vertical="center" wrapText="1"/>
    </xf>
    <xf numFmtId="0" fontId="2" fillId="0" borderId="178" xfId="0" quotePrefix="1" applyFont="1" applyBorder="1" applyAlignment="1">
      <alignment horizontal="left" vertical="center" wrapText="1"/>
    </xf>
    <xf numFmtId="0" fontId="2" fillId="0" borderId="185" xfId="0" quotePrefix="1" applyFont="1" applyBorder="1" applyAlignment="1">
      <alignment horizontal="left" vertical="center" wrapText="1"/>
    </xf>
    <xf numFmtId="0" fontId="73" fillId="0" borderId="25" xfId="0" applyFont="1" applyBorder="1" applyAlignment="1">
      <alignment horizontal="center" vertical="center" wrapText="1"/>
    </xf>
    <xf numFmtId="0" fontId="73" fillId="0" borderId="177" xfId="0" applyFont="1" applyBorder="1" applyAlignment="1">
      <alignment horizontal="center" vertical="center" wrapText="1"/>
    </xf>
    <xf numFmtId="49" fontId="2" fillId="12" borderId="180" xfId="0" applyNumberFormat="1" applyFont="1" applyFill="1" applyBorder="1" applyAlignment="1">
      <alignment horizontal="left" vertical="center" wrapText="1"/>
    </xf>
    <xf numFmtId="0" fontId="2" fillId="12" borderId="178" xfId="0" applyFont="1" applyFill="1" applyBorder="1" applyAlignment="1">
      <alignment horizontal="left" vertical="center" wrapText="1"/>
    </xf>
    <xf numFmtId="0" fontId="2" fillId="12" borderId="66" xfId="0" applyFont="1" applyFill="1" applyBorder="1" applyAlignment="1">
      <alignment horizontal="left" vertical="center" wrapText="1"/>
    </xf>
    <xf numFmtId="0" fontId="1" fillId="12" borderId="180" xfId="0" applyFont="1" applyFill="1" applyBorder="1" applyAlignment="1">
      <alignment horizontal="center" vertical="center" wrapText="1"/>
    </xf>
    <xf numFmtId="0" fontId="1" fillId="12" borderId="178" xfId="0" applyFont="1" applyFill="1" applyBorder="1" applyAlignment="1">
      <alignment horizontal="center" vertical="center" wrapText="1"/>
    </xf>
    <xf numFmtId="0" fontId="2" fillId="0" borderId="172" xfId="0" applyFont="1" applyBorder="1" applyAlignment="1" applyProtection="1">
      <alignment horizontal="center" vertical="center" wrapText="1"/>
      <protection locked="0"/>
    </xf>
    <xf numFmtId="0" fontId="2" fillId="0" borderId="173"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0" fontId="2" fillId="0" borderId="67" xfId="0" applyFont="1" applyBorder="1" applyAlignment="1" applyProtection="1">
      <alignment horizontal="center" vertical="center" wrapText="1"/>
      <protection locked="0"/>
    </xf>
    <xf numFmtId="0" fontId="2" fillId="8" borderId="204" xfId="0" applyFont="1" applyFill="1" applyBorder="1" applyAlignment="1" applyProtection="1">
      <alignment horizontal="center" vertical="center" wrapText="1"/>
      <protection locked="0"/>
    </xf>
    <xf numFmtId="0" fontId="2" fillId="8" borderId="205" xfId="0" applyFont="1" applyFill="1" applyBorder="1" applyAlignment="1" applyProtection="1">
      <alignment horizontal="center" vertical="center" wrapText="1"/>
      <protection locked="0"/>
    </xf>
    <xf numFmtId="0" fontId="2" fillId="8" borderId="206" xfId="0" applyFont="1" applyFill="1" applyBorder="1" applyAlignment="1" applyProtection="1">
      <alignment horizontal="center" vertical="center" wrapText="1"/>
      <protection locked="0"/>
    </xf>
    <xf numFmtId="0" fontId="2" fillId="8" borderId="207" xfId="0" applyFont="1" applyFill="1" applyBorder="1" applyAlignment="1" applyProtection="1">
      <alignment horizontal="center" vertical="center" wrapText="1"/>
      <protection locked="0"/>
    </xf>
    <xf numFmtId="0" fontId="2" fillId="8" borderId="208" xfId="0" applyFont="1" applyFill="1" applyBorder="1" applyAlignment="1" applyProtection="1">
      <alignment horizontal="center" vertical="center" wrapText="1"/>
      <protection locked="0"/>
    </xf>
    <xf numFmtId="0" fontId="2" fillId="8" borderId="209" xfId="0" applyFont="1" applyFill="1" applyBorder="1" applyAlignment="1" applyProtection="1">
      <alignment horizontal="center" vertical="center" wrapText="1"/>
      <protection locked="0"/>
    </xf>
    <xf numFmtId="0" fontId="31" fillId="17" borderId="201" xfId="0" applyFont="1" applyFill="1" applyBorder="1" applyAlignment="1">
      <alignment horizontal="center" vertical="center" wrapText="1"/>
    </xf>
    <xf numFmtId="0" fontId="31" fillId="17" borderId="202" xfId="0" applyFont="1" applyFill="1" applyBorder="1" applyAlignment="1">
      <alignment horizontal="center" vertical="center" wrapText="1"/>
    </xf>
    <xf numFmtId="0" fontId="31" fillId="17" borderId="203" xfId="0" applyFont="1" applyFill="1" applyBorder="1" applyAlignment="1">
      <alignment horizontal="center" vertical="center" wrapText="1"/>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160" xfId="0" applyFont="1" applyBorder="1" applyAlignment="1">
      <alignment horizontal="center" vertical="center" wrapText="1"/>
    </xf>
    <xf numFmtId="0" fontId="2" fillId="0" borderId="198" xfId="0" applyFont="1" applyBorder="1" applyAlignment="1">
      <alignment horizontal="center" vertical="center" wrapText="1"/>
    </xf>
    <xf numFmtId="0" fontId="3" fillId="14" borderId="195" xfId="0" applyFont="1" applyFill="1" applyBorder="1" applyAlignment="1">
      <alignment horizontal="center" vertical="center" wrapText="1"/>
    </xf>
    <xf numFmtId="0" fontId="3" fillId="14" borderId="196" xfId="0" applyFont="1" applyFill="1" applyBorder="1" applyAlignment="1">
      <alignment horizontal="center" vertical="center" wrapText="1"/>
    </xf>
    <xf numFmtId="0" fontId="3" fillId="14" borderId="197" xfId="0" applyFont="1" applyFill="1" applyBorder="1" applyAlignment="1">
      <alignment horizontal="center" vertical="center" wrapText="1"/>
    </xf>
    <xf numFmtId="0" fontId="2" fillId="8" borderId="189" xfId="0" applyFont="1" applyFill="1" applyBorder="1" applyAlignment="1" applyProtection="1">
      <alignment horizontal="center" vertical="center" wrapText="1"/>
      <protection locked="0"/>
    </xf>
    <xf numFmtId="0" fontId="2" fillId="8" borderId="200" xfId="0" applyFont="1" applyFill="1" applyBorder="1" applyAlignment="1" applyProtection="1">
      <alignment horizontal="center" vertical="center" wrapText="1"/>
      <protection locked="0"/>
    </xf>
    <xf numFmtId="0" fontId="25" fillId="13" borderId="161" xfId="0" applyFont="1" applyFill="1" applyBorder="1" applyAlignment="1">
      <alignment horizontal="center" vertical="center" wrapText="1"/>
    </xf>
    <xf numFmtId="0" fontId="4" fillId="0" borderId="220" xfId="0" applyFont="1" applyBorder="1" applyAlignment="1">
      <alignment horizontal="center" vertical="center" wrapText="1"/>
    </xf>
    <xf numFmtId="0" fontId="4" fillId="0" borderId="221" xfId="0" applyFont="1" applyBorder="1" applyAlignment="1">
      <alignment horizontal="center" vertical="center" wrapText="1"/>
    </xf>
    <xf numFmtId="0" fontId="4" fillId="0" borderId="222" xfId="0" applyFont="1" applyBorder="1" applyAlignment="1">
      <alignment horizontal="center" vertical="center" wrapText="1"/>
    </xf>
    <xf numFmtId="3" fontId="6" fillId="0" borderId="210" xfId="0" applyNumberFormat="1" applyFont="1" applyBorder="1" applyAlignment="1">
      <alignment horizontal="center" vertical="center" wrapText="1"/>
    </xf>
    <xf numFmtId="3" fontId="6" fillId="0" borderId="28" xfId="0" applyNumberFormat="1" applyFont="1" applyBorder="1" applyAlignment="1">
      <alignment horizontal="center" vertical="center" wrapText="1"/>
    </xf>
    <xf numFmtId="3" fontId="6" fillId="0" borderId="223" xfId="0" applyNumberFormat="1" applyFont="1" applyBorder="1" applyAlignment="1">
      <alignment horizontal="center" vertical="center" wrapText="1"/>
    </xf>
    <xf numFmtId="0" fontId="73" fillId="6" borderId="210" xfId="0" applyFont="1" applyFill="1" applyBorder="1" applyAlignment="1">
      <alignment horizontal="center" vertical="center" wrapText="1"/>
    </xf>
    <xf numFmtId="0" fontId="73" fillId="6" borderId="28" xfId="0" applyFont="1" applyFill="1" applyBorder="1" applyAlignment="1">
      <alignment horizontal="center" vertical="center" wrapText="1"/>
    </xf>
    <xf numFmtId="0" fontId="73" fillId="6" borderId="223" xfId="0" applyFont="1" applyFill="1" applyBorder="1" applyAlignment="1">
      <alignment horizontal="center" vertical="center" wrapText="1"/>
    </xf>
    <xf numFmtId="0" fontId="73" fillId="6" borderId="211" xfId="0" applyFont="1" applyFill="1" applyBorder="1" applyAlignment="1">
      <alignment horizontal="center" vertical="center" wrapText="1"/>
    </xf>
    <xf numFmtId="0" fontId="1" fillId="0" borderId="201" xfId="0" applyFont="1" applyBorder="1" applyAlignment="1">
      <alignment horizontal="center" vertical="center" wrapText="1"/>
    </xf>
    <xf numFmtId="0" fontId="1" fillId="0" borderId="202" xfId="0" applyFont="1" applyBorder="1" applyAlignment="1">
      <alignment horizontal="center" vertical="center" wrapText="1"/>
    </xf>
    <xf numFmtId="0" fontId="1" fillId="0" borderId="203" xfId="0" applyFont="1" applyBorder="1" applyAlignment="1">
      <alignment horizontal="center" vertical="center" wrapText="1"/>
    </xf>
    <xf numFmtId="3" fontId="4" fillId="8" borderId="212" xfId="0" applyNumberFormat="1" applyFont="1" applyFill="1" applyBorder="1" applyAlignment="1" applyProtection="1">
      <alignment horizontal="center" vertical="center" wrapText="1"/>
      <protection locked="0"/>
    </xf>
    <xf numFmtId="3" fontId="4" fillId="8" borderId="213" xfId="0" applyNumberFormat="1" applyFont="1" applyFill="1" applyBorder="1" applyAlignment="1" applyProtection="1">
      <alignment horizontal="center" vertical="center" wrapText="1"/>
      <protection locked="0"/>
    </xf>
    <xf numFmtId="3" fontId="4" fillId="8" borderId="214" xfId="0" applyNumberFormat="1" applyFont="1" applyFill="1" applyBorder="1" applyAlignment="1" applyProtection="1">
      <alignment horizontal="center" vertical="center" wrapText="1"/>
      <protection locked="0"/>
    </xf>
    <xf numFmtId="3" fontId="4" fillId="8" borderId="215" xfId="0" applyNumberFormat="1" applyFont="1" applyFill="1" applyBorder="1" applyAlignment="1" applyProtection="1">
      <alignment horizontal="center" vertical="center" wrapText="1"/>
      <protection locked="0"/>
    </xf>
    <xf numFmtId="3" fontId="4" fillId="8" borderId="0" xfId="0" applyNumberFormat="1" applyFont="1" applyFill="1" applyAlignment="1" applyProtection="1">
      <alignment horizontal="center" vertical="center" wrapText="1"/>
      <protection locked="0"/>
    </xf>
    <xf numFmtId="3" fontId="4" fillId="8" borderId="216" xfId="0" applyNumberFormat="1" applyFont="1" applyFill="1" applyBorder="1" applyAlignment="1" applyProtection="1">
      <alignment horizontal="center" vertical="center" wrapText="1"/>
      <protection locked="0"/>
    </xf>
    <xf numFmtId="3" fontId="4" fillId="8" borderId="217" xfId="0" applyNumberFormat="1" applyFont="1" applyFill="1" applyBorder="1" applyAlignment="1" applyProtection="1">
      <alignment horizontal="center" vertical="center" wrapText="1"/>
      <protection locked="0"/>
    </xf>
    <xf numFmtId="3" fontId="4" fillId="8" borderId="218" xfId="0" applyNumberFormat="1" applyFont="1" applyFill="1" applyBorder="1" applyAlignment="1" applyProtection="1">
      <alignment horizontal="center" vertical="center" wrapText="1"/>
      <protection locked="0"/>
    </xf>
    <xf numFmtId="3" fontId="4" fillId="8" borderId="219" xfId="0" applyNumberFormat="1" applyFont="1" applyFill="1" applyBorder="1" applyAlignment="1" applyProtection="1">
      <alignment horizontal="center" vertical="center" wrapText="1"/>
      <protection locked="0"/>
    </xf>
    <xf numFmtId="49" fontId="4" fillId="29" borderId="179" xfId="0" applyNumberFormat="1" applyFont="1" applyFill="1" applyBorder="1" applyAlignment="1">
      <alignment horizontal="center" vertical="center" wrapText="1"/>
    </xf>
    <xf numFmtId="49" fontId="4" fillId="29" borderId="186" xfId="0" applyNumberFormat="1" applyFont="1" applyFill="1" applyBorder="1" applyAlignment="1">
      <alignment horizontal="center" vertical="center" wrapText="1"/>
    </xf>
  </cellXfs>
  <cellStyles count="2">
    <cellStyle name="Hyperlink" xfId="1" builtinId="8"/>
    <cellStyle name="Normal" xfId="0" builtinId="0"/>
  </cellStyles>
  <dxfs count="25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2A7E54"/>
      <color rgb="FFFF0066"/>
      <color rgb="FFFF3399"/>
      <color rgb="FFFFFFCC"/>
      <color rgb="FF008080"/>
      <color rgb="FF2C8458"/>
      <color rgb="FFFFA7A9"/>
      <color rgb="FF339966"/>
      <color rgb="FFFFE5E6"/>
      <color rgb="FFFFBD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farid.yaker@un.org" TargetMode="External"/><Relationship Id="rId1" Type="http://schemas.openxmlformats.org/officeDocument/2006/relationships/hyperlink" Target="mailto:sophie.loueyraud@un.or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esetze-im-internet.de/vgv_2016/%20please%20see%20&#167;%2057,%2048" TargetMode="External"/><Relationship Id="rId2" Type="http://schemas.openxmlformats.org/officeDocument/2006/relationships/hyperlink" Target="https://www.gesetze-im-internet.de/vgv_2016/%20please%20see%20&#167;%2031%20%20VgV" TargetMode="External"/><Relationship Id="rId1" Type="http://schemas.openxmlformats.org/officeDocument/2006/relationships/hyperlink" Target="http://www.nachhaltige-beschaffung.info/DE/Schulungen/schulungen_node%20(in%20German)" TargetMode="External"/><Relationship Id="rId6" Type="http://schemas.openxmlformats.org/officeDocument/2006/relationships/printerSettings" Target="../printerSettings/printerSettings4.bin"/><Relationship Id="rId5" Type="http://schemas.openxmlformats.org/officeDocument/2006/relationships/hyperlink" Target="https://www.gesetze-im-internet.de/vgv_2016/;%20%20%20%20%20%20%20%20%20%20%20%20%20%20%20%20%20%20%20%20%20%20%20%20%20%20%20%20%20%20%20%20%20%20%20%20%20%20%20%20%20%20%20%20&#167;%2058;%2059" TargetMode="External"/><Relationship Id="rId4" Type="http://schemas.openxmlformats.org/officeDocument/2006/relationships/hyperlink" Target="https://www.gesetze-im-internet.de/vgv_2016/;%20%20%20%20%20%20%20%20%20%20%20%20%20%20%20%20%20%20%20%20%20%20%20%20%20%20%20%20%20%20%20%20%20%20%20%20%20%20%20%20%20%20%20%20&#167;%2058;%2059"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675A5-6F18-4BE4-BDCB-6183CEFFD27D}">
  <sheetPr codeName="Sheet3"/>
  <dimension ref="A1:Y25"/>
  <sheetViews>
    <sheetView topLeftCell="J1" zoomScaleNormal="100" workbookViewId="0">
      <selection activeCell="Q12" sqref="Q12"/>
    </sheetView>
  </sheetViews>
  <sheetFormatPr baseColWidth="10" defaultColWidth="19.33203125" defaultRowHeight="15" x14ac:dyDescent="0.2"/>
  <cols>
    <col min="1" max="1" width="3.6640625" style="38" bestFit="1" customWidth="1"/>
    <col min="2" max="2" width="14.6640625" style="38" customWidth="1"/>
    <col min="3" max="4" width="19.33203125" style="38"/>
    <col min="5" max="5" width="17.33203125" style="38" customWidth="1"/>
    <col min="6" max="6" width="15.5" style="38" customWidth="1"/>
    <col min="7" max="11" width="19.33203125" style="38"/>
    <col min="12" max="12" width="3.6640625" style="38" bestFit="1" customWidth="1"/>
    <col min="13" max="14" width="5.5" style="38" customWidth="1"/>
    <col min="15" max="15" width="19.6640625" style="38" customWidth="1"/>
    <col min="16" max="16" width="42.5" style="38" customWidth="1"/>
    <col min="17" max="17" width="25" style="38" customWidth="1"/>
    <col min="18" max="18" width="19.33203125" style="38"/>
    <col min="19" max="19" width="6" style="38" customWidth="1"/>
    <col min="20" max="20" width="9.6640625" style="38" customWidth="1"/>
    <col min="21" max="21" width="6.1640625" style="38" customWidth="1"/>
    <col min="22" max="22" width="8.6640625" style="38" customWidth="1"/>
    <col min="23" max="16384" width="19.33203125" style="38"/>
  </cols>
  <sheetData>
    <row r="1" spans="1:25" ht="32" x14ac:dyDescent="0.2">
      <c r="A1" s="38" t="s">
        <v>0</v>
      </c>
      <c r="B1" s="38" t="s">
        <v>1</v>
      </c>
      <c r="C1" s="38" t="s">
        <v>2</v>
      </c>
      <c r="D1" s="38" t="s">
        <v>3</v>
      </c>
      <c r="E1" s="38" t="s">
        <v>4</v>
      </c>
      <c r="F1" s="38" t="s">
        <v>5</v>
      </c>
      <c r="G1" s="38" t="s">
        <v>6</v>
      </c>
      <c r="H1" s="38" t="s">
        <v>7</v>
      </c>
      <c r="I1" s="38" t="s">
        <v>8</v>
      </c>
      <c r="J1" s="38" t="s">
        <v>9</v>
      </c>
      <c r="K1" s="38" t="s">
        <v>10</v>
      </c>
      <c r="L1" s="38" t="s">
        <v>11</v>
      </c>
      <c r="M1" s="38" t="s">
        <v>12</v>
      </c>
      <c r="N1" s="38" t="s">
        <v>13</v>
      </c>
      <c r="O1" s="38" t="s">
        <v>14</v>
      </c>
      <c r="P1" s="38" t="s">
        <v>15</v>
      </c>
      <c r="Q1" s="38" t="s">
        <v>16</v>
      </c>
      <c r="R1" s="38" t="s">
        <v>17</v>
      </c>
      <c r="S1" s="38" t="s">
        <v>18</v>
      </c>
      <c r="T1" s="38" t="s">
        <v>19</v>
      </c>
      <c r="U1" s="38" t="s">
        <v>20</v>
      </c>
      <c r="V1" s="38" t="s">
        <v>21</v>
      </c>
      <c r="W1" s="38" t="s">
        <v>22</v>
      </c>
      <c r="X1" s="38" t="s">
        <v>23</v>
      </c>
      <c r="Y1" s="38" t="s">
        <v>24</v>
      </c>
    </row>
    <row r="2" spans="1:25" ht="89" customHeight="1" x14ac:dyDescent="0.2">
      <c r="A2" s="39" t="s">
        <v>25</v>
      </c>
      <c r="B2" s="38" t="s">
        <v>26</v>
      </c>
      <c r="C2" s="38" t="s">
        <v>27</v>
      </c>
      <c r="D2" s="39" t="s">
        <v>28</v>
      </c>
      <c r="E2" s="39" t="s">
        <v>29</v>
      </c>
      <c r="F2" s="39" t="s">
        <v>30</v>
      </c>
      <c r="G2" s="39" t="s">
        <v>31</v>
      </c>
      <c r="H2" s="39" t="s">
        <v>32</v>
      </c>
      <c r="I2" s="39" t="s">
        <v>33</v>
      </c>
      <c r="J2" s="39" t="s">
        <v>34</v>
      </c>
      <c r="K2" s="39" t="s">
        <v>35</v>
      </c>
      <c r="L2" s="39" t="s">
        <v>25</v>
      </c>
      <c r="M2" s="39" t="s">
        <v>25</v>
      </c>
      <c r="N2" s="39" t="s">
        <v>36</v>
      </c>
      <c r="O2" s="39" t="s">
        <v>37</v>
      </c>
      <c r="P2" s="39" t="s">
        <v>38</v>
      </c>
      <c r="Q2" s="114" t="s">
        <v>39</v>
      </c>
      <c r="R2" s="39" t="s">
        <v>40</v>
      </c>
      <c r="S2" s="38" t="s">
        <v>25</v>
      </c>
      <c r="T2" s="38" t="s">
        <v>25</v>
      </c>
      <c r="U2" s="38" t="s">
        <v>25</v>
      </c>
      <c r="V2" s="38" t="s">
        <v>25</v>
      </c>
      <c r="W2" s="38" t="s">
        <v>25</v>
      </c>
      <c r="X2" s="38" t="s">
        <v>41</v>
      </c>
      <c r="Y2" s="38" t="s">
        <v>42</v>
      </c>
    </row>
    <row r="3" spans="1:25" ht="96" x14ac:dyDescent="0.2">
      <c r="A3" s="39" t="s">
        <v>43</v>
      </c>
      <c r="B3" s="38" t="s">
        <v>44</v>
      </c>
      <c r="C3" s="38" t="s">
        <v>45</v>
      </c>
      <c r="D3" s="39" t="s">
        <v>46</v>
      </c>
      <c r="E3" s="39" t="s">
        <v>47</v>
      </c>
      <c r="F3" s="39" t="s">
        <v>47</v>
      </c>
      <c r="G3" s="39" t="s">
        <v>48</v>
      </c>
      <c r="H3" s="39" t="s">
        <v>49</v>
      </c>
      <c r="I3" s="39" t="s">
        <v>50</v>
      </c>
      <c r="J3" s="39" t="s">
        <v>51</v>
      </c>
      <c r="K3" s="39" t="s">
        <v>52</v>
      </c>
      <c r="L3" s="39" t="s">
        <v>43</v>
      </c>
      <c r="M3" s="39" t="s">
        <v>43</v>
      </c>
      <c r="N3" s="39"/>
      <c r="O3" s="39" t="s">
        <v>53</v>
      </c>
      <c r="P3" s="39"/>
      <c r="Q3" s="114" t="s">
        <v>54</v>
      </c>
      <c r="R3" s="39" t="s">
        <v>55</v>
      </c>
      <c r="S3" s="38" t="s">
        <v>43</v>
      </c>
      <c r="T3" s="38" t="s">
        <v>43</v>
      </c>
      <c r="U3" s="38" t="s">
        <v>43</v>
      </c>
      <c r="V3" s="38" t="s">
        <v>43</v>
      </c>
      <c r="W3" s="38" t="s">
        <v>43</v>
      </c>
      <c r="X3" s="38" t="s">
        <v>56</v>
      </c>
      <c r="Y3" s="38" t="s">
        <v>57</v>
      </c>
    </row>
    <row r="4" spans="1:25" ht="48" x14ac:dyDescent="0.2">
      <c r="A4" s="39"/>
      <c r="B4" s="38" t="s">
        <v>58</v>
      </c>
      <c r="C4" s="38" t="s">
        <v>59</v>
      </c>
      <c r="D4" s="39"/>
      <c r="E4" s="39"/>
      <c r="F4" s="39"/>
      <c r="G4" s="39"/>
      <c r="H4" s="39"/>
      <c r="I4" s="39"/>
      <c r="J4" s="39"/>
      <c r="L4" s="39"/>
      <c r="M4" s="39"/>
      <c r="N4" s="39"/>
      <c r="O4" s="38" t="s">
        <v>60</v>
      </c>
      <c r="P4" s="39"/>
      <c r="Q4" s="114" t="s">
        <v>61</v>
      </c>
      <c r="R4" s="39"/>
      <c r="X4" s="38" t="s">
        <v>62</v>
      </c>
      <c r="Y4" s="38" t="s">
        <v>63</v>
      </c>
    </row>
    <row r="5" spans="1:25" ht="48" x14ac:dyDescent="0.2">
      <c r="B5" s="38" t="s">
        <v>64</v>
      </c>
      <c r="C5" s="38" t="s">
        <v>65</v>
      </c>
      <c r="O5" s="38" t="s">
        <v>66</v>
      </c>
      <c r="Q5" s="114" t="s">
        <v>67</v>
      </c>
      <c r="X5" s="38" t="s">
        <v>68</v>
      </c>
      <c r="Y5" s="38" t="s">
        <v>69</v>
      </c>
    </row>
    <row r="6" spans="1:25" ht="80" x14ac:dyDescent="0.2">
      <c r="O6" s="38" t="s">
        <v>70</v>
      </c>
      <c r="Q6" s="114" t="s">
        <v>71</v>
      </c>
      <c r="X6" s="38" t="s">
        <v>72</v>
      </c>
      <c r="Y6" s="38" t="s">
        <v>73</v>
      </c>
    </row>
    <row r="7" spans="1:25" ht="71.75" customHeight="1" x14ac:dyDescent="0.2">
      <c r="O7" s="38" t="s">
        <v>74</v>
      </c>
      <c r="Q7" s="114" t="s">
        <v>75</v>
      </c>
      <c r="Y7" s="38" t="s">
        <v>76</v>
      </c>
    </row>
    <row r="8" spans="1:25" ht="48" x14ac:dyDescent="0.2">
      <c r="O8" s="38" t="s">
        <v>77</v>
      </c>
      <c r="Q8" s="114" t="s">
        <v>78</v>
      </c>
      <c r="Y8" s="38" t="s">
        <v>79</v>
      </c>
    </row>
    <row r="9" spans="1:25" ht="48" x14ac:dyDescent="0.2">
      <c r="O9" s="38" t="s">
        <v>80</v>
      </c>
      <c r="Q9" s="115" t="s">
        <v>81</v>
      </c>
    </row>
    <row r="10" spans="1:25" ht="23.75" customHeight="1" x14ac:dyDescent="0.2">
      <c r="O10" s="38" t="s">
        <v>82</v>
      </c>
      <c r="Q10" s="114" t="s">
        <v>83</v>
      </c>
    </row>
    <row r="11" spans="1:25" ht="48" x14ac:dyDescent="0.2">
      <c r="O11" s="38" t="s">
        <v>84</v>
      </c>
      <c r="Q11" s="114" t="s">
        <v>85</v>
      </c>
    </row>
    <row r="12" spans="1:25" ht="32" x14ac:dyDescent="0.2">
      <c r="O12" s="38" t="s">
        <v>86</v>
      </c>
    </row>
    <row r="13" spans="1:25" ht="32" x14ac:dyDescent="0.2">
      <c r="O13" s="38" t="s">
        <v>87</v>
      </c>
    </row>
    <row r="14" spans="1:25" ht="64" x14ac:dyDescent="0.2">
      <c r="O14" s="38" t="s">
        <v>88</v>
      </c>
    </row>
    <row r="15" spans="1:25" ht="32" x14ac:dyDescent="0.2">
      <c r="O15" s="38" t="s">
        <v>89</v>
      </c>
    </row>
    <row r="16" spans="1:25" ht="96" x14ac:dyDescent="0.2">
      <c r="O16" s="38" t="s">
        <v>90</v>
      </c>
    </row>
    <row r="17" spans="15:15" ht="32" x14ac:dyDescent="0.2">
      <c r="O17" s="38" t="s">
        <v>91</v>
      </c>
    </row>
    <row r="18" spans="15:15" ht="32" x14ac:dyDescent="0.2">
      <c r="O18" s="38" t="s">
        <v>92</v>
      </c>
    </row>
    <row r="19" spans="15:15" ht="48" x14ac:dyDescent="0.2">
      <c r="O19" s="38" t="s">
        <v>93</v>
      </c>
    </row>
    <row r="20" spans="15:15" ht="32" x14ac:dyDescent="0.2">
      <c r="O20" s="38" t="s">
        <v>94</v>
      </c>
    </row>
    <row r="21" spans="15:15" ht="32" x14ac:dyDescent="0.2">
      <c r="O21" s="38" t="s">
        <v>95</v>
      </c>
    </row>
    <row r="22" spans="15:15" ht="64" x14ac:dyDescent="0.2">
      <c r="O22" s="38" t="s">
        <v>96</v>
      </c>
    </row>
    <row r="23" spans="15:15" ht="32" x14ac:dyDescent="0.2">
      <c r="O23" s="38" t="s">
        <v>97</v>
      </c>
    </row>
    <row r="24" spans="15:15" ht="32" x14ac:dyDescent="0.2">
      <c r="O24" s="38" t="s">
        <v>98</v>
      </c>
    </row>
    <row r="25" spans="15:15" ht="48" x14ac:dyDescent="0.2">
      <c r="O25" s="38" t="s">
        <v>99</v>
      </c>
    </row>
  </sheetData>
  <phoneticPr fontId="2" type="noConversion"/>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8230F-CD97-4879-85B6-740605AAB597}">
  <dimension ref="B1:S122"/>
  <sheetViews>
    <sheetView showGridLines="0" zoomScaleNormal="100" workbookViewId="0">
      <pane xSplit="2" ySplit="4" topLeftCell="C5" activePane="bottomRight" state="frozen"/>
      <selection pane="topRight" activeCell="D119" sqref="D119"/>
      <selection pane="bottomLeft" activeCell="D119" sqref="D119"/>
      <selection pane="bottomRight" activeCell="A5" sqref="A5"/>
    </sheetView>
  </sheetViews>
  <sheetFormatPr baseColWidth="10" defaultColWidth="25.1640625" defaultRowHeight="11" x14ac:dyDescent="0.2"/>
  <cols>
    <col min="1" max="1" width="15.5" style="1" customWidth="1"/>
    <col min="2" max="2" width="69" style="4" customWidth="1"/>
    <col min="3" max="3" width="9.5" style="4" customWidth="1"/>
    <col min="4" max="4" width="47" style="1" customWidth="1"/>
    <col min="5" max="5" width="40.5" style="2" customWidth="1"/>
    <col min="6" max="6" width="30.33203125" style="1" customWidth="1"/>
    <col min="7" max="7" width="25" style="1" customWidth="1"/>
    <col min="8" max="8" width="20.164062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9" s="77" customFormat="1" ht="36" customHeight="1" thickTop="1" thickBot="1" x14ac:dyDescent="0.25">
      <c r="B1" s="106" t="s">
        <v>143</v>
      </c>
      <c r="C1" s="107"/>
      <c r="D1" s="108" t="s">
        <v>420</v>
      </c>
      <c r="E1" s="106" t="s">
        <v>101</v>
      </c>
    </row>
    <row r="2" spans="2:19" ht="24.5" customHeight="1" thickTop="1" x14ac:dyDescent="0.2"/>
    <row r="3" spans="2:19" s="29" customFormat="1" ht="50" customHeight="1" x14ac:dyDescent="0.2">
      <c r="B3" s="27" t="s">
        <v>444</v>
      </c>
      <c r="D3" s="56" t="str">
        <f>'SB2 Overview States Provinces'!C10</f>
        <v>…</v>
      </c>
      <c r="E3" s="263"/>
      <c r="G3" s="28"/>
      <c r="H3" s="28"/>
      <c r="I3" s="28"/>
      <c r="J3" s="28"/>
      <c r="K3" s="28"/>
    </row>
    <row r="4" spans="2:19" s="29" customFormat="1" ht="13.25" customHeight="1" thickBot="1" x14ac:dyDescent="0.25">
      <c r="B4" s="27"/>
      <c r="C4" s="28"/>
      <c r="D4" s="27"/>
      <c r="F4" s="28"/>
      <c r="G4" s="28"/>
      <c r="H4" s="28"/>
      <c r="I4" s="28"/>
      <c r="J4" s="28"/>
      <c r="K4" s="28"/>
    </row>
    <row r="5" spans="2:19" s="29" customFormat="1" ht="56.75" customHeight="1" x14ac:dyDescent="0.2">
      <c r="B5" s="15" t="s">
        <v>181</v>
      </c>
      <c r="C5" s="16" t="s">
        <v>182</v>
      </c>
      <c r="D5" s="16"/>
      <c r="E5" s="617"/>
      <c r="F5" s="617"/>
      <c r="G5" s="617"/>
      <c r="H5" s="618"/>
      <c r="I5" s="3"/>
      <c r="J5" s="3"/>
      <c r="K5" s="3"/>
      <c r="L5" s="3"/>
      <c r="M5" s="3"/>
      <c r="N5" s="3"/>
      <c r="O5" s="3"/>
      <c r="P5" s="3"/>
      <c r="Q5" s="3"/>
      <c r="R5" s="3"/>
      <c r="S5" s="3"/>
    </row>
    <row r="6" spans="2:19" s="3" customFormat="1" ht="41.75" customHeight="1" x14ac:dyDescent="0.2">
      <c r="B6" s="17" t="s">
        <v>185</v>
      </c>
      <c r="C6" s="18" t="s">
        <v>186</v>
      </c>
      <c r="D6" s="201" t="s">
        <v>187</v>
      </c>
      <c r="E6" s="615" t="s">
        <v>188</v>
      </c>
      <c r="F6" s="615"/>
      <c r="G6" s="615"/>
      <c r="H6" s="616"/>
      <c r="I6" s="1"/>
      <c r="J6" s="1"/>
      <c r="K6" s="1"/>
      <c r="L6" s="1"/>
      <c r="M6" s="1"/>
      <c r="N6" s="1"/>
      <c r="O6" s="1"/>
      <c r="P6" s="1"/>
      <c r="Q6" s="1"/>
      <c r="R6" s="1"/>
      <c r="S6" s="1"/>
    </row>
    <row r="7" spans="2:19" ht="77" customHeight="1" x14ac:dyDescent="0.2">
      <c r="B7" s="68" t="s">
        <v>422</v>
      </c>
      <c r="C7" s="19"/>
      <c r="D7" s="341"/>
      <c r="E7" s="600"/>
      <c r="F7" s="600"/>
      <c r="G7" s="600"/>
      <c r="H7" s="601"/>
    </row>
    <row r="8" spans="2:19" ht="15" x14ac:dyDescent="0.2">
      <c r="B8" s="20"/>
      <c r="C8" s="23" t="s">
        <v>0</v>
      </c>
      <c r="D8" s="21">
        <f>IF(D7=Lists!$A$2,1,0)</f>
        <v>0</v>
      </c>
      <c r="E8" s="21"/>
      <c r="F8" s="21"/>
      <c r="G8" s="21"/>
      <c r="H8" s="22"/>
    </row>
    <row r="9" spans="2:19" s="3" customFormat="1" ht="41.75" customHeight="1" x14ac:dyDescent="0.2">
      <c r="B9" s="17" t="s">
        <v>192</v>
      </c>
      <c r="C9" s="18"/>
      <c r="D9" s="201"/>
      <c r="E9" s="615"/>
      <c r="F9" s="615"/>
      <c r="G9" s="615"/>
      <c r="H9" s="616"/>
      <c r="I9" s="1"/>
      <c r="J9" s="1"/>
      <c r="K9" s="1"/>
      <c r="L9" s="1"/>
      <c r="M9" s="1"/>
      <c r="N9" s="1"/>
      <c r="O9" s="1"/>
      <c r="P9" s="1"/>
      <c r="Q9" s="1"/>
      <c r="R9" s="1"/>
      <c r="S9" s="1"/>
    </row>
    <row r="10" spans="2:19" ht="38.75" customHeight="1" x14ac:dyDescent="0.2">
      <c r="B10" s="214" t="s">
        <v>423</v>
      </c>
      <c r="C10" s="215" t="s">
        <v>194</v>
      </c>
      <c r="D10" s="201" t="s">
        <v>187</v>
      </c>
      <c r="E10" s="615" t="s">
        <v>188</v>
      </c>
      <c r="F10" s="615"/>
      <c r="G10" s="615"/>
      <c r="H10" s="616"/>
    </row>
    <row r="11" spans="2:19" ht="34.25" customHeight="1" x14ac:dyDescent="0.2">
      <c r="B11" s="202" t="s">
        <v>195</v>
      </c>
      <c r="C11" s="203"/>
      <c r="D11" s="204" t="s">
        <v>196</v>
      </c>
      <c r="E11" s="644"/>
      <c r="F11" s="644"/>
      <c r="G11" s="644"/>
      <c r="H11" s="645"/>
    </row>
    <row r="12" spans="2:19" ht="132" customHeight="1" x14ac:dyDescent="0.2">
      <c r="B12" s="205" t="s">
        <v>197</v>
      </c>
      <c r="C12" s="206"/>
      <c r="D12" s="342"/>
      <c r="E12" s="606"/>
      <c r="F12" s="606"/>
      <c r="G12" s="606"/>
      <c r="H12" s="607"/>
    </row>
    <row r="13" spans="2:19" ht="75.5" customHeight="1" x14ac:dyDescent="0.2">
      <c r="B13" s="207" t="s">
        <v>200</v>
      </c>
      <c r="C13" s="206"/>
      <c r="D13" s="342"/>
      <c r="E13" s="606"/>
      <c r="F13" s="606"/>
      <c r="G13" s="606"/>
      <c r="H13" s="607"/>
    </row>
    <row r="14" spans="2:19" ht="31.25" customHeight="1" x14ac:dyDescent="0.2">
      <c r="B14" s="208" t="s">
        <v>203</v>
      </c>
      <c r="C14" s="206"/>
      <c r="D14" s="209" t="s">
        <v>204</v>
      </c>
      <c r="E14" s="608"/>
      <c r="F14" s="608"/>
      <c r="G14" s="608"/>
      <c r="H14" s="609"/>
    </row>
    <row r="15" spans="2:19" ht="79.25" customHeight="1" x14ac:dyDescent="0.2">
      <c r="B15" s="205" t="s">
        <v>205</v>
      </c>
      <c r="C15" s="206"/>
      <c r="D15" s="342"/>
      <c r="E15" s="606"/>
      <c r="F15" s="606"/>
      <c r="G15" s="606"/>
      <c r="H15" s="607"/>
    </row>
    <row r="16" spans="2:19" ht="69.5" customHeight="1" x14ac:dyDescent="0.2">
      <c r="B16" s="207" t="s">
        <v>208</v>
      </c>
      <c r="C16" s="206"/>
      <c r="D16" s="342"/>
      <c r="E16" s="606"/>
      <c r="F16" s="606"/>
      <c r="G16" s="606"/>
      <c r="H16" s="607"/>
    </row>
    <row r="17" spans="2:19" ht="17.75" customHeight="1" x14ac:dyDescent="0.2">
      <c r="B17" s="208" t="s">
        <v>210</v>
      </c>
      <c r="C17" s="210"/>
      <c r="D17" s="211"/>
      <c r="E17" s="608"/>
      <c r="F17" s="608"/>
      <c r="G17" s="608"/>
      <c r="H17" s="609"/>
    </row>
    <row r="18" spans="2:19" ht="53.75" customHeight="1" x14ac:dyDescent="0.2">
      <c r="B18" s="205" t="s">
        <v>211</v>
      </c>
      <c r="C18" s="206"/>
      <c r="D18" s="342"/>
      <c r="E18" s="606"/>
      <c r="F18" s="606"/>
      <c r="G18" s="606"/>
      <c r="H18" s="607"/>
    </row>
    <row r="19" spans="2:19" ht="94.25" customHeight="1" x14ac:dyDescent="0.2">
      <c r="B19" s="205" t="s">
        <v>424</v>
      </c>
      <c r="C19" s="206"/>
      <c r="D19" s="342"/>
      <c r="E19" s="606"/>
      <c r="F19" s="606"/>
      <c r="G19" s="606"/>
      <c r="H19" s="607"/>
    </row>
    <row r="20" spans="2:19" ht="103.25" customHeight="1" x14ac:dyDescent="0.2">
      <c r="B20" s="212" t="s">
        <v>216</v>
      </c>
      <c r="C20" s="213"/>
      <c r="D20" s="343"/>
      <c r="E20" s="613"/>
      <c r="F20" s="613"/>
      <c r="G20" s="613"/>
      <c r="H20" s="614"/>
    </row>
    <row r="21" spans="2:19" ht="23.75" customHeight="1" x14ac:dyDescent="0.2">
      <c r="B21" s="214"/>
      <c r="C21" s="215" t="s">
        <v>218</v>
      </c>
      <c r="D21" s="215">
        <f>SUM(_xlfn.IFS(D12=Lists!$C$2,0.2,D12=Lists!$C$3,0.2,D12=Lists!$C$4,0.2,D12=Lists!$C$5,0,D12="",0),IF(D13=Lists!$D$2,0.1,0),IF(D15=Lists!$E$2,0.05,0),IF(D16=Lists!$F$2,0.05,0),IF(D18=Lists!$G$2,0.15,0),IF(D19=Lists!$H$2,0.05,0),IF(D$20=Lists!$I$2,0.1,0))</f>
        <v>0</v>
      </c>
      <c r="E21" s="602"/>
      <c r="F21" s="602"/>
      <c r="G21" s="602"/>
      <c r="H21" s="603"/>
    </row>
    <row r="22" spans="2:19" ht="33" customHeight="1" x14ac:dyDescent="0.2">
      <c r="B22" s="216" t="s">
        <v>219</v>
      </c>
      <c r="C22" s="217" t="s">
        <v>220</v>
      </c>
      <c r="D22" s="217" t="s">
        <v>221</v>
      </c>
      <c r="E22" s="611" t="s">
        <v>188</v>
      </c>
      <c r="F22" s="611"/>
      <c r="G22" s="611"/>
      <c r="H22" s="612"/>
    </row>
    <row r="23" spans="2:19" ht="221" customHeight="1" x14ac:dyDescent="0.2">
      <c r="B23" s="218" t="s">
        <v>425</v>
      </c>
      <c r="C23" s="213"/>
      <c r="D23" s="343"/>
      <c r="E23" s="613"/>
      <c r="F23" s="613"/>
      <c r="G23" s="613"/>
      <c r="H23" s="614"/>
    </row>
    <row r="24" spans="2:19" ht="20.75" customHeight="1" x14ac:dyDescent="0.2">
      <c r="B24" s="214"/>
      <c r="C24" s="215" t="s">
        <v>225</v>
      </c>
      <c r="D24" s="215">
        <f>SUM(_xlfn.IFS(D23=Lists!$K$3,0.3,D23=Lists!$K$2,0,D23="",0))</f>
        <v>0</v>
      </c>
      <c r="E24" s="602"/>
      <c r="F24" s="602"/>
      <c r="G24" s="602"/>
      <c r="H24" s="603"/>
    </row>
    <row r="25" spans="2:19" ht="15" x14ac:dyDescent="0.2">
      <c r="B25" s="383"/>
      <c r="C25" s="384" t="s">
        <v>124</v>
      </c>
      <c r="D25" s="385">
        <f>D21+D24</f>
        <v>0</v>
      </c>
      <c r="E25" s="385"/>
      <c r="F25" s="385"/>
      <c r="G25" s="385"/>
      <c r="H25" s="386"/>
    </row>
    <row r="26" spans="2:19" s="3" customFormat="1" ht="41.75" customHeight="1" x14ac:dyDescent="0.2">
      <c r="B26" s="17" t="s">
        <v>226</v>
      </c>
      <c r="C26" s="18"/>
      <c r="D26" s="201" t="s">
        <v>187</v>
      </c>
      <c r="E26" s="615" t="s">
        <v>188</v>
      </c>
      <c r="F26" s="615"/>
      <c r="G26" s="615"/>
      <c r="H26" s="616"/>
      <c r="I26" s="1"/>
      <c r="J26" s="1"/>
      <c r="K26" s="1"/>
      <c r="L26" s="1"/>
      <c r="M26" s="1"/>
      <c r="N26" s="1"/>
      <c r="O26" s="1"/>
      <c r="P26" s="1"/>
      <c r="Q26" s="1"/>
      <c r="R26" s="1"/>
      <c r="S26" s="1"/>
    </row>
    <row r="27" spans="2:19" ht="27.5" customHeight="1" x14ac:dyDescent="0.2">
      <c r="B27" s="219" t="s">
        <v>227</v>
      </c>
      <c r="C27" s="220" t="s">
        <v>228</v>
      </c>
      <c r="D27" s="341"/>
      <c r="E27" s="629"/>
      <c r="F27" s="629"/>
      <c r="G27" s="629"/>
      <c r="H27" s="630"/>
    </row>
    <row r="28" spans="2:19" ht="35" customHeight="1" x14ac:dyDescent="0.2">
      <c r="B28" s="221" t="s">
        <v>231</v>
      </c>
      <c r="C28" s="220" t="s">
        <v>228</v>
      </c>
      <c r="D28" s="341"/>
      <c r="E28" s="631"/>
      <c r="F28" s="631"/>
      <c r="G28" s="631"/>
      <c r="H28" s="632"/>
    </row>
    <row r="29" spans="2:19" ht="35" customHeight="1" x14ac:dyDescent="0.2">
      <c r="B29" s="222" t="s">
        <v>234</v>
      </c>
      <c r="C29" s="220" t="s">
        <v>228</v>
      </c>
      <c r="D29" s="341"/>
      <c r="E29" s="631"/>
      <c r="F29" s="631"/>
      <c r="G29" s="631"/>
      <c r="H29" s="632"/>
    </row>
    <row r="30" spans="2:19" ht="45" customHeight="1" x14ac:dyDescent="0.2">
      <c r="B30" s="222" t="s">
        <v>237</v>
      </c>
      <c r="C30" s="220" t="s">
        <v>228</v>
      </c>
      <c r="D30" s="341"/>
      <c r="E30" s="631"/>
      <c r="F30" s="631"/>
      <c r="G30" s="631"/>
      <c r="H30" s="632"/>
    </row>
    <row r="31" spans="2:19" ht="27.5" customHeight="1" x14ac:dyDescent="0.2">
      <c r="B31" s="222" t="s">
        <v>240</v>
      </c>
      <c r="C31" s="220" t="s">
        <v>228</v>
      </c>
      <c r="D31" s="341"/>
      <c r="E31" s="604"/>
      <c r="F31" s="604"/>
      <c r="G31" s="604"/>
      <c r="H31" s="605"/>
    </row>
    <row r="32" spans="2:19" ht="15" x14ac:dyDescent="0.2">
      <c r="B32" s="20"/>
      <c r="C32" s="23" t="s">
        <v>11</v>
      </c>
      <c r="D32" s="21">
        <f>SUM(IF(D27=Lists!$L$2,0.2,0),IF(D28=Lists!$L$2,0.2,0),IF(D29=Lists!$L$2,0.2,0),IF(D30=Lists!$L$2,0.2,0),IF(D31=Lists!$L$2,0.2,0))</f>
        <v>0</v>
      </c>
      <c r="E32" s="21"/>
      <c r="F32" s="21"/>
      <c r="G32" s="21"/>
      <c r="H32" s="22"/>
    </row>
    <row r="33" spans="2:19" s="3" customFormat="1" ht="41.75" customHeight="1" x14ac:dyDescent="0.2">
      <c r="B33" s="17" t="s">
        <v>426</v>
      </c>
      <c r="C33" s="18"/>
      <c r="D33" s="201" t="s">
        <v>187</v>
      </c>
      <c r="E33" s="615"/>
      <c r="F33" s="615"/>
      <c r="G33" s="615"/>
      <c r="H33" s="616"/>
      <c r="I33" s="1"/>
      <c r="J33" s="1"/>
      <c r="K33" s="1"/>
      <c r="L33" s="1"/>
      <c r="M33" s="1"/>
      <c r="N33" s="1"/>
      <c r="O33" s="1"/>
      <c r="P33" s="1"/>
      <c r="Q33" s="1"/>
      <c r="R33" s="1"/>
      <c r="S33" s="1"/>
    </row>
    <row r="34" spans="2:19" ht="36.5" customHeight="1" x14ac:dyDescent="0.2">
      <c r="B34" s="223" t="s">
        <v>244</v>
      </c>
      <c r="C34" s="224" t="s">
        <v>245</v>
      </c>
      <c r="D34" s="225"/>
      <c r="E34" s="226"/>
      <c r="F34" s="651" t="s">
        <v>246</v>
      </c>
      <c r="G34" s="651"/>
      <c r="H34" s="227"/>
    </row>
    <row r="35" spans="2:19" ht="93" customHeight="1" x14ac:dyDescent="0.2">
      <c r="B35" s="228" t="s">
        <v>247</v>
      </c>
      <c r="C35" s="69"/>
      <c r="D35" s="229" t="s">
        <v>427</v>
      </c>
      <c r="E35" s="229" t="s">
        <v>249</v>
      </c>
      <c r="F35" s="229" t="s">
        <v>250</v>
      </c>
      <c r="G35" s="229" t="s">
        <v>251</v>
      </c>
      <c r="H35" s="230" t="s">
        <v>252</v>
      </c>
    </row>
    <row r="36" spans="2:19" ht="32" customHeight="1" x14ac:dyDescent="0.2">
      <c r="B36" s="231" t="s">
        <v>253</v>
      </c>
      <c r="C36" s="232"/>
      <c r="D36" s="233" t="s">
        <v>254</v>
      </c>
      <c r="E36" s="233" t="s">
        <v>255</v>
      </c>
      <c r="F36" s="233" t="s">
        <v>256</v>
      </c>
      <c r="G36" s="234"/>
      <c r="H36" s="235"/>
    </row>
    <row r="37" spans="2:19" ht="17" customHeight="1" x14ac:dyDescent="0.2">
      <c r="B37" s="624"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7" s="236" t="s">
        <v>258</v>
      </c>
      <c r="D37" s="344"/>
      <c r="E37" s="345" t="s">
        <v>269</v>
      </c>
      <c r="F37" s="345"/>
      <c r="G37" s="346"/>
      <c r="H37" s="347"/>
    </row>
    <row r="38" spans="2:19" ht="17" customHeight="1" x14ac:dyDescent="0.2">
      <c r="B38" s="625"/>
      <c r="C38" s="237" t="s">
        <v>261</v>
      </c>
      <c r="D38" s="344"/>
      <c r="E38" s="345" t="s">
        <v>269</v>
      </c>
      <c r="F38" s="345"/>
      <c r="G38" s="346"/>
      <c r="H38" s="347"/>
    </row>
    <row r="39" spans="2:19" ht="17" customHeight="1" x14ac:dyDescent="0.2">
      <c r="B39" s="625"/>
      <c r="C39" s="237" t="s">
        <v>263</v>
      </c>
      <c r="D39" s="344"/>
      <c r="E39" s="345" t="s">
        <v>269</v>
      </c>
      <c r="F39" s="345"/>
      <c r="G39" s="346"/>
      <c r="H39" s="347"/>
    </row>
    <row r="40" spans="2:19" ht="17" customHeight="1" x14ac:dyDescent="0.2">
      <c r="B40" s="625"/>
      <c r="C40" s="237" t="s">
        <v>264</v>
      </c>
      <c r="D40" s="344"/>
      <c r="E40" s="345" t="s">
        <v>269</v>
      </c>
      <c r="F40" s="345"/>
      <c r="G40" s="346"/>
      <c r="H40" s="347"/>
    </row>
    <row r="41" spans="2:19" ht="17" customHeight="1" x14ac:dyDescent="0.2">
      <c r="B41" s="625"/>
      <c r="C41" s="237" t="s">
        <v>265</v>
      </c>
      <c r="D41" s="344"/>
      <c r="E41" s="345" t="s">
        <v>269</v>
      </c>
      <c r="F41" s="345"/>
      <c r="G41" s="346"/>
      <c r="H41" s="347"/>
    </row>
    <row r="42" spans="2:19" ht="17" customHeight="1" x14ac:dyDescent="0.2">
      <c r="B42" s="625"/>
      <c r="C42" s="237" t="s">
        <v>268</v>
      </c>
      <c r="D42" s="344"/>
      <c r="E42" s="345" t="s">
        <v>269</v>
      </c>
      <c r="F42" s="345"/>
      <c r="G42" s="346"/>
      <c r="H42" s="347"/>
    </row>
    <row r="43" spans="2:19" ht="17" customHeight="1" x14ac:dyDescent="0.2">
      <c r="B43" s="625"/>
      <c r="C43" s="237" t="s">
        <v>271</v>
      </c>
      <c r="D43" s="344"/>
      <c r="E43" s="345" t="s">
        <v>269</v>
      </c>
      <c r="F43" s="345"/>
      <c r="G43" s="346"/>
      <c r="H43" s="347"/>
    </row>
    <row r="44" spans="2:19" ht="17" customHeight="1" x14ac:dyDescent="0.2">
      <c r="B44" s="625"/>
      <c r="C44" s="237" t="s">
        <v>272</v>
      </c>
      <c r="D44" s="344"/>
      <c r="E44" s="345" t="s">
        <v>269</v>
      </c>
      <c r="F44" s="345"/>
      <c r="G44" s="346"/>
      <c r="H44" s="347"/>
    </row>
    <row r="45" spans="2:19" ht="17" customHeight="1" x14ac:dyDescent="0.2">
      <c r="B45" s="625"/>
      <c r="C45" s="237" t="s">
        <v>274</v>
      </c>
      <c r="D45" s="344"/>
      <c r="E45" s="345" t="s">
        <v>269</v>
      </c>
      <c r="F45" s="345"/>
      <c r="G45" s="346"/>
      <c r="H45" s="347"/>
    </row>
    <row r="46" spans="2:19" ht="17" customHeight="1" x14ac:dyDescent="0.2">
      <c r="B46" s="625"/>
      <c r="C46" s="237" t="s">
        <v>276</v>
      </c>
      <c r="D46" s="344"/>
      <c r="E46" s="345" t="s">
        <v>269</v>
      </c>
      <c r="F46" s="345"/>
      <c r="G46" s="346"/>
      <c r="H46" s="347"/>
    </row>
    <row r="47" spans="2:19" ht="17" customHeight="1" x14ac:dyDescent="0.2">
      <c r="B47" s="625"/>
      <c r="C47" s="237" t="s">
        <v>279</v>
      </c>
      <c r="D47" s="344"/>
      <c r="E47" s="345" t="s">
        <v>269</v>
      </c>
      <c r="F47" s="345"/>
      <c r="G47" s="346"/>
      <c r="H47" s="347"/>
    </row>
    <row r="48" spans="2:19" ht="17" customHeight="1" x14ac:dyDescent="0.2">
      <c r="B48" s="625"/>
      <c r="C48" s="237" t="s">
        <v>282</v>
      </c>
      <c r="D48" s="344"/>
      <c r="E48" s="345" t="s">
        <v>269</v>
      </c>
      <c r="F48" s="345"/>
      <c r="G48" s="346"/>
      <c r="H48" s="347"/>
    </row>
    <row r="49" spans="2:18" ht="17" customHeight="1" x14ac:dyDescent="0.2">
      <c r="B49" s="625"/>
      <c r="C49" s="237" t="s">
        <v>284</v>
      </c>
      <c r="D49" s="344"/>
      <c r="E49" s="345" t="s">
        <v>269</v>
      </c>
      <c r="F49" s="345"/>
      <c r="G49" s="346"/>
      <c r="H49" s="347"/>
    </row>
    <row r="50" spans="2:18" ht="17" customHeight="1" x14ac:dyDescent="0.2">
      <c r="B50" s="625"/>
      <c r="C50" s="237" t="s">
        <v>286</v>
      </c>
      <c r="D50" s="344"/>
      <c r="E50" s="345" t="s">
        <v>269</v>
      </c>
      <c r="F50" s="345"/>
      <c r="G50" s="346"/>
      <c r="H50" s="347"/>
    </row>
    <row r="51" spans="2:18" ht="17" customHeight="1" x14ac:dyDescent="0.2">
      <c r="B51" s="625"/>
      <c r="C51" s="237" t="s">
        <v>288</v>
      </c>
      <c r="D51" s="344"/>
      <c r="E51" s="345" t="s">
        <v>269</v>
      </c>
      <c r="F51" s="345"/>
      <c r="G51" s="346"/>
      <c r="H51" s="347"/>
    </row>
    <row r="52" spans="2:18" ht="17" customHeight="1" x14ac:dyDescent="0.2">
      <c r="B52" s="625"/>
      <c r="C52" s="237" t="s">
        <v>289</v>
      </c>
      <c r="D52" s="344"/>
      <c r="E52" s="345" t="s">
        <v>269</v>
      </c>
      <c r="F52" s="345"/>
      <c r="G52" s="346"/>
      <c r="H52" s="347"/>
    </row>
    <row r="53" spans="2:18" ht="17" customHeight="1" x14ac:dyDescent="0.2">
      <c r="B53" s="625"/>
      <c r="C53" s="237" t="s">
        <v>290</v>
      </c>
      <c r="D53" s="344"/>
      <c r="E53" s="345" t="s">
        <v>269</v>
      </c>
      <c r="F53" s="345"/>
      <c r="G53" s="346"/>
      <c r="H53" s="347"/>
    </row>
    <row r="54" spans="2:18" ht="17" customHeight="1" x14ac:dyDescent="0.2">
      <c r="B54" s="626"/>
      <c r="C54" s="237" t="s">
        <v>291</v>
      </c>
      <c r="D54" s="344"/>
      <c r="E54" s="345" t="s">
        <v>269</v>
      </c>
      <c r="F54" s="345"/>
      <c r="G54" s="346"/>
      <c r="H54" s="347"/>
    </row>
    <row r="55" spans="2:18" ht="22.25" customHeight="1" x14ac:dyDescent="0.2">
      <c r="B55" s="627" t="s">
        <v>428</v>
      </c>
      <c r="C55" s="237" t="s">
        <v>293</v>
      </c>
      <c r="D55" s="345"/>
      <c r="E55" s="345" t="s">
        <v>269</v>
      </c>
      <c r="F55" s="345"/>
      <c r="G55" s="346"/>
      <c r="H55" s="347"/>
    </row>
    <row r="56" spans="2:18" ht="24" customHeight="1" x14ac:dyDescent="0.2">
      <c r="B56" s="628"/>
      <c r="C56" s="232" t="s">
        <v>295</v>
      </c>
      <c r="D56" s="348"/>
      <c r="E56" s="348" t="s">
        <v>269</v>
      </c>
      <c r="F56" s="348"/>
      <c r="G56" s="349"/>
      <c r="H56" s="350"/>
    </row>
    <row r="57" spans="2:18" ht="38" customHeight="1" x14ac:dyDescent="0.2">
      <c r="B57" s="255"/>
      <c r="C57" s="112" t="s">
        <v>12</v>
      </c>
      <c r="D57" s="256">
        <f>0.02*COUNTA(D37:D56)</f>
        <v>0</v>
      </c>
      <c r="E57" s="112"/>
      <c r="F57" s="112"/>
      <c r="G57" s="112"/>
      <c r="H57" s="113"/>
      <c r="I57" s="66"/>
      <c r="J57" s="66"/>
      <c r="K57" s="66"/>
      <c r="L57" s="66"/>
      <c r="M57" s="66"/>
      <c r="N57" s="66"/>
      <c r="O57" s="66"/>
      <c r="P57" s="66"/>
      <c r="Q57" s="66"/>
    </row>
    <row r="58" spans="2:18" ht="33" customHeight="1" x14ac:dyDescent="0.2">
      <c r="B58" s="216" t="s">
        <v>296</v>
      </c>
      <c r="C58" s="217" t="s">
        <v>245</v>
      </c>
      <c r="D58" s="217"/>
      <c r="E58" s="611"/>
      <c r="F58" s="611"/>
      <c r="G58" s="611"/>
      <c r="H58" s="612"/>
    </row>
    <row r="59" spans="2:18" ht="54" customHeight="1" x14ac:dyDescent="0.2">
      <c r="B59" s="387" t="s">
        <v>297</v>
      </c>
      <c r="C59" s="388"/>
      <c r="D59" s="367" t="s">
        <v>298</v>
      </c>
      <c r="E59" s="622" t="s">
        <v>429</v>
      </c>
      <c r="F59" s="622"/>
      <c r="G59" s="622" t="s">
        <v>300</v>
      </c>
      <c r="H59" s="623"/>
    </row>
    <row r="60" spans="2:18" ht="37.25" customHeight="1" x14ac:dyDescent="0.2">
      <c r="B60" s="238" t="s">
        <v>301</v>
      </c>
      <c r="C60" s="239"/>
      <c r="D60" s="240" t="s">
        <v>302</v>
      </c>
      <c r="E60" s="610" t="s">
        <v>303</v>
      </c>
      <c r="F60" s="610"/>
      <c r="G60" s="674"/>
      <c r="H60" s="675"/>
      <c r="R60" s="66"/>
    </row>
    <row r="61" spans="2:18" ht="33.5" customHeight="1" x14ac:dyDescent="0.2">
      <c r="B61" s="619"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1" s="237" t="s">
        <v>258</v>
      </c>
      <c r="D61" s="344"/>
      <c r="E61" s="598" t="s">
        <v>269</v>
      </c>
      <c r="F61" s="598"/>
      <c r="G61" s="598" t="s">
        <v>269</v>
      </c>
      <c r="H61" s="599"/>
      <c r="R61" s="66"/>
    </row>
    <row r="62" spans="2:18" ht="24" customHeight="1" x14ac:dyDescent="0.2">
      <c r="B62" s="620"/>
      <c r="C62" s="237" t="s">
        <v>261</v>
      </c>
      <c r="D62" s="344"/>
      <c r="E62" s="598" t="s">
        <v>269</v>
      </c>
      <c r="F62" s="598"/>
      <c r="G62" s="598" t="s">
        <v>269</v>
      </c>
      <c r="H62" s="599"/>
      <c r="R62" s="66"/>
    </row>
    <row r="63" spans="2:18" ht="24" customHeight="1" x14ac:dyDescent="0.2">
      <c r="B63" s="620"/>
      <c r="C63" s="237" t="s">
        <v>263</v>
      </c>
      <c r="D63" s="344"/>
      <c r="E63" s="598" t="s">
        <v>269</v>
      </c>
      <c r="F63" s="598"/>
      <c r="G63" s="598" t="s">
        <v>269</v>
      </c>
      <c r="H63" s="599"/>
      <c r="R63" s="66"/>
    </row>
    <row r="64" spans="2:18" ht="27.5" customHeight="1" x14ac:dyDescent="0.2">
      <c r="B64" s="620"/>
      <c r="C64" s="237" t="s">
        <v>264</v>
      </c>
      <c r="D64" s="344"/>
      <c r="E64" s="598" t="s">
        <v>269</v>
      </c>
      <c r="F64" s="598"/>
      <c r="G64" s="598" t="s">
        <v>269</v>
      </c>
      <c r="H64" s="599"/>
      <c r="R64" s="66"/>
    </row>
    <row r="65" spans="2:19" ht="24" customHeight="1" x14ac:dyDescent="0.2">
      <c r="B65" s="620"/>
      <c r="C65" s="237" t="s">
        <v>265</v>
      </c>
      <c r="D65" s="344"/>
      <c r="E65" s="598" t="s">
        <v>269</v>
      </c>
      <c r="F65" s="598"/>
      <c r="G65" s="598" t="s">
        <v>269</v>
      </c>
      <c r="H65" s="599"/>
      <c r="R65" s="66"/>
    </row>
    <row r="66" spans="2:19" ht="24" customHeight="1" x14ac:dyDescent="0.2">
      <c r="B66" s="620"/>
      <c r="C66" s="237" t="s">
        <v>268</v>
      </c>
      <c r="D66" s="344"/>
      <c r="E66" s="598" t="s">
        <v>269</v>
      </c>
      <c r="F66" s="598"/>
      <c r="G66" s="598" t="s">
        <v>269</v>
      </c>
      <c r="H66" s="599"/>
      <c r="R66" s="66"/>
    </row>
    <row r="67" spans="2:19" ht="24" customHeight="1" x14ac:dyDescent="0.2">
      <c r="B67" s="620"/>
      <c r="C67" s="237" t="s">
        <v>271</v>
      </c>
      <c r="D67" s="344"/>
      <c r="E67" s="598" t="s">
        <v>269</v>
      </c>
      <c r="F67" s="598"/>
      <c r="G67" s="598" t="s">
        <v>269</v>
      </c>
      <c r="H67" s="599"/>
      <c r="R67" s="66"/>
    </row>
    <row r="68" spans="2:19" ht="24" customHeight="1" x14ac:dyDescent="0.2">
      <c r="B68" s="620"/>
      <c r="C68" s="237" t="s">
        <v>272</v>
      </c>
      <c r="D68" s="344"/>
      <c r="E68" s="598" t="s">
        <v>269</v>
      </c>
      <c r="F68" s="598"/>
      <c r="G68" s="598" t="s">
        <v>269</v>
      </c>
      <c r="H68" s="599"/>
      <c r="R68" s="66"/>
    </row>
    <row r="69" spans="2:19" ht="32.75" customHeight="1" x14ac:dyDescent="0.2">
      <c r="B69" s="621"/>
      <c r="C69" s="237" t="s">
        <v>274</v>
      </c>
      <c r="D69" s="344"/>
      <c r="E69" s="598" t="s">
        <v>269</v>
      </c>
      <c r="F69" s="598"/>
      <c r="G69" s="598" t="s">
        <v>269</v>
      </c>
      <c r="H69" s="599"/>
      <c r="R69" s="66"/>
    </row>
    <row r="70" spans="2:19" ht="45.5" customHeight="1" x14ac:dyDescent="0.2">
      <c r="B70" s="389" t="s">
        <v>430</v>
      </c>
      <c r="C70" s="232" t="s">
        <v>276</v>
      </c>
      <c r="D70" s="351"/>
      <c r="E70" s="649" t="s">
        <v>269</v>
      </c>
      <c r="F70" s="649"/>
      <c r="G70" s="649" t="s">
        <v>269</v>
      </c>
      <c r="H70" s="650"/>
      <c r="R70" s="66"/>
    </row>
    <row r="71" spans="2:19" ht="20.75" customHeight="1" x14ac:dyDescent="0.2">
      <c r="B71" s="214"/>
      <c r="C71" s="215" t="s">
        <v>309</v>
      </c>
      <c r="D71" s="215">
        <f>0.04*COUNTA(D61:D70)</f>
        <v>0</v>
      </c>
      <c r="E71" s="602"/>
      <c r="F71" s="602"/>
      <c r="G71" s="602"/>
      <c r="H71" s="603"/>
    </row>
    <row r="72" spans="2:19" s="3" customFormat="1" ht="41.75" customHeight="1" x14ac:dyDescent="0.2">
      <c r="B72" s="17" t="s">
        <v>310</v>
      </c>
      <c r="C72" s="18"/>
      <c r="D72" s="201" t="s">
        <v>187</v>
      </c>
      <c r="E72" s="615" t="s">
        <v>311</v>
      </c>
      <c r="F72" s="615"/>
      <c r="G72" s="615"/>
      <c r="H72" s="616"/>
      <c r="I72" s="1"/>
      <c r="J72" s="1"/>
      <c r="K72" s="1"/>
      <c r="L72" s="1"/>
      <c r="M72" s="1"/>
      <c r="N72" s="1"/>
      <c r="O72" s="1"/>
      <c r="P72" s="1"/>
      <c r="Q72" s="1"/>
      <c r="R72" s="1"/>
      <c r="S72" s="1"/>
    </row>
    <row r="73" spans="2:19" ht="53.75" customHeight="1" x14ac:dyDescent="0.2">
      <c r="B73" s="70" t="s">
        <v>312</v>
      </c>
      <c r="C73" s="19"/>
      <c r="D73" s="352"/>
      <c r="E73" s="642" t="s">
        <v>269</v>
      </c>
      <c r="F73" s="642"/>
      <c r="G73" s="642"/>
      <c r="H73" s="643"/>
    </row>
    <row r="74" spans="2:19" s="3" customFormat="1" ht="41.75" customHeight="1" x14ac:dyDescent="0.2">
      <c r="B74" s="17"/>
      <c r="C74" s="264" t="s">
        <v>17</v>
      </c>
      <c r="D74" s="201">
        <f>IF(D73=Lists!$R$2,0.2,0)</f>
        <v>0</v>
      </c>
      <c r="E74" s="615"/>
      <c r="F74" s="615"/>
      <c r="G74" s="615"/>
      <c r="H74" s="616"/>
      <c r="I74" s="1"/>
      <c r="J74" s="1"/>
      <c r="K74" s="1"/>
      <c r="L74" s="1"/>
      <c r="M74" s="1"/>
      <c r="N74" s="1"/>
      <c r="O74" s="1"/>
      <c r="P74" s="1"/>
      <c r="Q74" s="1"/>
      <c r="R74" s="1"/>
      <c r="S74" s="1"/>
    </row>
    <row r="75" spans="2:19" ht="15" x14ac:dyDescent="0.2">
      <c r="B75" s="20"/>
      <c r="C75" s="23" t="s">
        <v>125</v>
      </c>
      <c r="D75" s="21">
        <f>D57+D71+D74</f>
        <v>0</v>
      </c>
      <c r="E75" s="21"/>
      <c r="F75" s="21"/>
      <c r="G75" s="21"/>
      <c r="H75" s="22"/>
    </row>
    <row r="76" spans="2:19" s="3" customFormat="1" ht="41.75" customHeight="1" x14ac:dyDescent="0.2">
      <c r="B76" s="17" t="s">
        <v>315</v>
      </c>
      <c r="C76" s="18"/>
      <c r="D76" s="201" t="s">
        <v>187</v>
      </c>
      <c r="E76" s="615" t="s">
        <v>316</v>
      </c>
      <c r="F76" s="615"/>
      <c r="G76" s="615" t="s">
        <v>317</v>
      </c>
      <c r="H76" s="616"/>
      <c r="I76" s="1"/>
      <c r="J76" s="1"/>
      <c r="K76" s="1"/>
      <c r="L76" s="1"/>
      <c r="M76" s="1"/>
      <c r="N76" s="1"/>
      <c r="O76" s="1"/>
      <c r="P76" s="1"/>
      <c r="Q76" s="1"/>
      <c r="R76" s="1"/>
      <c r="S76" s="1"/>
    </row>
    <row r="77" spans="2:19" ht="29.75" customHeight="1" x14ac:dyDescent="0.2">
      <c r="B77" s="257" t="s">
        <v>318</v>
      </c>
      <c r="C77" s="258" t="s">
        <v>245</v>
      </c>
      <c r="D77" s="258"/>
      <c r="E77" s="639" t="s">
        <v>431</v>
      </c>
      <c r="F77" s="640"/>
      <c r="G77" s="640"/>
      <c r="H77" s="641"/>
    </row>
    <row r="78" spans="2:19" ht="38" customHeight="1" x14ac:dyDescent="0.2">
      <c r="B78" s="30" t="s">
        <v>320</v>
      </c>
      <c r="C78" s="25"/>
      <c r="D78" s="342"/>
      <c r="E78" s="633" t="s">
        <v>269</v>
      </c>
      <c r="F78" s="634"/>
      <c r="G78" s="634"/>
      <c r="H78" s="635"/>
    </row>
    <row r="79" spans="2:19" ht="29.75" customHeight="1" x14ac:dyDescent="0.2">
      <c r="B79" s="30" t="s">
        <v>323</v>
      </c>
      <c r="C79" s="25"/>
      <c r="D79" s="342"/>
      <c r="E79" s="633" t="s">
        <v>269</v>
      </c>
      <c r="F79" s="634"/>
      <c r="G79" s="634"/>
      <c r="H79" s="635"/>
    </row>
    <row r="80" spans="2:19" ht="39" customHeight="1" x14ac:dyDescent="0.2">
      <c r="B80" s="259" t="s">
        <v>326</v>
      </c>
      <c r="C80" s="71"/>
      <c r="D80" s="342"/>
      <c r="E80" s="636" t="s">
        <v>269</v>
      </c>
      <c r="F80" s="637"/>
      <c r="G80" s="637"/>
      <c r="H80" s="638"/>
    </row>
    <row r="81" spans="2:19" ht="44" customHeight="1" x14ac:dyDescent="0.2">
      <c r="B81" s="257" t="s">
        <v>329</v>
      </c>
      <c r="C81" s="258" t="s">
        <v>330</v>
      </c>
      <c r="D81" s="258"/>
      <c r="E81" s="639" t="s">
        <v>331</v>
      </c>
      <c r="F81" s="640"/>
      <c r="G81" s="640"/>
      <c r="H81" s="641"/>
    </row>
    <row r="82" spans="2:19" ht="36" customHeight="1" x14ac:dyDescent="0.2">
      <c r="B82" s="30" t="s">
        <v>332</v>
      </c>
      <c r="C82" s="25"/>
      <c r="D82" s="342"/>
      <c r="E82" s="633" t="s">
        <v>269</v>
      </c>
      <c r="F82" s="634"/>
      <c r="G82" s="634"/>
      <c r="H82" s="635"/>
    </row>
    <row r="83" spans="2:19" ht="29.75" customHeight="1" x14ac:dyDescent="0.2">
      <c r="B83" s="30" t="s">
        <v>335</v>
      </c>
      <c r="C83" s="25"/>
      <c r="D83" s="342"/>
      <c r="E83" s="633" t="s">
        <v>269</v>
      </c>
      <c r="F83" s="634"/>
      <c r="G83" s="634"/>
      <c r="H83" s="635"/>
    </row>
    <row r="84" spans="2:19" ht="75" customHeight="1" x14ac:dyDescent="0.2">
      <c r="B84" s="74" t="s">
        <v>336</v>
      </c>
      <c r="C84" s="26"/>
      <c r="D84" s="342"/>
      <c r="E84" s="636" t="s">
        <v>269</v>
      </c>
      <c r="F84" s="637"/>
      <c r="G84" s="637"/>
      <c r="H84" s="638"/>
    </row>
    <row r="85" spans="2:19" ht="15" x14ac:dyDescent="0.2">
      <c r="B85" s="20"/>
      <c r="C85" s="23" t="s">
        <v>126</v>
      </c>
      <c r="D85" s="21">
        <f>SUM(IF(D78=Lists!$S$2,0.2,0),IF(D79=Lists!$T$2,0.1,0),IF(D80=Lists!$U$2,0.1,0),IF(D82=Lists!$V$2,0.3,0),IF(D83=Lists!$W$2,0.1,0),_xlfn.IFS(D84=Lists!$X$3,0.1,D84=Lists!$X$4,0.1,D84=Lists!$X$5,0.15,D84=Lists!$X$6,0.2,D84=Lists!$X$2,0,D84="",0))</f>
        <v>0</v>
      </c>
      <c r="E85" s="21"/>
      <c r="F85" s="21"/>
      <c r="G85" s="21"/>
      <c r="H85" s="22"/>
    </row>
    <row r="86" spans="2:19" s="3" customFormat="1" ht="41" customHeight="1" x14ac:dyDescent="0.2">
      <c r="B86" s="17" t="s">
        <v>338</v>
      </c>
      <c r="C86" s="285" t="s">
        <v>432</v>
      </c>
      <c r="D86" s="658" t="s">
        <v>340</v>
      </c>
      <c r="E86" s="661"/>
      <c r="F86" s="658"/>
      <c r="G86" s="659"/>
      <c r="H86" s="660"/>
      <c r="I86" s="1"/>
      <c r="J86" s="1"/>
      <c r="K86" s="1"/>
      <c r="L86" s="1"/>
      <c r="M86" s="1"/>
      <c r="N86" s="1"/>
      <c r="O86" s="1"/>
      <c r="P86" s="1"/>
      <c r="Q86" s="1"/>
      <c r="R86" s="1"/>
      <c r="S86" s="1"/>
    </row>
    <row r="87" spans="2:19" ht="59.75" customHeight="1" x14ac:dyDescent="0.2">
      <c r="B87" s="257" t="s">
        <v>341</v>
      </c>
      <c r="C87" s="335">
        <v>2018</v>
      </c>
      <c r="D87" s="24" t="s">
        <v>433</v>
      </c>
      <c r="E87" s="24" t="s">
        <v>434</v>
      </c>
      <c r="F87" s="662" t="s">
        <v>435</v>
      </c>
      <c r="G87" s="663"/>
      <c r="H87" s="664"/>
    </row>
    <row r="88" spans="2:19" ht="15.5" customHeight="1" x14ac:dyDescent="0.2">
      <c r="B88" s="353" t="s">
        <v>346</v>
      </c>
      <c r="C88" s="354"/>
      <c r="D88" s="355" t="s">
        <v>269</v>
      </c>
      <c r="E88" s="355" t="s">
        <v>269</v>
      </c>
      <c r="F88" s="665" t="s">
        <v>269</v>
      </c>
      <c r="G88" s="666"/>
      <c r="H88" s="667"/>
    </row>
    <row r="89" spans="2:19" ht="14.75" customHeight="1" x14ac:dyDescent="0.2">
      <c r="B89" s="353" t="s">
        <v>347</v>
      </c>
      <c r="C89" s="354"/>
      <c r="D89" s="355" t="s">
        <v>269</v>
      </c>
      <c r="E89" s="355" t="s">
        <v>269</v>
      </c>
      <c r="F89" s="668"/>
      <c r="G89" s="669"/>
      <c r="H89" s="670"/>
    </row>
    <row r="90" spans="2:19" ht="14.75" customHeight="1" x14ac:dyDescent="0.2">
      <c r="B90" s="353" t="s">
        <v>348</v>
      </c>
      <c r="C90" s="354"/>
      <c r="D90" s="355" t="s">
        <v>269</v>
      </c>
      <c r="E90" s="355" t="s">
        <v>269</v>
      </c>
      <c r="F90" s="668"/>
      <c r="G90" s="669"/>
      <c r="H90" s="670"/>
    </row>
    <row r="91" spans="2:19" ht="14.75" customHeight="1" x14ac:dyDescent="0.2">
      <c r="B91" s="356" t="s">
        <v>349</v>
      </c>
      <c r="C91" s="354"/>
      <c r="D91" s="357" t="s">
        <v>269</v>
      </c>
      <c r="E91" s="357" t="s">
        <v>269</v>
      </c>
      <c r="F91" s="668"/>
      <c r="G91" s="669"/>
      <c r="H91" s="670"/>
    </row>
    <row r="92" spans="2:19" ht="14.75" customHeight="1" x14ac:dyDescent="0.2">
      <c r="B92" s="356" t="s">
        <v>350</v>
      </c>
      <c r="C92" s="354"/>
      <c r="D92" s="357" t="s">
        <v>269</v>
      </c>
      <c r="E92" s="357" t="s">
        <v>269</v>
      </c>
      <c r="F92" s="668"/>
      <c r="G92" s="669"/>
      <c r="H92" s="670"/>
    </row>
    <row r="93" spans="2:19" ht="14.75" customHeight="1" x14ac:dyDescent="0.2">
      <c r="B93" s="356" t="s">
        <v>351</v>
      </c>
      <c r="C93" s="354"/>
      <c r="D93" s="357" t="s">
        <v>269</v>
      </c>
      <c r="E93" s="357" t="s">
        <v>269</v>
      </c>
      <c r="F93" s="668"/>
      <c r="G93" s="669"/>
      <c r="H93" s="670"/>
    </row>
    <row r="94" spans="2:19" ht="14.75" customHeight="1" x14ac:dyDescent="0.2">
      <c r="B94" s="356" t="s">
        <v>352</v>
      </c>
      <c r="C94" s="354"/>
      <c r="D94" s="357" t="s">
        <v>269</v>
      </c>
      <c r="E94" s="357" t="s">
        <v>269</v>
      </c>
      <c r="F94" s="668"/>
      <c r="G94" s="669"/>
      <c r="H94" s="670"/>
    </row>
    <row r="95" spans="2:19" ht="14.75" customHeight="1" x14ac:dyDescent="0.2">
      <c r="B95" s="356" t="s">
        <v>353</v>
      </c>
      <c r="C95" s="354"/>
      <c r="D95" s="357" t="s">
        <v>269</v>
      </c>
      <c r="E95" s="357" t="s">
        <v>269</v>
      </c>
      <c r="F95" s="668"/>
      <c r="G95" s="669"/>
      <c r="H95" s="670"/>
    </row>
    <row r="96" spans="2:19" ht="14.75" customHeight="1" x14ac:dyDescent="0.2">
      <c r="B96" s="356">
        <v>9</v>
      </c>
      <c r="C96" s="354"/>
      <c r="D96" s="357" t="s">
        <v>269</v>
      </c>
      <c r="E96" s="357" t="s">
        <v>269</v>
      </c>
      <c r="F96" s="668"/>
      <c r="G96" s="669"/>
      <c r="H96" s="670"/>
    </row>
    <row r="97" spans="2:8" ht="14.75" customHeight="1" x14ac:dyDescent="0.2">
      <c r="B97" s="356">
        <v>10</v>
      </c>
      <c r="C97" s="354"/>
      <c r="D97" s="357" t="s">
        <v>269</v>
      </c>
      <c r="E97" s="357" t="s">
        <v>269</v>
      </c>
      <c r="F97" s="668"/>
      <c r="G97" s="669"/>
      <c r="H97" s="670"/>
    </row>
    <row r="98" spans="2:8" ht="14.75" customHeight="1" x14ac:dyDescent="0.2">
      <c r="B98" s="356">
        <v>11</v>
      </c>
      <c r="C98" s="354"/>
      <c r="D98" s="357" t="s">
        <v>269</v>
      </c>
      <c r="E98" s="357" t="s">
        <v>269</v>
      </c>
      <c r="F98" s="668"/>
      <c r="G98" s="669"/>
      <c r="H98" s="670"/>
    </row>
    <row r="99" spans="2:8" ht="14.75" customHeight="1" x14ac:dyDescent="0.2">
      <c r="B99" s="356">
        <v>12</v>
      </c>
      <c r="C99" s="354"/>
      <c r="D99" s="357" t="s">
        <v>269</v>
      </c>
      <c r="E99" s="357" t="s">
        <v>269</v>
      </c>
      <c r="F99" s="668"/>
      <c r="G99" s="669"/>
      <c r="H99" s="670"/>
    </row>
    <row r="100" spans="2:8" ht="14.75" customHeight="1" x14ac:dyDescent="0.2">
      <c r="B100" s="356">
        <v>13</v>
      </c>
      <c r="C100" s="354"/>
      <c r="D100" s="357" t="s">
        <v>269</v>
      </c>
      <c r="E100" s="357" t="s">
        <v>269</v>
      </c>
      <c r="F100" s="668"/>
      <c r="G100" s="669"/>
      <c r="H100" s="670"/>
    </row>
    <row r="101" spans="2:8" ht="14.75" customHeight="1" x14ac:dyDescent="0.2">
      <c r="B101" s="356">
        <v>14</v>
      </c>
      <c r="C101" s="354"/>
      <c r="D101" s="357" t="s">
        <v>269</v>
      </c>
      <c r="E101" s="357" t="s">
        <v>269</v>
      </c>
      <c r="F101" s="668"/>
      <c r="G101" s="669"/>
      <c r="H101" s="670"/>
    </row>
    <row r="102" spans="2:8" ht="14.75" customHeight="1" x14ac:dyDescent="0.2">
      <c r="B102" s="356">
        <v>15</v>
      </c>
      <c r="C102" s="354"/>
      <c r="D102" s="357" t="s">
        <v>269</v>
      </c>
      <c r="E102" s="357" t="s">
        <v>269</v>
      </c>
      <c r="F102" s="668"/>
      <c r="G102" s="669"/>
      <c r="H102" s="670"/>
    </row>
    <row r="103" spans="2:8" ht="14.75" customHeight="1" x14ac:dyDescent="0.2">
      <c r="B103" s="356">
        <v>16</v>
      </c>
      <c r="C103" s="354"/>
      <c r="D103" s="357" t="s">
        <v>269</v>
      </c>
      <c r="E103" s="357" t="s">
        <v>269</v>
      </c>
      <c r="F103" s="668"/>
      <c r="G103" s="669"/>
      <c r="H103" s="670"/>
    </row>
    <row r="104" spans="2:8" ht="14.75" customHeight="1" x14ac:dyDescent="0.2">
      <c r="B104" s="356">
        <v>17</v>
      </c>
      <c r="C104" s="354"/>
      <c r="D104" s="357" t="s">
        <v>269</v>
      </c>
      <c r="E104" s="357" t="s">
        <v>269</v>
      </c>
      <c r="F104" s="668"/>
      <c r="G104" s="669"/>
      <c r="H104" s="670"/>
    </row>
    <row r="105" spans="2:8" ht="14.75" customHeight="1" x14ac:dyDescent="0.2">
      <c r="B105" s="356">
        <v>18</v>
      </c>
      <c r="C105" s="354"/>
      <c r="D105" s="357" t="s">
        <v>269</v>
      </c>
      <c r="E105" s="357" t="s">
        <v>269</v>
      </c>
      <c r="F105" s="668"/>
      <c r="G105" s="669"/>
      <c r="H105" s="670"/>
    </row>
    <row r="106" spans="2:8" ht="14.75" customHeight="1" x14ac:dyDescent="0.2">
      <c r="B106" s="356">
        <v>19</v>
      </c>
      <c r="C106" s="354"/>
      <c r="D106" s="357" t="s">
        <v>269</v>
      </c>
      <c r="E106" s="357" t="s">
        <v>269</v>
      </c>
      <c r="F106" s="668"/>
      <c r="G106" s="669"/>
      <c r="H106" s="670"/>
    </row>
    <row r="107" spans="2:8" ht="14.75" customHeight="1" x14ac:dyDescent="0.2">
      <c r="B107" s="356">
        <v>20</v>
      </c>
      <c r="C107" s="354"/>
      <c r="D107" s="357" t="s">
        <v>269</v>
      </c>
      <c r="E107" s="357" t="s">
        <v>269</v>
      </c>
      <c r="F107" s="668"/>
      <c r="G107" s="669"/>
      <c r="H107" s="670"/>
    </row>
    <row r="108" spans="2:8" ht="14.75" customHeight="1" x14ac:dyDescent="0.2">
      <c r="B108" s="356">
        <v>21</v>
      </c>
      <c r="C108" s="354"/>
      <c r="D108" s="357" t="s">
        <v>269</v>
      </c>
      <c r="E108" s="357" t="s">
        <v>269</v>
      </c>
      <c r="F108" s="668"/>
      <c r="G108" s="669"/>
      <c r="H108" s="670"/>
    </row>
    <row r="109" spans="2:8" ht="14.75" customHeight="1" x14ac:dyDescent="0.2">
      <c r="B109" s="356">
        <v>22</v>
      </c>
      <c r="C109" s="354"/>
      <c r="D109" s="357" t="s">
        <v>269</v>
      </c>
      <c r="E109" s="357" t="s">
        <v>269</v>
      </c>
      <c r="F109" s="668"/>
      <c r="G109" s="669"/>
      <c r="H109" s="670"/>
    </row>
    <row r="110" spans="2:8" ht="14.75" customHeight="1" x14ac:dyDescent="0.2">
      <c r="B110" s="356">
        <v>23</v>
      </c>
      <c r="C110" s="354"/>
      <c r="D110" s="357" t="s">
        <v>269</v>
      </c>
      <c r="E110" s="357" t="s">
        <v>269</v>
      </c>
      <c r="F110" s="668"/>
      <c r="G110" s="669"/>
      <c r="H110" s="670"/>
    </row>
    <row r="111" spans="2:8" ht="14.75" customHeight="1" x14ac:dyDescent="0.2">
      <c r="B111" s="356">
        <v>24</v>
      </c>
      <c r="C111" s="354"/>
      <c r="D111" s="357" t="s">
        <v>269</v>
      </c>
      <c r="E111" s="357" t="s">
        <v>269</v>
      </c>
      <c r="F111" s="668"/>
      <c r="G111" s="669"/>
      <c r="H111" s="670"/>
    </row>
    <row r="112" spans="2:8" ht="14.75" customHeight="1" x14ac:dyDescent="0.2">
      <c r="B112" s="356">
        <v>25</v>
      </c>
      <c r="C112" s="354"/>
      <c r="D112" s="357" t="s">
        <v>269</v>
      </c>
      <c r="E112" s="357" t="s">
        <v>269</v>
      </c>
      <c r="F112" s="668"/>
      <c r="G112" s="669"/>
      <c r="H112" s="670"/>
    </row>
    <row r="113" spans="2:8" ht="14.75" customHeight="1" x14ac:dyDescent="0.2">
      <c r="B113" s="356">
        <v>26</v>
      </c>
      <c r="C113" s="354"/>
      <c r="D113" s="357" t="s">
        <v>269</v>
      </c>
      <c r="E113" s="357" t="s">
        <v>269</v>
      </c>
      <c r="F113" s="668"/>
      <c r="G113" s="669"/>
      <c r="H113" s="670"/>
    </row>
    <row r="114" spans="2:8" ht="14.75" customHeight="1" x14ac:dyDescent="0.2">
      <c r="B114" s="356">
        <v>27</v>
      </c>
      <c r="C114" s="354"/>
      <c r="D114" s="357" t="s">
        <v>269</v>
      </c>
      <c r="E114" s="357" t="s">
        <v>269</v>
      </c>
      <c r="F114" s="668"/>
      <c r="G114" s="669"/>
      <c r="H114" s="670"/>
    </row>
    <row r="115" spans="2:8" ht="14.75" customHeight="1" x14ac:dyDescent="0.2">
      <c r="B115" s="356">
        <v>28</v>
      </c>
      <c r="C115" s="354"/>
      <c r="D115" s="357" t="s">
        <v>269</v>
      </c>
      <c r="E115" s="357" t="s">
        <v>269</v>
      </c>
      <c r="F115" s="668"/>
      <c r="G115" s="669"/>
      <c r="H115" s="670"/>
    </row>
    <row r="116" spans="2:8" ht="14.75" customHeight="1" x14ac:dyDescent="0.2">
      <c r="B116" s="356">
        <v>29</v>
      </c>
      <c r="C116" s="354"/>
      <c r="D116" s="357" t="s">
        <v>269</v>
      </c>
      <c r="E116" s="357" t="s">
        <v>269</v>
      </c>
      <c r="F116" s="668"/>
      <c r="G116" s="669"/>
      <c r="H116" s="670"/>
    </row>
    <row r="117" spans="2:8" ht="14.75" customHeight="1" x14ac:dyDescent="0.2">
      <c r="B117" s="358">
        <v>30</v>
      </c>
      <c r="C117" s="359"/>
      <c r="D117" s="360" t="s">
        <v>269</v>
      </c>
      <c r="E117" s="360" t="s">
        <v>269</v>
      </c>
      <c r="F117" s="671"/>
      <c r="G117" s="672"/>
      <c r="H117" s="673"/>
    </row>
    <row r="118" spans="2:8" ht="42.5" customHeight="1" x14ac:dyDescent="0.2">
      <c r="B118" s="252" t="s">
        <v>436</v>
      </c>
      <c r="C118" s="253"/>
      <c r="D118" s="254">
        <f>SUM(D88:D117)</f>
        <v>0</v>
      </c>
      <c r="E118" s="72">
        <f>SUM(E88:E117)</f>
        <v>0</v>
      </c>
      <c r="F118" s="655"/>
      <c r="G118" s="656"/>
      <c r="H118" s="657"/>
    </row>
    <row r="119" spans="2:8" ht="44.75" customHeight="1" x14ac:dyDescent="0.2">
      <c r="B119" s="250" t="s">
        <v>440</v>
      </c>
      <c r="C119" s="251"/>
      <c r="D119" s="254" t="str">
        <f>'SB2 Overview States Provinces'!D10</f>
        <v>…</v>
      </c>
      <c r="E119" s="652"/>
      <c r="F119" s="653"/>
      <c r="G119" s="653"/>
      <c r="H119" s="654"/>
    </row>
    <row r="120" spans="2:8" ht="16" thickBot="1" x14ac:dyDescent="0.25">
      <c r="B120" s="241"/>
      <c r="C120" s="242" t="s">
        <v>127</v>
      </c>
      <c r="D120" s="248">
        <f>IF(ISERROR(D118/D119),0,D118/D119)</f>
        <v>0</v>
      </c>
      <c r="E120" s="243"/>
      <c r="F120" s="243"/>
      <c r="G120" s="243"/>
      <c r="H120" s="244"/>
    </row>
    <row r="121" spans="2:8" ht="21.5" customHeight="1" thickBot="1" x14ac:dyDescent="0.25">
      <c r="B121" s="245"/>
      <c r="C121" s="245"/>
      <c r="D121" s="245"/>
      <c r="E121" s="1"/>
    </row>
    <row r="122" spans="2:8" ht="43.25" customHeight="1" thickBot="1" x14ac:dyDescent="0.25">
      <c r="B122" s="246" t="s">
        <v>445</v>
      </c>
      <c r="C122" s="247"/>
      <c r="D122" s="249">
        <f>D8*(D25+D32+D75+D85+D120)</f>
        <v>0</v>
      </c>
      <c r="E122" s="646"/>
      <c r="F122" s="647"/>
      <c r="G122" s="647"/>
      <c r="H122" s="648"/>
    </row>
  </sheetData>
  <sheetProtection algorithmName="SHA-512" hashValue="OjF6FUWKfMo0gndOAAOS1bIOWZFwmsIfRKd2Y7avFyAp+gkYEK8DDXHFuXlZ8hLUjmAfUAkoyNcdv7NZpENa1A==" saltValue="7yy8pvW73lVjuD2oQWFhUw==" spinCount="100000" sheet="1" objects="1" scenarios="1" formatColumns="0" formatRows="0"/>
  <mergeCells count="75">
    <mergeCell ref="E122:H122"/>
    <mergeCell ref="D86:E86"/>
    <mergeCell ref="F86:H86"/>
    <mergeCell ref="F87:H87"/>
    <mergeCell ref="F88:H117"/>
    <mergeCell ref="F118:H118"/>
    <mergeCell ref="E119:H119"/>
    <mergeCell ref="E82:H82"/>
    <mergeCell ref="E83:H83"/>
    <mergeCell ref="E84:H84"/>
    <mergeCell ref="E79:H79"/>
    <mergeCell ref="E80:H80"/>
    <mergeCell ref="E81:H81"/>
    <mergeCell ref="E74:H74"/>
    <mergeCell ref="E76:H76"/>
    <mergeCell ref="E77:H77"/>
    <mergeCell ref="E78:H78"/>
    <mergeCell ref="E70:F70"/>
    <mergeCell ref="G70:H70"/>
    <mergeCell ref="E71:H71"/>
    <mergeCell ref="E72:H72"/>
    <mergeCell ref="E73:H73"/>
    <mergeCell ref="B61:B69"/>
    <mergeCell ref="G61:H61"/>
    <mergeCell ref="G62:H62"/>
    <mergeCell ref="G63:H63"/>
    <mergeCell ref="G64:H64"/>
    <mergeCell ref="G65:H65"/>
    <mergeCell ref="G66:H66"/>
    <mergeCell ref="G67:H67"/>
    <mergeCell ref="E68:F68"/>
    <mergeCell ref="G68:H68"/>
    <mergeCell ref="E69:F69"/>
    <mergeCell ref="G69:H69"/>
    <mergeCell ref="E67:F67"/>
    <mergeCell ref="E33:H33"/>
    <mergeCell ref="F34:G34"/>
    <mergeCell ref="B37:B54"/>
    <mergeCell ref="B55:B56"/>
    <mergeCell ref="E58:H58"/>
    <mergeCell ref="E27:H27"/>
    <mergeCell ref="E28:H28"/>
    <mergeCell ref="E29:H29"/>
    <mergeCell ref="E30:H30"/>
    <mergeCell ref="E31:H31"/>
    <mergeCell ref="E21:H21"/>
    <mergeCell ref="E22:H22"/>
    <mergeCell ref="E23:H23"/>
    <mergeCell ref="E24:H24"/>
    <mergeCell ref="E26:H26"/>
    <mergeCell ref="E16:H16"/>
    <mergeCell ref="E17:H17"/>
    <mergeCell ref="E18:H18"/>
    <mergeCell ref="E19:H19"/>
    <mergeCell ref="E20:H20"/>
    <mergeCell ref="E11:H11"/>
    <mergeCell ref="E12:H12"/>
    <mergeCell ref="E13:H13"/>
    <mergeCell ref="E14:H14"/>
    <mergeCell ref="E15:H15"/>
    <mergeCell ref="E5:H5"/>
    <mergeCell ref="E6:H6"/>
    <mergeCell ref="E7:H7"/>
    <mergeCell ref="E9:H9"/>
    <mergeCell ref="E10:H10"/>
    <mergeCell ref="E59:F59"/>
    <mergeCell ref="E60:F60"/>
    <mergeCell ref="E66:F66"/>
    <mergeCell ref="G59:H59"/>
    <mergeCell ref="G60:H60"/>
    <mergeCell ref="E61:F61"/>
    <mergeCell ref="E62:F62"/>
    <mergeCell ref="E63:F63"/>
    <mergeCell ref="E64:F64"/>
    <mergeCell ref="E65:F65"/>
  </mergeCells>
  <conditionalFormatting sqref="C119">
    <cfRule type="duplicateValues" dxfId="203" priority="27"/>
  </conditionalFormatting>
  <conditionalFormatting sqref="D7">
    <cfRule type="containsText" dxfId="202" priority="6" operator="containsText" text="Y">
      <formula>NOT(ISERROR(SEARCH("Y",D7)))</formula>
    </cfRule>
    <cfRule type="containsText" dxfId="201" priority="5" operator="containsText" text="N">
      <formula>NOT(ISERROR(SEARCH("N",D7)))</formula>
    </cfRule>
  </conditionalFormatting>
  <conditionalFormatting sqref="D12:D13">
    <cfRule type="containsText" dxfId="200" priority="9" operator="containsText" text="YES">
      <formula>NOT(ISERROR(SEARCH("YES",D12)))</formula>
    </cfRule>
  </conditionalFormatting>
  <conditionalFormatting sqref="D15:D16">
    <cfRule type="containsText" dxfId="199" priority="8" operator="containsText" text="YES">
      <formula>NOT(ISERROR(SEARCH("YES",D15)))</formula>
    </cfRule>
  </conditionalFormatting>
  <conditionalFormatting sqref="D17 D23 D28:D31">
    <cfRule type="containsText" dxfId="198" priority="13" operator="containsText" text="SOME">
      <formula>NOT(ISERROR(SEARCH("SOME",D17)))</formula>
    </cfRule>
  </conditionalFormatting>
  <conditionalFormatting sqref="D18:D20">
    <cfRule type="containsText" dxfId="197" priority="7" operator="containsText" text="YES">
      <formula>NOT(ISERROR(SEARCH("YES",D18)))</formula>
    </cfRule>
  </conditionalFormatting>
  <conditionalFormatting sqref="D27:D31">
    <cfRule type="containsText" dxfId="196" priority="12" operator="containsText" text="Y">
      <formula>NOT(ISERROR(SEARCH("Y",D27)))</formula>
    </cfRule>
  </conditionalFormatting>
  <conditionalFormatting sqref="D73">
    <cfRule type="containsText" dxfId="195" priority="10" operator="containsText" text="YES">
      <formula>NOT(ISERROR(SEARCH("YES",D73)))</formula>
    </cfRule>
  </conditionalFormatting>
  <conditionalFormatting sqref="D78:D80">
    <cfRule type="containsText" dxfId="194" priority="3" operator="containsText" text="YES">
      <formula>NOT(ISERROR(SEARCH("YES",D78)))</formula>
    </cfRule>
  </conditionalFormatting>
  <conditionalFormatting sqref="D82:D83">
    <cfRule type="containsText" dxfId="193" priority="2" operator="containsText" text="YES">
      <formula>NOT(ISERROR(SEARCH("YES",D82)))</formula>
    </cfRule>
  </conditionalFormatting>
  <conditionalFormatting sqref="D84">
    <cfRule type="containsText" dxfId="192" priority="1" operator="containsText" text="Monitoring via">
      <formula>NOT(ISERROR(SEARCH("Monitoring via",D84)))</formula>
    </cfRule>
  </conditionalFormatting>
  <dataValidations count="1">
    <dataValidation allowBlank="1" showInputMessage="1" showErrorMessage="1" promptTitle="Please enter other consideration" sqref="D70" xr:uid="{688FB19F-0C14-45F3-AE01-87B401A21C7E}"/>
  </dataValidations>
  <hyperlinks>
    <hyperlink ref="E1" location="'CONTACT DETAILS'!A1" display="'CONTACT DETAILS'!A1" xr:uid="{B04FD392-52FD-4D90-BBBA-ADD130603579}"/>
    <hyperlink ref="B1" location="'MAIN PAGE'!A1" display="'MAIN PAGE'!A1" xr:uid="{4957FDD6-D863-4F94-8D83-B1BBBD01BC91}"/>
    <hyperlink ref="D1" location="'SB2 Overview States Provinces'!A1" display="'SB2 Overview States Provinces'!A1" xr:uid="{5F23E555-23AC-4759-964C-C26D6CA8152F}"/>
  </hyperlink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9">
        <x14:dataValidation type="list" allowBlank="1" showInputMessage="1" showErrorMessage="1" error="Please select answer from drop-down list, or input answer in CAPITAL LETTERS" prompt="Please select an answer from the drop-down list" xr:uid="{DB5D4EBA-2423-4B8E-A344-A903AD73E7D1}">
          <x14:formula1>
            <xm:f>Lists!$R$2:$R$3</xm:f>
          </x14:formula1>
          <xm:sqref>D73</xm:sqref>
        </x14:dataValidation>
        <x14:dataValidation type="list" allowBlank="1" showInputMessage="1" showErrorMessage="1" promptTitle="Please choose relevant option" xr:uid="{570DB156-0FE9-4738-8D03-9897ACED7A78}">
          <x14:formula1>
            <xm:f>Lists!$X$2:$X$6</xm:f>
          </x14:formula1>
          <xm:sqref>D84</xm:sqref>
        </x14:dataValidation>
        <x14:dataValidation type="list" allowBlank="1" showInputMessage="1" showErrorMessage="1" promptTitle="For example:" xr:uid="{C5D13823-70B7-4C43-8DA3-427FFA24A3C4}">
          <x14:formula1>
            <xm:f>Lists!$Y$2:$Y$8</xm:f>
          </x14:formula1>
          <xm:sqref>F37:F56</xm:sqref>
        </x14:dataValidation>
        <x14:dataValidation type="list" allowBlank="1" showInputMessage="1" showErrorMessage="1" error="Please select answer from the drop-down list, or input answer in CAPITAL LETTERS" prompt="Please select the most relevant answer from the drop-down list" xr:uid="{F85B014B-7592-489F-8F48-819598592FD8}">
          <x14:formula1>
            <xm:f>Lists!$D$2:$D$4</xm:f>
          </x14:formula1>
          <xm:sqref>D13</xm:sqref>
        </x14:dataValidation>
        <x14:dataValidation type="list" allowBlank="1" showInputMessage="1" showErrorMessage="1" xr:uid="{25870D44-1233-4DD5-90D5-E42A38EEBC76}">
          <x14:formula1>
            <xm:f>Lists!$F$2:$F$4</xm:f>
          </x14:formula1>
          <xm:sqref>D16</xm:sqref>
        </x14:dataValidation>
        <x14:dataValidation type="list" allowBlank="1" showInputMessage="1" showErrorMessage="1" xr:uid="{0F2FD815-79F7-484F-8939-57BCF2FBEE01}">
          <x14:formula1>
            <xm:f>Lists!$G$2:$G$4</xm:f>
          </x14:formula1>
          <xm:sqref>D18</xm:sqref>
        </x14:dataValidation>
        <x14:dataValidation type="list" allowBlank="1" showInputMessage="1" showErrorMessage="1" xr:uid="{489864F8-D4D7-4907-BEBE-FD100393D455}">
          <x14:formula1>
            <xm:f>Lists!$H$2:$H$4</xm:f>
          </x14:formula1>
          <xm:sqref>D19</xm:sqref>
        </x14:dataValidation>
        <x14:dataValidation type="list" allowBlank="1" showInputMessage="1" showErrorMessage="1" xr:uid="{534546D1-9A69-4A12-B188-872327DF5359}">
          <x14:formula1>
            <xm:f>Lists!$I$2:$I$4</xm:f>
          </x14:formula1>
          <xm:sqref>D20</xm:sqref>
        </x14:dataValidation>
        <x14:dataValidation type="list" allowBlank="1" showInputMessage="1" showErrorMessage="1" xr:uid="{DBBB44E0-C9D4-47B1-9B21-E84A2CCF4CF4}">
          <x14:formula1>
            <xm:f>Lists!$E$2:$E$4</xm:f>
          </x14:formula1>
          <xm:sqref>D15</xm:sqref>
        </x14:dataValidation>
        <x14:dataValidation type="list" allowBlank="1" showInputMessage="1" showErrorMessage="1" error="Please select answer from drop-down list, or input answer in CAPITAL LETTERS" promptTitle="Please answer YES/NO" prompt="Select an answer from the drop-down list" xr:uid="{21F819B4-ED5B-4EF5-BB13-65ED2A030B89}">
          <x14:formula1>
            <xm:f>Lists!$L$2:$L$4</xm:f>
          </x14:formula1>
          <xm:sqref>D27:D31</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501ECA95-E097-4FB9-B1F6-5A8837CCA16D}">
          <x14:formula1>
            <xm:f>Lists!$A$2:$A$4</xm:f>
          </x14:formula1>
          <xm:sqref>D7</xm:sqref>
        </x14:dataValidation>
        <x14:dataValidation type="list" allowBlank="1" showInputMessage="1" showErrorMessage="1" xr:uid="{EF5DCC34-F5D8-43D0-8380-094357ACECB8}">
          <x14:formula1>
            <xm:f>Lists!$K$2:$K$4</xm:f>
          </x14:formula1>
          <xm:sqref>D23</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724144BE-43FE-4EA2-B809-B401670AD2D2}">
          <x14:formula1>
            <xm:f>Lists!$S$2:$S$3</xm:f>
          </x14:formula1>
          <xm:sqref>D78</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0FA970B3-43A7-4059-B789-6B299F9588F5}">
          <x14:formula1>
            <xm:f>Lists!$T$2:$T$3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7CED5362-1954-4E66-ADAB-B34288161243}">
          <x14:formula1>
            <xm:f>Lists!$U$2:$U$3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E93B8090-819A-4E55-B8F3-CE9B2EF3FD6D}">
          <x14:formula1>
            <xm:f>Lists!$V$2:$V$3</xm:f>
          </x14:formula1>
          <xm:sqref>D82:D83</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5D5FCC2A-119A-4866-807F-2DFDFECD2BB7}">
          <x14:formula1>
            <xm:f>Lists!$O$2:$O$25</xm:f>
          </x14:formula1>
          <xm:sqref>D37:D54</xm:sqref>
        </x14:dataValidation>
        <x14:dataValidation type="list" allowBlank="1" showInputMessage="1" showErrorMessage="1" error="Please select answer from the drop-down list, or input answer in CAPITAL LETTERS" promptTitle="When defining requirements:" prompt="Public bodies can resort to:" xr:uid="{66A5AEDA-822E-4D24-A29E-A497EBF5F321}">
          <x14:formula1>
            <xm:f>Lists!$C$2:$C$6</xm:f>
          </x14:formula1>
          <xm:sqref>D12</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96034C75-91BC-40CA-BFBC-6DEDE95C02A9}">
          <x14:formula1>
            <xm:f>Lists!$Q$2:$Q$12</xm:f>
          </x14:formula1>
          <xm:sqref>D61:D69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6B1B1-988D-4756-9D43-CA3D4D14C4FF}">
  <dimension ref="B1:S122"/>
  <sheetViews>
    <sheetView showGridLines="0" zoomScaleNormal="100" workbookViewId="0">
      <pane xSplit="2" ySplit="4" topLeftCell="C5" activePane="bottomRight" state="frozen"/>
      <selection pane="topRight" activeCell="D119" sqref="D119"/>
      <selection pane="bottomLeft" activeCell="D119" sqref="D119"/>
      <selection pane="bottomRight" activeCell="D1" sqref="D1"/>
    </sheetView>
  </sheetViews>
  <sheetFormatPr baseColWidth="10" defaultColWidth="25.1640625" defaultRowHeight="11" x14ac:dyDescent="0.2"/>
  <cols>
    <col min="1" max="1" width="15.5" style="1" customWidth="1"/>
    <col min="2" max="2" width="69" style="4" customWidth="1"/>
    <col min="3" max="3" width="9.33203125" style="4" customWidth="1"/>
    <col min="4" max="4" width="47" style="1" customWidth="1"/>
    <col min="5" max="5" width="40.5" style="2" customWidth="1"/>
    <col min="6" max="6" width="30.33203125" style="1" customWidth="1"/>
    <col min="7" max="7" width="25" style="1" customWidth="1"/>
    <col min="8" max="8" width="20.164062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9" s="77" customFormat="1" ht="36" customHeight="1" thickTop="1" thickBot="1" x14ac:dyDescent="0.25">
      <c r="B1" s="106" t="s">
        <v>143</v>
      </c>
      <c r="C1" s="107"/>
      <c r="D1" s="108" t="s">
        <v>420</v>
      </c>
      <c r="E1" s="106" t="s">
        <v>101</v>
      </c>
    </row>
    <row r="2" spans="2:19" ht="24.5" customHeight="1" thickTop="1" x14ac:dyDescent="0.2"/>
    <row r="3" spans="2:19" s="29" customFormat="1" ht="50" customHeight="1" x14ac:dyDescent="0.2">
      <c r="B3" s="27" t="s">
        <v>446</v>
      </c>
      <c r="D3" s="56" t="str">
        <f>'SB2 Overview States Provinces'!C11</f>
        <v>…</v>
      </c>
      <c r="E3" s="263"/>
      <c r="G3" s="28"/>
      <c r="H3" s="28"/>
      <c r="I3" s="28"/>
      <c r="J3" s="28"/>
      <c r="K3" s="28"/>
    </row>
    <row r="4" spans="2:19" s="29" customFormat="1" ht="11" customHeight="1" thickBot="1" x14ac:dyDescent="0.25">
      <c r="B4" s="27"/>
      <c r="C4" s="28"/>
      <c r="D4" s="27"/>
      <c r="F4" s="28"/>
      <c r="G4" s="28"/>
      <c r="H4" s="28"/>
      <c r="I4" s="28"/>
      <c r="J4" s="28"/>
      <c r="K4" s="28"/>
    </row>
    <row r="5" spans="2:19" s="29" customFormat="1" ht="56.75" customHeight="1" x14ac:dyDescent="0.2">
      <c r="B5" s="15" t="s">
        <v>181</v>
      </c>
      <c r="C5" s="16" t="s">
        <v>182</v>
      </c>
      <c r="D5" s="16"/>
      <c r="E5" s="617"/>
      <c r="F5" s="617"/>
      <c r="G5" s="617"/>
      <c r="H5" s="618"/>
      <c r="I5" s="3"/>
      <c r="J5" s="3"/>
      <c r="K5" s="3"/>
      <c r="L5" s="3"/>
      <c r="M5" s="3"/>
      <c r="N5" s="3"/>
      <c r="O5" s="3"/>
      <c r="P5" s="3"/>
      <c r="Q5" s="3"/>
      <c r="R5" s="3"/>
      <c r="S5" s="3"/>
    </row>
    <row r="6" spans="2:19" s="3" customFormat="1" ht="41.75" customHeight="1" x14ac:dyDescent="0.2">
      <c r="B6" s="17" t="s">
        <v>185</v>
      </c>
      <c r="C6" s="18" t="s">
        <v>186</v>
      </c>
      <c r="D6" s="201" t="s">
        <v>187</v>
      </c>
      <c r="E6" s="615" t="s">
        <v>188</v>
      </c>
      <c r="F6" s="615"/>
      <c r="G6" s="615"/>
      <c r="H6" s="616"/>
      <c r="I6" s="1"/>
      <c r="J6" s="1"/>
      <c r="K6" s="1"/>
      <c r="L6" s="1"/>
      <c r="M6" s="1"/>
      <c r="N6" s="1"/>
      <c r="O6" s="1"/>
      <c r="P6" s="1"/>
      <c r="Q6" s="1"/>
      <c r="R6" s="1"/>
      <c r="S6" s="1"/>
    </row>
    <row r="7" spans="2:19" ht="77" customHeight="1" x14ac:dyDescent="0.2">
      <c r="B7" s="68" t="s">
        <v>422</v>
      </c>
      <c r="C7" s="19"/>
      <c r="D7" s="341"/>
      <c r="E7" s="600"/>
      <c r="F7" s="600"/>
      <c r="G7" s="600"/>
      <c r="H7" s="601"/>
    </row>
    <row r="8" spans="2:19" ht="15" x14ac:dyDescent="0.2">
      <c r="B8" s="20"/>
      <c r="C8" s="23" t="s">
        <v>0</v>
      </c>
      <c r="D8" s="21">
        <f>IF(D7=Lists!$A$2,1,0)</f>
        <v>0</v>
      </c>
      <c r="E8" s="21"/>
      <c r="F8" s="21"/>
      <c r="G8" s="21"/>
      <c r="H8" s="22"/>
    </row>
    <row r="9" spans="2:19" s="3" customFormat="1" ht="41.75" customHeight="1" x14ac:dyDescent="0.2">
      <c r="B9" s="17" t="s">
        <v>192</v>
      </c>
      <c r="C9" s="18"/>
      <c r="D9" s="201"/>
      <c r="E9" s="615"/>
      <c r="F9" s="615"/>
      <c r="G9" s="615"/>
      <c r="H9" s="616"/>
      <c r="I9" s="1"/>
      <c r="J9" s="1"/>
      <c r="K9" s="1"/>
      <c r="L9" s="1"/>
      <c r="M9" s="1"/>
      <c r="N9" s="1"/>
      <c r="O9" s="1"/>
      <c r="P9" s="1"/>
      <c r="Q9" s="1"/>
      <c r="R9" s="1"/>
      <c r="S9" s="1"/>
    </row>
    <row r="10" spans="2:19" ht="38.75" customHeight="1" x14ac:dyDescent="0.2">
      <c r="B10" s="214" t="s">
        <v>423</v>
      </c>
      <c r="C10" s="215" t="s">
        <v>194</v>
      </c>
      <c r="D10" s="201" t="s">
        <v>187</v>
      </c>
      <c r="E10" s="615" t="s">
        <v>188</v>
      </c>
      <c r="F10" s="615"/>
      <c r="G10" s="615"/>
      <c r="H10" s="616"/>
    </row>
    <row r="11" spans="2:19" ht="34.25" customHeight="1" x14ac:dyDescent="0.2">
      <c r="B11" s="202" t="s">
        <v>195</v>
      </c>
      <c r="C11" s="203"/>
      <c r="D11" s="204" t="s">
        <v>196</v>
      </c>
      <c r="E11" s="644"/>
      <c r="F11" s="644"/>
      <c r="G11" s="644"/>
      <c r="H11" s="645"/>
    </row>
    <row r="12" spans="2:19" ht="132" customHeight="1" x14ac:dyDescent="0.2">
      <c r="B12" s="205" t="s">
        <v>197</v>
      </c>
      <c r="C12" s="206"/>
      <c r="D12" s="342"/>
      <c r="E12" s="606"/>
      <c r="F12" s="606"/>
      <c r="G12" s="606"/>
      <c r="H12" s="607"/>
    </row>
    <row r="13" spans="2:19" ht="75.5" customHeight="1" x14ac:dyDescent="0.2">
      <c r="B13" s="207" t="s">
        <v>200</v>
      </c>
      <c r="C13" s="206"/>
      <c r="D13" s="342"/>
      <c r="E13" s="606"/>
      <c r="F13" s="606"/>
      <c r="G13" s="606"/>
      <c r="H13" s="607"/>
    </row>
    <row r="14" spans="2:19" ht="31.25" customHeight="1" x14ac:dyDescent="0.2">
      <c r="B14" s="208" t="s">
        <v>203</v>
      </c>
      <c r="C14" s="206"/>
      <c r="D14" s="209" t="s">
        <v>204</v>
      </c>
      <c r="E14" s="608"/>
      <c r="F14" s="608"/>
      <c r="G14" s="608"/>
      <c r="H14" s="609"/>
    </row>
    <row r="15" spans="2:19" ht="79.25" customHeight="1" x14ac:dyDescent="0.2">
      <c r="B15" s="205" t="s">
        <v>205</v>
      </c>
      <c r="C15" s="206"/>
      <c r="D15" s="342"/>
      <c r="E15" s="606"/>
      <c r="F15" s="606"/>
      <c r="G15" s="606"/>
      <c r="H15" s="607"/>
    </row>
    <row r="16" spans="2:19" ht="69.5" customHeight="1" x14ac:dyDescent="0.2">
      <c r="B16" s="207" t="s">
        <v>208</v>
      </c>
      <c r="C16" s="206"/>
      <c r="D16" s="342"/>
      <c r="E16" s="606"/>
      <c r="F16" s="606"/>
      <c r="G16" s="606"/>
      <c r="H16" s="607"/>
    </row>
    <row r="17" spans="2:19" ht="17.75" customHeight="1" x14ac:dyDescent="0.2">
      <c r="B17" s="208" t="s">
        <v>210</v>
      </c>
      <c r="C17" s="210"/>
      <c r="D17" s="211"/>
      <c r="E17" s="608"/>
      <c r="F17" s="608"/>
      <c r="G17" s="608"/>
      <c r="H17" s="609"/>
    </row>
    <row r="18" spans="2:19" ht="53.75" customHeight="1" x14ac:dyDescent="0.2">
      <c r="B18" s="205" t="s">
        <v>211</v>
      </c>
      <c r="C18" s="206"/>
      <c r="D18" s="342"/>
      <c r="E18" s="606"/>
      <c r="F18" s="606"/>
      <c r="G18" s="606"/>
      <c r="H18" s="607"/>
    </row>
    <row r="19" spans="2:19" ht="94.25" customHeight="1" x14ac:dyDescent="0.2">
      <c r="B19" s="205" t="s">
        <v>424</v>
      </c>
      <c r="C19" s="206"/>
      <c r="D19" s="342"/>
      <c r="E19" s="606"/>
      <c r="F19" s="606"/>
      <c r="G19" s="606"/>
      <c r="H19" s="607"/>
    </row>
    <row r="20" spans="2:19" ht="103.25" customHeight="1" x14ac:dyDescent="0.2">
      <c r="B20" s="212" t="s">
        <v>216</v>
      </c>
      <c r="C20" s="213"/>
      <c r="D20" s="343"/>
      <c r="E20" s="613"/>
      <c r="F20" s="613"/>
      <c r="G20" s="613"/>
      <c r="H20" s="614"/>
    </row>
    <row r="21" spans="2:19" ht="23.75" customHeight="1" x14ac:dyDescent="0.2">
      <c r="B21" s="214"/>
      <c r="C21" s="215" t="s">
        <v>218</v>
      </c>
      <c r="D21" s="215">
        <f>SUM(_xlfn.IFS(D12=Lists!$C$2,0.2,D12=Lists!$C$3,0.2,D12=Lists!$C$4,0.2,D12=Lists!$C$5,0,D12="",0),IF(D13=Lists!$D$2,0.1,0),IF(D15=Lists!$E$2,0.05,0),IF(D16=Lists!$F$2,0.05,0),IF(D18=Lists!$G$2,0.15,0),IF(D19=Lists!$H$2,0.05,0),IF(D$20=Lists!$I$2,0.1,0))</f>
        <v>0</v>
      </c>
      <c r="E21" s="602"/>
      <c r="F21" s="602"/>
      <c r="G21" s="602"/>
      <c r="H21" s="603"/>
    </row>
    <row r="22" spans="2:19" ht="33" customHeight="1" x14ac:dyDescent="0.2">
      <c r="B22" s="216" t="s">
        <v>219</v>
      </c>
      <c r="C22" s="217" t="s">
        <v>220</v>
      </c>
      <c r="D22" s="217" t="s">
        <v>221</v>
      </c>
      <c r="E22" s="611" t="s">
        <v>188</v>
      </c>
      <c r="F22" s="611"/>
      <c r="G22" s="611"/>
      <c r="H22" s="612"/>
    </row>
    <row r="23" spans="2:19" ht="221" customHeight="1" x14ac:dyDescent="0.2">
      <c r="B23" s="218" t="s">
        <v>425</v>
      </c>
      <c r="C23" s="213"/>
      <c r="D23" s="343"/>
      <c r="E23" s="613"/>
      <c r="F23" s="613"/>
      <c r="G23" s="613"/>
      <c r="H23" s="614"/>
    </row>
    <row r="24" spans="2:19" ht="20.75" customHeight="1" x14ac:dyDescent="0.2">
      <c r="B24" s="214"/>
      <c r="C24" s="215" t="s">
        <v>225</v>
      </c>
      <c r="D24" s="215">
        <f>SUM(_xlfn.IFS(D23=Lists!$K$3,0.3,D23=Lists!$K$2,0,D23="",0))</f>
        <v>0</v>
      </c>
      <c r="E24" s="602"/>
      <c r="F24" s="602"/>
      <c r="G24" s="602"/>
      <c r="H24" s="603"/>
    </row>
    <row r="25" spans="2:19" ht="15" x14ac:dyDescent="0.2">
      <c r="B25" s="383"/>
      <c r="C25" s="384" t="s">
        <v>124</v>
      </c>
      <c r="D25" s="385">
        <f>D21+D24</f>
        <v>0</v>
      </c>
      <c r="E25" s="385"/>
      <c r="F25" s="385"/>
      <c r="G25" s="385"/>
      <c r="H25" s="386"/>
    </row>
    <row r="26" spans="2:19" s="3" customFormat="1" ht="41.75" customHeight="1" x14ac:dyDescent="0.2">
      <c r="B26" s="17" t="s">
        <v>226</v>
      </c>
      <c r="C26" s="18"/>
      <c r="D26" s="201" t="s">
        <v>187</v>
      </c>
      <c r="E26" s="615" t="s">
        <v>188</v>
      </c>
      <c r="F26" s="615"/>
      <c r="G26" s="615"/>
      <c r="H26" s="616"/>
      <c r="I26" s="1"/>
      <c r="J26" s="1"/>
      <c r="K26" s="1"/>
      <c r="L26" s="1"/>
      <c r="M26" s="1"/>
      <c r="N26" s="1"/>
      <c r="O26" s="1"/>
      <c r="P26" s="1"/>
      <c r="Q26" s="1"/>
      <c r="R26" s="1"/>
      <c r="S26" s="1"/>
    </row>
    <row r="27" spans="2:19" ht="27.5" customHeight="1" x14ac:dyDescent="0.2">
      <c r="B27" s="219" t="s">
        <v>227</v>
      </c>
      <c r="C27" s="220" t="s">
        <v>228</v>
      </c>
      <c r="D27" s="341"/>
      <c r="E27" s="629"/>
      <c r="F27" s="629"/>
      <c r="G27" s="629"/>
      <c r="H27" s="630"/>
    </row>
    <row r="28" spans="2:19" ht="35" customHeight="1" x14ac:dyDescent="0.2">
      <c r="B28" s="221" t="s">
        <v>231</v>
      </c>
      <c r="C28" s="220" t="s">
        <v>228</v>
      </c>
      <c r="D28" s="341"/>
      <c r="E28" s="631"/>
      <c r="F28" s="631"/>
      <c r="G28" s="631"/>
      <c r="H28" s="632"/>
    </row>
    <row r="29" spans="2:19" ht="35" customHeight="1" x14ac:dyDescent="0.2">
      <c r="B29" s="222" t="s">
        <v>234</v>
      </c>
      <c r="C29" s="220" t="s">
        <v>228</v>
      </c>
      <c r="D29" s="341"/>
      <c r="E29" s="631"/>
      <c r="F29" s="631"/>
      <c r="G29" s="631"/>
      <c r="H29" s="632"/>
    </row>
    <row r="30" spans="2:19" ht="45" customHeight="1" x14ac:dyDescent="0.2">
      <c r="B30" s="222" t="s">
        <v>237</v>
      </c>
      <c r="C30" s="220" t="s">
        <v>228</v>
      </c>
      <c r="D30" s="341"/>
      <c r="E30" s="631"/>
      <c r="F30" s="631"/>
      <c r="G30" s="631"/>
      <c r="H30" s="632"/>
    </row>
    <row r="31" spans="2:19" ht="27.5" customHeight="1" x14ac:dyDescent="0.2">
      <c r="B31" s="222" t="s">
        <v>240</v>
      </c>
      <c r="C31" s="220" t="s">
        <v>228</v>
      </c>
      <c r="D31" s="341"/>
      <c r="E31" s="604"/>
      <c r="F31" s="604"/>
      <c r="G31" s="604"/>
      <c r="H31" s="605"/>
    </row>
    <row r="32" spans="2:19" ht="15" x14ac:dyDescent="0.2">
      <c r="B32" s="20"/>
      <c r="C32" s="23" t="s">
        <v>11</v>
      </c>
      <c r="D32" s="21">
        <f>SUM(IF(D27=Lists!$L$2,0.2,0),IF(D28=Lists!$L$2,0.2,0),IF(D29=Lists!$L$2,0.2,0),IF(D30=Lists!$L$2,0.2,0),IF(D31=Lists!$L$2,0.2,0))</f>
        <v>0</v>
      </c>
      <c r="E32" s="21"/>
      <c r="F32" s="21"/>
      <c r="G32" s="21"/>
      <c r="H32" s="22"/>
    </row>
    <row r="33" spans="2:19" s="3" customFormat="1" ht="41.75" customHeight="1" x14ac:dyDescent="0.2">
      <c r="B33" s="17" t="s">
        <v>426</v>
      </c>
      <c r="C33" s="18"/>
      <c r="D33" s="201" t="s">
        <v>187</v>
      </c>
      <c r="E33" s="615"/>
      <c r="F33" s="615"/>
      <c r="G33" s="615"/>
      <c r="H33" s="616"/>
      <c r="I33" s="1"/>
      <c r="J33" s="1"/>
      <c r="K33" s="1"/>
      <c r="L33" s="1"/>
      <c r="M33" s="1"/>
      <c r="N33" s="1"/>
      <c r="O33" s="1"/>
      <c r="P33" s="1"/>
      <c r="Q33" s="1"/>
      <c r="R33" s="1"/>
      <c r="S33" s="1"/>
    </row>
    <row r="34" spans="2:19" ht="36.5" customHeight="1" x14ac:dyDescent="0.2">
      <c r="B34" s="223" t="s">
        <v>244</v>
      </c>
      <c r="C34" s="224" t="s">
        <v>245</v>
      </c>
      <c r="D34" s="225"/>
      <c r="E34" s="226"/>
      <c r="F34" s="651" t="s">
        <v>246</v>
      </c>
      <c r="G34" s="651"/>
      <c r="H34" s="227"/>
    </row>
    <row r="35" spans="2:19" ht="93" customHeight="1" x14ac:dyDescent="0.2">
      <c r="B35" s="228" t="s">
        <v>247</v>
      </c>
      <c r="C35" s="69"/>
      <c r="D35" s="229" t="s">
        <v>427</v>
      </c>
      <c r="E35" s="229" t="s">
        <v>249</v>
      </c>
      <c r="F35" s="229" t="s">
        <v>250</v>
      </c>
      <c r="G35" s="229" t="s">
        <v>251</v>
      </c>
      <c r="H35" s="230" t="s">
        <v>252</v>
      </c>
    </row>
    <row r="36" spans="2:19" ht="32" customHeight="1" x14ac:dyDescent="0.2">
      <c r="B36" s="231" t="s">
        <v>253</v>
      </c>
      <c r="C36" s="232"/>
      <c r="D36" s="233" t="s">
        <v>254</v>
      </c>
      <c r="E36" s="233" t="s">
        <v>255</v>
      </c>
      <c r="F36" s="233" t="s">
        <v>256</v>
      </c>
      <c r="G36" s="234"/>
      <c r="H36" s="235"/>
    </row>
    <row r="37" spans="2:19" ht="17" customHeight="1" x14ac:dyDescent="0.2">
      <c r="B37" s="624"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7" s="236" t="s">
        <v>258</v>
      </c>
      <c r="D37" s="344"/>
      <c r="E37" s="345" t="s">
        <v>269</v>
      </c>
      <c r="F37" s="345"/>
      <c r="G37" s="346"/>
      <c r="H37" s="347"/>
    </row>
    <row r="38" spans="2:19" ht="17" customHeight="1" x14ac:dyDescent="0.2">
      <c r="B38" s="625"/>
      <c r="C38" s="237" t="s">
        <v>261</v>
      </c>
      <c r="D38" s="344"/>
      <c r="E38" s="345" t="s">
        <v>269</v>
      </c>
      <c r="F38" s="345"/>
      <c r="G38" s="346"/>
      <c r="H38" s="347"/>
    </row>
    <row r="39" spans="2:19" ht="17" customHeight="1" x14ac:dyDescent="0.2">
      <c r="B39" s="625"/>
      <c r="C39" s="237" t="s">
        <v>263</v>
      </c>
      <c r="D39" s="344"/>
      <c r="E39" s="345" t="s">
        <v>269</v>
      </c>
      <c r="F39" s="345"/>
      <c r="G39" s="346"/>
      <c r="H39" s="347"/>
    </row>
    <row r="40" spans="2:19" ht="17" customHeight="1" x14ac:dyDescent="0.2">
      <c r="B40" s="625"/>
      <c r="C40" s="237" t="s">
        <v>264</v>
      </c>
      <c r="D40" s="344"/>
      <c r="E40" s="345" t="s">
        <v>269</v>
      </c>
      <c r="F40" s="345"/>
      <c r="G40" s="346"/>
      <c r="H40" s="347"/>
    </row>
    <row r="41" spans="2:19" ht="17" customHeight="1" x14ac:dyDescent="0.2">
      <c r="B41" s="625"/>
      <c r="C41" s="237" t="s">
        <v>265</v>
      </c>
      <c r="D41" s="344"/>
      <c r="E41" s="345" t="s">
        <v>269</v>
      </c>
      <c r="F41" s="345"/>
      <c r="G41" s="346"/>
      <c r="H41" s="347"/>
    </row>
    <row r="42" spans="2:19" ht="17" customHeight="1" x14ac:dyDescent="0.2">
      <c r="B42" s="625"/>
      <c r="C42" s="237" t="s">
        <v>268</v>
      </c>
      <c r="D42" s="344"/>
      <c r="E42" s="345" t="s">
        <v>269</v>
      </c>
      <c r="F42" s="345"/>
      <c r="G42" s="346"/>
      <c r="H42" s="347"/>
    </row>
    <row r="43" spans="2:19" ht="17" customHeight="1" x14ac:dyDescent="0.2">
      <c r="B43" s="625"/>
      <c r="C43" s="237" t="s">
        <v>271</v>
      </c>
      <c r="D43" s="344"/>
      <c r="E43" s="345" t="s">
        <v>269</v>
      </c>
      <c r="F43" s="345"/>
      <c r="G43" s="346"/>
      <c r="H43" s="347"/>
    </row>
    <row r="44" spans="2:19" ht="17" customHeight="1" x14ac:dyDescent="0.2">
      <c r="B44" s="625"/>
      <c r="C44" s="237" t="s">
        <v>272</v>
      </c>
      <c r="D44" s="344"/>
      <c r="E44" s="345" t="s">
        <v>269</v>
      </c>
      <c r="F44" s="345"/>
      <c r="G44" s="346"/>
      <c r="H44" s="347"/>
    </row>
    <row r="45" spans="2:19" ht="17" customHeight="1" x14ac:dyDescent="0.2">
      <c r="B45" s="625"/>
      <c r="C45" s="237" t="s">
        <v>274</v>
      </c>
      <c r="D45" s="344"/>
      <c r="E45" s="345" t="s">
        <v>269</v>
      </c>
      <c r="F45" s="345"/>
      <c r="G45" s="346"/>
      <c r="H45" s="347"/>
    </row>
    <row r="46" spans="2:19" ht="17" customHeight="1" x14ac:dyDescent="0.2">
      <c r="B46" s="625"/>
      <c r="C46" s="237" t="s">
        <v>276</v>
      </c>
      <c r="D46" s="344"/>
      <c r="E46" s="345" t="s">
        <v>269</v>
      </c>
      <c r="F46" s="345"/>
      <c r="G46" s="346"/>
      <c r="H46" s="347"/>
    </row>
    <row r="47" spans="2:19" ht="17" customHeight="1" x14ac:dyDescent="0.2">
      <c r="B47" s="625"/>
      <c r="C47" s="237" t="s">
        <v>279</v>
      </c>
      <c r="D47" s="344"/>
      <c r="E47" s="345" t="s">
        <v>269</v>
      </c>
      <c r="F47" s="345"/>
      <c r="G47" s="346"/>
      <c r="H47" s="347"/>
    </row>
    <row r="48" spans="2:19" ht="17" customHeight="1" x14ac:dyDescent="0.2">
      <c r="B48" s="625"/>
      <c r="C48" s="237" t="s">
        <v>282</v>
      </c>
      <c r="D48" s="344"/>
      <c r="E48" s="345" t="s">
        <v>269</v>
      </c>
      <c r="F48" s="345"/>
      <c r="G48" s="346"/>
      <c r="H48" s="347"/>
    </row>
    <row r="49" spans="2:18" ht="17" customHeight="1" x14ac:dyDescent="0.2">
      <c r="B49" s="625"/>
      <c r="C49" s="237" t="s">
        <v>284</v>
      </c>
      <c r="D49" s="344"/>
      <c r="E49" s="345" t="s">
        <v>269</v>
      </c>
      <c r="F49" s="345"/>
      <c r="G49" s="346"/>
      <c r="H49" s="347"/>
    </row>
    <row r="50" spans="2:18" ht="17" customHeight="1" x14ac:dyDescent="0.2">
      <c r="B50" s="625"/>
      <c r="C50" s="237" t="s">
        <v>286</v>
      </c>
      <c r="D50" s="344"/>
      <c r="E50" s="345" t="s">
        <v>269</v>
      </c>
      <c r="F50" s="345"/>
      <c r="G50" s="346"/>
      <c r="H50" s="347"/>
    </row>
    <row r="51" spans="2:18" ht="17" customHeight="1" x14ac:dyDescent="0.2">
      <c r="B51" s="625"/>
      <c r="C51" s="237" t="s">
        <v>288</v>
      </c>
      <c r="D51" s="344"/>
      <c r="E51" s="345" t="s">
        <v>269</v>
      </c>
      <c r="F51" s="345"/>
      <c r="G51" s="346"/>
      <c r="H51" s="347"/>
    </row>
    <row r="52" spans="2:18" ht="17" customHeight="1" x14ac:dyDescent="0.2">
      <c r="B52" s="625"/>
      <c r="C52" s="237" t="s">
        <v>289</v>
      </c>
      <c r="D52" s="344"/>
      <c r="E52" s="345" t="s">
        <v>269</v>
      </c>
      <c r="F52" s="345"/>
      <c r="G52" s="346"/>
      <c r="H52" s="347"/>
    </row>
    <row r="53" spans="2:18" ht="17" customHeight="1" x14ac:dyDescent="0.2">
      <c r="B53" s="625"/>
      <c r="C53" s="237" t="s">
        <v>290</v>
      </c>
      <c r="D53" s="344"/>
      <c r="E53" s="345" t="s">
        <v>269</v>
      </c>
      <c r="F53" s="345"/>
      <c r="G53" s="346"/>
      <c r="H53" s="347"/>
    </row>
    <row r="54" spans="2:18" ht="17" customHeight="1" x14ac:dyDescent="0.2">
      <c r="B54" s="626"/>
      <c r="C54" s="237" t="s">
        <v>291</v>
      </c>
      <c r="D54" s="344"/>
      <c r="E54" s="345" t="s">
        <v>269</v>
      </c>
      <c r="F54" s="345"/>
      <c r="G54" s="346"/>
      <c r="H54" s="347"/>
    </row>
    <row r="55" spans="2:18" ht="22.25" customHeight="1" x14ac:dyDescent="0.2">
      <c r="B55" s="627" t="s">
        <v>428</v>
      </c>
      <c r="C55" s="237" t="s">
        <v>293</v>
      </c>
      <c r="D55" s="345"/>
      <c r="E55" s="345" t="s">
        <v>269</v>
      </c>
      <c r="F55" s="345"/>
      <c r="G55" s="346"/>
      <c r="H55" s="347"/>
    </row>
    <row r="56" spans="2:18" ht="24" customHeight="1" x14ac:dyDescent="0.2">
      <c r="B56" s="628"/>
      <c r="C56" s="232" t="s">
        <v>295</v>
      </c>
      <c r="D56" s="348"/>
      <c r="E56" s="348" t="s">
        <v>269</v>
      </c>
      <c r="F56" s="348"/>
      <c r="G56" s="349"/>
      <c r="H56" s="350"/>
    </row>
    <row r="57" spans="2:18" ht="38" customHeight="1" x14ac:dyDescent="0.2">
      <c r="B57" s="255"/>
      <c r="C57" s="112" t="s">
        <v>12</v>
      </c>
      <c r="D57" s="256">
        <f>0.02*COUNTA(D37:D56)</f>
        <v>0</v>
      </c>
      <c r="E57" s="112"/>
      <c r="F57" s="112"/>
      <c r="G57" s="112"/>
      <c r="H57" s="113"/>
      <c r="I57" s="66"/>
      <c r="J57" s="66"/>
      <c r="K57" s="66"/>
      <c r="L57" s="66"/>
      <c r="M57" s="66"/>
      <c r="N57" s="66"/>
      <c r="O57" s="66"/>
      <c r="P57" s="66"/>
      <c r="Q57" s="66"/>
    </row>
    <row r="58" spans="2:18" ht="33" customHeight="1" x14ac:dyDescent="0.2">
      <c r="B58" s="216" t="s">
        <v>296</v>
      </c>
      <c r="C58" s="217" t="s">
        <v>245</v>
      </c>
      <c r="D58" s="217"/>
      <c r="E58" s="611"/>
      <c r="F58" s="611"/>
      <c r="G58" s="611"/>
      <c r="H58" s="612"/>
    </row>
    <row r="59" spans="2:18" ht="54" customHeight="1" x14ac:dyDescent="0.2">
      <c r="B59" s="387" t="s">
        <v>297</v>
      </c>
      <c r="C59" s="388"/>
      <c r="D59" s="367" t="s">
        <v>298</v>
      </c>
      <c r="E59" s="622" t="s">
        <v>429</v>
      </c>
      <c r="F59" s="622"/>
      <c r="G59" s="622" t="s">
        <v>300</v>
      </c>
      <c r="H59" s="623"/>
    </row>
    <row r="60" spans="2:18" ht="37.25" customHeight="1" x14ac:dyDescent="0.2">
      <c r="B60" s="238" t="s">
        <v>301</v>
      </c>
      <c r="C60" s="239"/>
      <c r="D60" s="240" t="s">
        <v>302</v>
      </c>
      <c r="E60" s="610" t="s">
        <v>303</v>
      </c>
      <c r="F60" s="610"/>
      <c r="G60" s="674"/>
      <c r="H60" s="675"/>
      <c r="R60" s="66"/>
    </row>
    <row r="61" spans="2:18" ht="33.5" customHeight="1" x14ac:dyDescent="0.2">
      <c r="B61" s="619"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1" s="237" t="s">
        <v>258</v>
      </c>
      <c r="D61" s="344"/>
      <c r="E61" s="598" t="s">
        <v>269</v>
      </c>
      <c r="F61" s="598"/>
      <c r="G61" s="598" t="s">
        <v>269</v>
      </c>
      <c r="H61" s="599"/>
      <c r="R61" s="66"/>
    </row>
    <row r="62" spans="2:18" ht="24" customHeight="1" x14ac:dyDescent="0.2">
      <c r="B62" s="620"/>
      <c r="C62" s="237" t="s">
        <v>261</v>
      </c>
      <c r="D62" s="344"/>
      <c r="E62" s="598" t="s">
        <v>269</v>
      </c>
      <c r="F62" s="598"/>
      <c r="G62" s="598" t="s">
        <v>269</v>
      </c>
      <c r="H62" s="599"/>
      <c r="R62" s="66"/>
    </row>
    <row r="63" spans="2:18" ht="24" customHeight="1" x14ac:dyDescent="0.2">
      <c r="B63" s="620"/>
      <c r="C63" s="237" t="s">
        <v>263</v>
      </c>
      <c r="D63" s="344"/>
      <c r="E63" s="598" t="s">
        <v>269</v>
      </c>
      <c r="F63" s="598"/>
      <c r="G63" s="598" t="s">
        <v>269</v>
      </c>
      <c r="H63" s="599"/>
      <c r="R63" s="66"/>
    </row>
    <row r="64" spans="2:18" ht="27.5" customHeight="1" x14ac:dyDescent="0.2">
      <c r="B64" s="620"/>
      <c r="C64" s="237" t="s">
        <v>264</v>
      </c>
      <c r="D64" s="344"/>
      <c r="E64" s="598" t="s">
        <v>269</v>
      </c>
      <c r="F64" s="598"/>
      <c r="G64" s="598" t="s">
        <v>269</v>
      </c>
      <c r="H64" s="599"/>
      <c r="R64" s="66"/>
    </row>
    <row r="65" spans="2:19" ht="24" customHeight="1" x14ac:dyDescent="0.2">
      <c r="B65" s="620"/>
      <c r="C65" s="237" t="s">
        <v>265</v>
      </c>
      <c r="D65" s="344"/>
      <c r="E65" s="598" t="s">
        <v>269</v>
      </c>
      <c r="F65" s="598"/>
      <c r="G65" s="598" t="s">
        <v>269</v>
      </c>
      <c r="H65" s="599"/>
      <c r="R65" s="66"/>
    </row>
    <row r="66" spans="2:19" ht="24" customHeight="1" x14ac:dyDescent="0.2">
      <c r="B66" s="620"/>
      <c r="C66" s="237" t="s">
        <v>268</v>
      </c>
      <c r="D66" s="344"/>
      <c r="E66" s="598" t="s">
        <v>269</v>
      </c>
      <c r="F66" s="598"/>
      <c r="G66" s="598" t="s">
        <v>269</v>
      </c>
      <c r="H66" s="599"/>
      <c r="R66" s="66"/>
    </row>
    <row r="67" spans="2:19" ht="24" customHeight="1" x14ac:dyDescent="0.2">
      <c r="B67" s="620"/>
      <c r="C67" s="237" t="s">
        <v>271</v>
      </c>
      <c r="D67" s="344"/>
      <c r="E67" s="598" t="s">
        <v>269</v>
      </c>
      <c r="F67" s="598"/>
      <c r="G67" s="598" t="s">
        <v>269</v>
      </c>
      <c r="H67" s="599"/>
      <c r="R67" s="66"/>
    </row>
    <row r="68" spans="2:19" ht="24" customHeight="1" x14ac:dyDescent="0.2">
      <c r="B68" s="620"/>
      <c r="C68" s="237" t="s">
        <v>272</v>
      </c>
      <c r="D68" s="344"/>
      <c r="E68" s="598" t="s">
        <v>269</v>
      </c>
      <c r="F68" s="598"/>
      <c r="G68" s="598" t="s">
        <v>269</v>
      </c>
      <c r="H68" s="599"/>
      <c r="R68" s="66"/>
    </row>
    <row r="69" spans="2:19" ht="32.75" customHeight="1" x14ac:dyDescent="0.2">
      <c r="B69" s="621"/>
      <c r="C69" s="237" t="s">
        <v>274</v>
      </c>
      <c r="D69" s="344"/>
      <c r="E69" s="598" t="s">
        <v>269</v>
      </c>
      <c r="F69" s="598"/>
      <c r="G69" s="598" t="s">
        <v>269</v>
      </c>
      <c r="H69" s="599"/>
      <c r="R69" s="66"/>
    </row>
    <row r="70" spans="2:19" ht="45.5" customHeight="1" x14ac:dyDescent="0.2">
      <c r="B70" s="389" t="s">
        <v>430</v>
      </c>
      <c r="C70" s="232" t="s">
        <v>276</v>
      </c>
      <c r="D70" s="351"/>
      <c r="E70" s="649" t="s">
        <v>269</v>
      </c>
      <c r="F70" s="649"/>
      <c r="G70" s="649" t="s">
        <v>269</v>
      </c>
      <c r="H70" s="650"/>
      <c r="R70" s="66"/>
    </row>
    <row r="71" spans="2:19" ht="20.75" customHeight="1" x14ac:dyDescent="0.2">
      <c r="B71" s="214"/>
      <c r="C71" s="215" t="s">
        <v>309</v>
      </c>
      <c r="D71" s="215">
        <f>0.04*COUNTA(D61:D70)</f>
        <v>0</v>
      </c>
      <c r="E71" s="602"/>
      <c r="F71" s="602"/>
      <c r="G71" s="602"/>
      <c r="H71" s="603"/>
    </row>
    <row r="72" spans="2:19" s="3" customFormat="1" ht="41.75" customHeight="1" x14ac:dyDescent="0.2">
      <c r="B72" s="17" t="s">
        <v>310</v>
      </c>
      <c r="C72" s="18"/>
      <c r="D72" s="201" t="s">
        <v>187</v>
      </c>
      <c r="E72" s="615" t="s">
        <v>311</v>
      </c>
      <c r="F72" s="615"/>
      <c r="G72" s="615"/>
      <c r="H72" s="616"/>
      <c r="I72" s="1"/>
      <c r="J72" s="1"/>
      <c r="K72" s="1"/>
      <c r="L72" s="1"/>
      <c r="M72" s="1"/>
      <c r="N72" s="1"/>
      <c r="O72" s="1"/>
      <c r="P72" s="1"/>
      <c r="Q72" s="1"/>
      <c r="R72" s="1"/>
      <c r="S72" s="1"/>
    </row>
    <row r="73" spans="2:19" ht="53.75" customHeight="1" x14ac:dyDescent="0.2">
      <c r="B73" s="70" t="s">
        <v>312</v>
      </c>
      <c r="C73" s="19"/>
      <c r="D73" s="352"/>
      <c r="E73" s="642" t="s">
        <v>269</v>
      </c>
      <c r="F73" s="642"/>
      <c r="G73" s="642"/>
      <c r="H73" s="643"/>
    </row>
    <row r="74" spans="2:19" s="3" customFormat="1" ht="41.75" customHeight="1" x14ac:dyDescent="0.2">
      <c r="B74" s="17"/>
      <c r="C74" s="264" t="s">
        <v>17</v>
      </c>
      <c r="D74" s="201">
        <f>IF(D73=Lists!$R$2,0.2,0)</f>
        <v>0</v>
      </c>
      <c r="E74" s="615"/>
      <c r="F74" s="615"/>
      <c r="G74" s="615"/>
      <c r="H74" s="616"/>
      <c r="I74" s="1"/>
      <c r="J74" s="1"/>
      <c r="K74" s="1"/>
      <c r="L74" s="1"/>
      <c r="M74" s="1"/>
      <c r="N74" s="1"/>
      <c r="O74" s="1"/>
      <c r="P74" s="1"/>
      <c r="Q74" s="1"/>
      <c r="R74" s="1"/>
      <c r="S74" s="1"/>
    </row>
    <row r="75" spans="2:19" ht="15" x14ac:dyDescent="0.2">
      <c r="B75" s="20"/>
      <c r="C75" s="23" t="s">
        <v>125</v>
      </c>
      <c r="D75" s="21">
        <f>D57+D71+D74</f>
        <v>0</v>
      </c>
      <c r="E75" s="21"/>
      <c r="F75" s="21"/>
      <c r="G75" s="21"/>
      <c r="H75" s="22"/>
    </row>
    <row r="76" spans="2:19" s="3" customFormat="1" ht="41.75" customHeight="1" x14ac:dyDescent="0.2">
      <c r="B76" s="17" t="s">
        <v>315</v>
      </c>
      <c r="C76" s="18"/>
      <c r="D76" s="201" t="s">
        <v>187</v>
      </c>
      <c r="E76" s="615" t="s">
        <v>316</v>
      </c>
      <c r="F76" s="615"/>
      <c r="G76" s="615" t="s">
        <v>317</v>
      </c>
      <c r="H76" s="616"/>
      <c r="I76" s="1"/>
      <c r="J76" s="1"/>
      <c r="K76" s="1"/>
      <c r="L76" s="1"/>
      <c r="M76" s="1"/>
      <c r="N76" s="1"/>
      <c r="O76" s="1"/>
      <c r="P76" s="1"/>
      <c r="Q76" s="1"/>
      <c r="R76" s="1"/>
      <c r="S76" s="1"/>
    </row>
    <row r="77" spans="2:19" ht="29.75" customHeight="1" x14ac:dyDescent="0.2">
      <c r="B77" s="257" t="s">
        <v>318</v>
      </c>
      <c r="C77" s="258" t="s">
        <v>245</v>
      </c>
      <c r="D77" s="258"/>
      <c r="E77" s="639" t="s">
        <v>431</v>
      </c>
      <c r="F77" s="640"/>
      <c r="G77" s="640"/>
      <c r="H77" s="641"/>
    </row>
    <row r="78" spans="2:19" ht="38" customHeight="1" x14ac:dyDescent="0.2">
      <c r="B78" s="30" t="s">
        <v>320</v>
      </c>
      <c r="C78" s="25"/>
      <c r="D78" s="342"/>
      <c r="E78" s="633" t="s">
        <v>269</v>
      </c>
      <c r="F78" s="634"/>
      <c r="G78" s="634"/>
      <c r="H78" s="635"/>
    </row>
    <row r="79" spans="2:19" ht="29.75" customHeight="1" x14ac:dyDescent="0.2">
      <c r="B79" s="30" t="s">
        <v>323</v>
      </c>
      <c r="C79" s="25"/>
      <c r="D79" s="342"/>
      <c r="E79" s="633" t="s">
        <v>269</v>
      </c>
      <c r="F79" s="634"/>
      <c r="G79" s="634"/>
      <c r="H79" s="635"/>
    </row>
    <row r="80" spans="2:19" ht="39" customHeight="1" x14ac:dyDescent="0.2">
      <c r="B80" s="259" t="s">
        <v>326</v>
      </c>
      <c r="C80" s="71"/>
      <c r="D80" s="342"/>
      <c r="E80" s="636" t="s">
        <v>269</v>
      </c>
      <c r="F80" s="637"/>
      <c r="G80" s="637"/>
      <c r="H80" s="638"/>
    </row>
    <row r="81" spans="2:19" ht="44" customHeight="1" x14ac:dyDescent="0.2">
      <c r="B81" s="257" t="s">
        <v>329</v>
      </c>
      <c r="C81" s="258" t="s">
        <v>330</v>
      </c>
      <c r="D81" s="258"/>
      <c r="E81" s="639" t="s">
        <v>331</v>
      </c>
      <c r="F81" s="640"/>
      <c r="G81" s="640"/>
      <c r="H81" s="641"/>
    </row>
    <row r="82" spans="2:19" ht="36" customHeight="1" x14ac:dyDescent="0.2">
      <c r="B82" s="30" t="s">
        <v>332</v>
      </c>
      <c r="C82" s="25"/>
      <c r="D82" s="342"/>
      <c r="E82" s="633" t="s">
        <v>269</v>
      </c>
      <c r="F82" s="634"/>
      <c r="G82" s="634"/>
      <c r="H82" s="635"/>
    </row>
    <row r="83" spans="2:19" ht="29.75" customHeight="1" x14ac:dyDescent="0.2">
      <c r="B83" s="30" t="s">
        <v>335</v>
      </c>
      <c r="C83" s="25"/>
      <c r="D83" s="342"/>
      <c r="E83" s="633" t="s">
        <v>269</v>
      </c>
      <c r="F83" s="634"/>
      <c r="G83" s="634"/>
      <c r="H83" s="635"/>
    </row>
    <row r="84" spans="2:19" ht="75" customHeight="1" x14ac:dyDescent="0.2">
      <c r="B84" s="74" t="s">
        <v>336</v>
      </c>
      <c r="C84" s="26"/>
      <c r="D84" s="342"/>
      <c r="E84" s="636" t="s">
        <v>269</v>
      </c>
      <c r="F84" s="637"/>
      <c r="G84" s="637"/>
      <c r="H84" s="638"/>
    </row>
    <row r="85" spans="2:19" ht="15" x14ac:dyDescent="0.2">
      <c r="B85" s="20"/>
      <c r="C85" s="23" t="s">
        <v>126</v>
      </c>
      <c r="D85" s="21">
        <f>SUM(IF(D78=Lists!$S$2,0.2,0),IF(D79=Lists!$T$2,0.1,0),IF(D80=Lists!$U$2,0.1,0),IF(D82=Lists!$V$2,0.3,0),IF(D83=Lists!$W$2,0.1,0),_xlfn.IFS(D84=Lists!$X$3,0.1,D84=Lists!$X$4,0.1,D84=Lists!$X$5,0.15,D84=Lists!$X$6,0.2,D84=Lists!$X$2,0,D84="",0))</f>
        <v>0</v>
      </c>
      <c r="E85" s="21"/>
      <c r="F85" s="21"/>
      <c r="G85" s="21"/>
      <c r="H85" s="22"/>
    </row>
    <row r="86" spans="2:19" s="3" customFormat="1" ht="41" customHeight="1" x14ac:dyDescent="0.2">
      <c r="B86" s="17" t="s">
        <v>338</v>
      </c>
      <c r="C86" s="285" t="s">
        <v>432</v>
      </c>
      <c r="D86" s="658" t="s">
        <v>340</v>
      </c>
      <c r="E86" s="661"/>
      <c r="F86" s="658"/>
      <c r="G86" s="659"/>
      <c r="H86" s="660"/>
      <c r="I86" s="1"/>
      <c r="J86" s="1"/>
      <c r="K86" s="1"/>
      <c r="L86" s="1"/>
      <c r="M86" s="1"/>
      <c r="N86" s="1"/>
      <c r="O86" s="1"/>
      <c r="P86" s="1"/>
      <c r="Q86" s="1"/>
      <c r="R86" s="1"/>
      <c r="S86" s="1"/>
    </row>
    <row r="87" spans="2:19" ht="59.75" customHeight="1" x14ac:dyDescent="0.2">
      <c r="B87" s="257" t="s">
        <v>341</v>
      </c>
      <c r="C87" s="335">
        <v>2018</v>
      </c>
      <c r="D87" s="24" t="s">
        <v>433</v>
      </c>
      <c r="E87" s="24" t="s">
        <v>434</v>
      </c>
      <c r="F87" s="662" t="s">
        <v>435</v>
      </c>
      <c r="G87" s="663"/>
      <c r="H87" s="664"/>
    </row>
    <row r="88" spans="2:19" ht="15.5" customHeight="1" x14ac:dyDescent="0.2">
      <c r="B88" s="353" t="s">
        <v>346</v>
      </c>
      <c r="C88" s="354"/>
      <c r="D88" s="355" t="s">
        <v>269</v>
      </c>
      <c r="E88" s="355" t="s">
        <v>269</v>
      </c>
      <c r="F88" s="665" t="s">
        <v>269</v>
      </c>
      <c r="G88" s="666"/>
      <c r="H88" s="667"/>
    </row>
    <row r="89" spans="2:19" ht="14.75" customHeight="1" x14ac:dyDescent="0.2">
      <c r="B89" s="353" t="s">
        <v>347</v>
      </c>
      <c r="C89" s="354"/>
      <c r="D89" s="355" t="s">
        <v>269</v>
      </c>
      <c r="E89" s="355" t="s">
        <v>269</v>
      </c>
      <c r="F89" s="668"/>
      <c r="G89" s="669"/>
      <c r="H89" s="670"/>
    </row>
    <row r="90" spans="2:19" ht="14.75" customHeight="1" x14ac:dyDescent="0.2">
      <c r="B90" s="353" t="s">
        <v>348</v>
      </c>
      <c r="C90" s="354"/>
      <c r="D90" s="355" t="s">
        <v>269</v>
      </c>
      <c r="E90" s="355" t="s">
        <v>269</v>
      </c>
      <c r="F90" s="668"/>
      <c r="G90" s="669"/>
      <c r="H90" s="670"/>
    </row>
    <row r="91" spans="2:19" ht="14.75" customHeight="1" x14ac:dyDescent="0.2">
      <c r="B91" s="356" t="s">
        <v>349</v>
      </c>
      <c r="C91" s="354"/>
      <c r="D91" s="357" t="s">
        <v>269</v>
      </c>
      <c r="E91" s="357" t="s">
        <v>269</v>
      </c>
      <c r="F91" s="668"/>
      <c r="G91" s="669"/>
      <c r="H91" s="670"/>
    </row>
    <row r="92" spans="2:19" ht="14.75" customHeight="1" x14ac:dyDescent="0.2">
      <c r="B92" s="356" t="s">
        <v>350</v>
      </c>
      <c r="C92" s="354"/>
      <c r="D92" s="357" t="s">
        <v>269</v>
      </c>
      <c r="E92" s="357" t="s">
        <v>269</v>
      </c>
      <c r="F92" s="668"/>
      <c r="G92" s="669"/>
      <c r="H92" s="670"/>
    </row>
    <row r="93" spans="2:19" ht="14.75" customHeight="1" x14ac:dyDescent="0.2">
      <c r="B93" s="356" t="s">
        <v>351</v>
      </c>
      <c r="C93" s="354"/>
      <c r="D93" s="357" t="s">
        <v>269</v>
      </c>
      <c r="E93" s="357" t="s">
        <v>269</v>
      </c>
      <c r="F93" s="668"/>
      <c r="G93" s="669"/>
      <c r="H93" s="670"/>
    </row>
    <row r="94" spans="2:19" ht="14.75" customHeight="1" x14ac:dyDescent="0.2">
      <c r="B94" s="356" t="s">
        <v>352</v>
      </c>
      <c r="C94" s="354"/>
      <c r="D94" s="357" t="s">
        <v>269</v>
      </c>
      <c r="E94" s="357" t="s">
        <v>269</v>
      </c>
      <c r="F94" s="668"/>
      <c r="G94" s="669"/>
      <c r="H94" s="670"/>
    </row>
    <row r="95" spans="2:19" ht="14.75" customHeight="1" x14ac:dyDescent="0.2">
      <c r="B95" s="356" t="s">
        <v>353</v>
      </c>
      <c r="C95" s="354"/>
      <c r="D95" s="357" t="s">
        <v>269</v>
      </c>
      <c r="E95" s="357" t="s">
        <v>269</v>
      </c>
      <c r="F95" s="668"/>
      <c r="G95" s="669"/>
      <c r="H95" s="670"/>
    </row>
    <row r="96" spans="2:19" ht="14.75" customHeight="1" x14ac:dyDescent="0.2">
      <c r="B96" s="356">
        <v>9</v>
      </c>
      <c r="C96" s="354"/>
      <c r="D96" s="357" t="s">
        <v>269</v>
      </c>
      <c r="E96" s="357" t="s">
        <v>269</v>
      </c>
      <c r="F96" s="668"/>
      <c r="G96" s="669"/>
      <c r="H96" s="670"/>
    </row>
    <row r="97" spans="2:8" ht="14.75" customHeight="1" x14ac:dyDescent="0.2">
      <c r="B97" s="356">
        <v>10</v>
      </c>
      <c r="C97" s="354"/>
      <c r="D97" s="357" t="s">
        <v>269</v>
      </c>
      <c r="E97" s="357" t="s">
        <v>269</v>
      </c>
      <c r="F97" s="668"/>
      <c r="G97" s="669"/>
      <c r="H97" s="670"/>
    </row>
    <row r="98" spans="2:8" ht="14.75" customHeight="1" x14ac:dyDescent="0.2">
      <c r="B98" s="356">
        <v>11</v>
      </c>
      <c r="C98" s="354"/>
      <c r="D98" s="357" t="s">
        <v>269</v>
      </c>
      <c r="E98" s="357" t="s">
        <v>269</v>
      </c>
      <c r="F98" s="668"/>
      <c r="G98" s="669"/>
      <c r="H98" s="670"/>
    </row>
    <row r="99" spans="2:8" ht="14.75" customHeight="1" x14ac:dyDescent="0.2">
      <c r="B99" s="356">
        <v>12</v>
      </c>
      <c r="C99" s="354"/>
      <c r="D99" s="357" t="s">
        <v>269</v>
      </c>
      <c r="E99" s="357" t="s">
        <v>269</v>
      </c>
      <c r="F99" s="668"/>
      <c r="G99" s="669"/>
      <c r="H99" s="670"/>
    </row>
    <row r="100" spans="2:8" ht="14.75" customHeight="1" x14ac:dyDescent="0.2">
      <c r="B100" s="356">
        <v>13</v>
      </c>
      <c r="C100" s="354"/>
      <c r="D100" s="357" t="s">
        <v>269</v>
      </c>
      <c r="E100" s="357" t="s">
        <v>269</v>
      </c>
      <c r="F100" s="668"/>
      <c r="G100" s="669"/>
      <c r="H100" s="670"/>
    </row>
    <row r="101" spans="2:8" ht="14.75" customHeight="1" x14ac:dyDescent="0.2">
      <c r="B101" s="356">
        <v>14</v>
      </c>
      <c r="C101" s="354"/>
      <c r="D101" s="357" t="s">
        <v>269</v>
      </c>
      <c r="E101" s="357" t="s">
        <v>269</v>
      </c>
      <c r="F101" s="668"/>
      <c r="G101" s="669"/>
      <c r="H101" s="670"/>
    </row>
    <row r="102" spans="2:8" ht="14.75" customHeight="1" x14ac:dyDescent="0.2">
      <c r="B102" s="356">
        <v>15</v>
      </c>
      <c r="C102" s="354"/>
      <c r="D102" s="357" t="s">
        <v>269</v>
      </c>
      <c r="E102" s="357" t="s">
        <v>269</v>
      </c>
      <c r="F102" s="668"/>
      <c r="G102" s="669"/>
      <c r="H102" s="670"/>
    </row>
    <row r="103" spans="2:8" ht="14.75" customHeight="1" x14ac:dyDescent="0.2">
      <c r="B103" s="356">
        <v>16</v>
      </c>
      <c r="C103" s="354"/>
      <c r="D103" s="357" t="s">
        <v>269</v>
      </c>
      <c r="E103" s="357" t="s">
        <v>269</v>
      </c>
      <c r="F103" s="668"/>
      <c r="G103" s="669"/>
      <c r="H103" s="670"/>
    </row>
    <row r="104" spans="2:8" ht="14.75" customHeight="1" x14ac:dyDescent="0.2">
      <c r="B104" s="356">
        <v>17</v>
      </c>
      <c r="C104" s="354"/>
      <c r="D104" s="357" t="s">
        <v>269</v>
      </c>
      <c r="E104" s="357" t="s">
        <v>269</v>
      </c>
      <c r="F104" s="668"/>
      <c r="G104" s="669"/>
      <c r="H104" s="670"/>
    </row>
    <row r="105" spans="2:8" ht="14.75" customHeight="1" x14ac:dyDescent="0.2">
      <c r="B105" s="356">
        <v>18</v>
      </c>
      <c r="C105" s="354"/>
      <c r="D105" s="357" t="s">
        <v>269</v>
      </c>
      <c r="E105" s="357" t="s">
        <v>269</v>
      </c>
      <c r="F105" s="668"/>
      <c r="G105" s="669"/>
      <c r="H105" s="670"/>
    </row>
    <row r="106" spans="2:8" ht="14.75" customHeight="1" x14ac:dyDescent="0.2">
      <c r="B106" s="356">
        <v>19</v>
      </c>
      <c r="C106" s="354"/>
      <c r="D106" s="357" t="s">
        <v>269</v>
      </c>
      <c r="E106" s="357" t="s">
        <v>269</v>
      </c>
      <c r="F106" s="668"/>
      <c r="G106" s="669"/>
      <c r="H106" s="670"/>
    </row>
    <row r="107" spans="2:8" ht="14.75" customHeight="1" x14ac:dyDescent="0.2">
      <c r="B107" s="356">
        <v>20</v>
      </c>
      <c r="C107" s="354"/>
      <c r="D107" s="357" t="s">
        <v>269</v>
      </c>
      <c r="E107" s="357" t="s">
        <v>269</v>
      </c>
      <c r="F107" s="668"/>
      <c r="G107" s="669"/>
      <c r="H107" s="670"/>
    </row>
    <row r="108" spans="2:8" ht="14.75" customHeight="1" x14ac:dyDescent="0.2">
      <c r="B108" s="356">
        <v>21</v>
      </c>
      <c r="C108" s="354"/>
      <c r="D108" s="357" t="s">
        <v>269</v>
      </c>
      <c r="E108" s="357" t="s">
        <v>269</v>
      </c>
      <c r="F108" s="668"/>
      <c r="G108" s="669"/>
      <c r="H108" s="670"/>
    </row>
    <row r="109" spans="2:8" ht="14.75" customHeight="1" x14ac:dyDescent="0.2">
      <c r="B109" s="356">
        <v>22</v>
      </c>
      <c r="C109" s="354"/>
      <c r="D109" s="357" t="s">
        <v>269</v>
      </c>
      <c r="E109" s="357" t="s">
        <v>269</v>
      </c>
      <c r="F109" s="668"/>
      <c r="G109" s="669"/>
      <c r="H109" s="670"/>
    </row>
    <row r="110" spans="2:8" ht="14.75" customHeight="1" x14ac:dyDescent="0.2">
      <c r="B110" s="356">
        <v>23</v>
      </c>
      <c r="C110" s="354"/>
      <c r="D110" s="357" t="s">
        <v>269</v>
      </c>
      <c r="E110" s="357" t="s">
        <v>269</v>
      </c>
      <c r="F110" s="668"/>
      <c r="G110" s="669"/>
      <c r="H110" s="670"/>
    </row>
    <row r="111" spans="2:8" ht="14.75" customHeight="1" x14ac:dyDescent="0.2">
      <c r="B111" s="356">
        <v>24</v>
      </c>
      <c r="C111" s="354"/>
      <c r="D111" s="357" t="s">
        <v>269</v>
      </c>
      <c r="E111" s="357" t="s">
        <v>269</v>
      </c>
      <c r="F111" s="668"/>
      <c r="G111" s="669"/>
      <c r="H111" s="670"/>
    </row>
    <row r="112" spans="2:8" ht="14.75" customHeight="1" x14ac:dyDescent="0.2">
      <c r="B112" s="356">
        <v>25</v>
      </c>
      <c r="C112" s="354"/>
      <c r="D112" s="357" t="s">
        <v>269</v>
      </c>
      <c r="E112" s="357" t="s">
        <v>269</v>
      </c>
      <c r="F112" s="668"/>
      <c r="G112" s="669"/>
      <c r="H112" s="670"/>
    </row>
    <row r="113" spans="2:8" ht="14.75" customHeight="1" x14ac:dyDescent="0.2">
      <c r="B113" s="356">
        <v>26</v>
      </c>
      <c r="C113" s="354"/>
      <c r="D113" s="357" t="s">
        <v>269</v>
      </c>
      <c r="E113" s="357" t="s">
        <v>269</v>
      </c>
      <c r="F113" s="668"/>
      <c r="G113" s="669"/>
      <c r="H113" s="670"/>
    </row>
    <row r="114" spans="2:8" ht="14.75" customHeight="1" x14ac:dyDescent="0.2">
      <c r="B114" s="356">
        <v>27</v>
      </c>
      <c r="C114" s="354"/>
      <c r="D114" s="357" t="s">
        <v>269</v>
      </c>
      <c r="E114" s="357" t="s">
        <v>269</v>
      </c>
      <c r="F114" s="668"/>
      <c r="G114" s="669"/>
      <c r="H114" s="670"/>
    </row>
    <row r="115" spans="2:8" ht="14.75" customHeight="1" x14ac:dyDescent="0.2">
      <c r="B115" s="356">
        <v>28</v>
      </c>
      <c r="C115" s="354"/>
      <c r="D115" s="357" t="s">
        <v>269</v>
      </c>
      <c r="E115" s="357" t="s">
        <v>269</v>
      </c>
      <c r="F115" s="668"/>
      <c r="G115" s="669"/>
      <c r="H115" s="670"/>
    </row>
    <row r="116" spans="2:8" ht="14.75" customHeight="1" x14ac:dyDescent="0.2">
      <c r="B116" s="356">
        <v>29</v>
      </c>
      <c r="C116" s="354"/>
      <c r="D116" s="357" t="s">
        <v>269</v>
      </c>
      <c r="E116" s="357" t="s">
        <v>269</v>
      </c>
      <c r="F116" s="668"/>
      <c r="G116" s="669"/>
      <c r="H116" s="670"/>
    </row>
    <row r="117" spans="2:8" ht="14.75" customHeight="1" x14ac:dyDescent="0.2">
      <c r="B117" s="358">
        <v>30</v>
      </c>
      <c r="C117" s="359"/>
      <c r="D117" s="360" t="s">
        <v>269</v>
      </c>
      <c r="E117" s="360" t="s">
        <v>269</v>
      </c>
      <c r="F117" s="671"/>
      <c r="G117" s="672"/>
      <c r="H117" s="673"/>
    </row>
    <row r="118" spans="2:8" ht="42.5" customHeight="1" x14ac:dyDescent="0.2">
      <c r="B118" s="252" t="s">
        <v>436</v>
      </c>
      <c r="C118" s="253"/>
      <c r="D118" s="254">
        <f>SUM(D88:D117)</f>
        <v>0</v>
      </c>
      <c r="E118" s="72">
        <f>SUM(E88:E117)</f>
        <v>0</v>
      </c>
      <c r="F118" s="655"/>
      <c r="G118" s="656"/>
      <c r="H118" s="657"/>
    </row>
    <row r="119" spans="2:8" ht="44.75" customHeight="1" x14ac:dyDescent="0.2">
      <c r="B119" s="250" t="s">
        <v>440</v>
      </c>
      <c r="C119" s="251"/>
      <c r="D119" s="254" t="str">
        <f>'SB2 Overview States Provinces'!D11</f>
        <v>…</v>
      </c>
      <c r="E119" s="652"/>
      <c r="F119" s="653"/>
      <c r="G119" s="653"/>
      <c r="H119" s="654"/>
    </row>
    <row r="120" spans="2:8" ht="16" thickBot="1" x14ac:dyDescent="0.25">
      <c r="B120" s="241"/>
      <c r="C120" s="242" t="s">
        <v>127</v>
      </c>
      <c r="D120" s="248">
        <f>IF(ISERROR(D118/D119),0,D118/D119)</f>
        <v>0</v>
      </c>
      <c r="E120" s="243"/>
      <c r="F120" s="243"/>
      <c r="G120" s="243"/>
      <c r="H120" s="244"/>
    </row>
    <row r="121" spans="2:8" ht="21.5" customHeight="1" thickBot="1" x14ac:dyDescent="0.25">
      <c r="B121" s="245"/>
      <c r="C121" s="245"/>
      <c r="D121" s="245"/>
      <c r="E121" s="1"/>
    </row>
    <row r="122" spans="2:8" ht="43.25" customHeight="1" thickBot="1" x14ac:dyDescent="0.25">
      <c r="B122" s="246" t="s">
        <v>447</v>
      </c>
      <c r="C122" s="247"/>
      <c r="D122" s="249">
        <f>D8*(D25+D32+D75+D85+D120)</f>
        <v>0</v>
      </c>
      <c r="E122" s="646"/>
      <c r="F122" s="647"/>
      <c r="G122" s="647"/>
      <c r="H122" s="648"/>
    </row>
  </sheetData>
  <sheetProtection algorithmName="SHA-512" hashValue="bola6XMc1EsB8OXP/XR28JbPxLY6a5x+O8hhZCVWu8wX6vFKvT176J8nPFtpZ+uGYKMwguBEgLceMJ7KOuQM7g==" saltValue="9e9570m2Xc7RWihx5UQA2w==" spinCount="100000" sheet="1" objects="1" scenarios="1" formatColumns="0" formatRows="0"/>
  <mergeCells count="75">
    <mergeCell ref="E122:H122"/>
    <mergeCell ref="D86:E86"/>
    <mergeCell ref="F86:H86"/>
    <mergeCell ref="F87:H87"/>
    <mergeCell ref="F88:H117"/>
    <mergeCell ref="F118:H118"/>
    <mergeCell ref="E119:H119"/>
    <mergeCell ref="E82:H82"/>
    <mergeCell ref="E83:H83"/>
    <mergeCell ref="E84:H84"/>
    <mergeCell ref="E79:H79"/>
    <mergeCell ref="E80:H80"/>
    <mergeCell ref="E81:H81"/>
    <mergeCell ref="E74:H74"/>
    <mergeCell ref="E76:H76"/>
    <mergeCell ref="E77:H77"/>
    <mergeCell ref="E78:H78"/>
    <mergeCell ref="E70:F70"/>
    <mergeCell ref="G70:H70"/>
    <mergeCell ref="E71:H71"/>
    <mergeCell ref="E72:H72"/>
    <mergeCell ref="E73:H73"/>
    <mergeCell ref="B61:B69"/>
    <mergeCell ref="G61:H61"/>
    <mergeCell ref="G62:H62"/>
    <mergeCell ref="G63:H63"/>
    <mergeCell ref="G64:H64"/>
    <mergeCell ref="G65:H65"/>
    <mergeCell ref="G66:H66"/>
    <mergeCell ref="G67:H67"/>
    <mergeCell ref="E68:F68"/>
    <mergeCell ref="G68:H68"/>
    <mergeCell ref="E69:F69"/>
    <mergeCell ref="G69:H69"/>
    <mergeCell ref="E67:F67"/>
    <mergeCell ref="E33:H33"/>
    <mergeCell ref="F34:G34"/>
    <mergeCell ref="B37:B54"/>
    <mergeCell ref="B55:B56"/>
    <mergeCell ref="E58:H58"/>
    <mergeCell ref="E27:H27"/>
    <mergeCell ref="E28:H28"/>
    <mergeCell ref="E29:H29"/>
    <mergeCell ref="E30:H30"/>
    <mergeCell ref="E31:H31"/>
    <mergeCell ref="E21:H21"/>
    <mergeCell ref="E22:H22"/>
    <mergeCell ref="E23:H23"/>
    <mergeCell ref="E24:H24"/>
    <mergeCell ref="E26:H26"/>
    <mergeCell ref="E16:H16"/>
    <mergeCell ref="E17:H17"/>
    <mergeCell ref="E18:H18"/>
    <mergeCell ref="E19:H19"/>
    <mergeCell ref="E20:H20"/>
    <mergeCell ref="E11:H11"/>
    <mergeCell ref="E12:H12"/>
    <mergeCell ref="E13:H13"/>
    <mergeCell ref="E14:H14"/>
    <mergeCell ref="E15:H15"/>
    <mergeCell ref="E5:H5"/>
    <mergeCell ref="E6:H6"/>
    <mergeCell ref="E7:H7"/>
    <mergeCell ref="E9:H9"/>
    <mergeCell ref="E10:H10"/>
    <mergeCell ref="E59:F59"/>
    <mergeCell ref="E60:F60"/>
    <mergeCell ref="E66:F66"/>
    <mergeCell ref="G59:H59"/>
    <mergeCell ref="G60:H60"/>
    <mergeCell ref="E61:F61"/>
    <mergeCell ref="E62:F62"/>
    <mergeCell ref="E63:F63"/>
    <mergeCell ref="E64:F64"/>
    <mergeCell ref="E65:F65"/>
  </mergeCells>
  <conditionalFormatting sqref="C119">
    <cfRule type="duplicateValues" dxfId="191" priority="40"/>
  </conditionalFormatting>
  <conditionalFormatting sqref="D7">
    <cfRule type="containsText" dxfId="190" priority="6" operator="containsText" text="Y">
      <formula>NOT(ISERROR(SEARCH("Y",D7)))</formula>
    </cfRule>
    <cfRule type="containsText" dxfId="189" priority="5" operator="containsText" text="N">
      <formula>NOT(ISERROR(SEARCH("N",D7)))</formula>
    </cfRule>
  </conditionalFormatting>
  <conditionalFormatting sqref="D12:D13">
    <cfRule type="containsText" dxfId="188" priority="9" operator="containsText" text="YES">
      <formula>NOT(ISERROR(SEARCH("YES",D12)))</formula>
    </cfRule>
  </conditionalFormatting>
  <conditionalFormatting sqref="D15:D16">
    <cfRule type="containsText" dxfId="187" priority="8" operator="containsText" text="YES">
      <formula>NOT(ISERROR(SEARCH("YES",D15)))</formula>
    </cfRule>
  </conditionalFormatting>
  <conditionalFormatting sqref="D17 D23 D28:D31">
    <cfRule type="containsText" dxfId="186" priority="13" operator="containsText" text="SOME">
      <formula>NOT(ISERROR(SEARCH("SOME",D17)))</formula>
    </cfRule>
  </conditionalFormatting>
  <conditionalFormatting sqref="D18:D20">
    <cfRule type="containsText" dxfId="185" priority="7" operator="containsText" text="YES">
      <formula>NOT(ISERROR(SEARCH("YES",D18)))</formula>
    </cfRule>
  </conditionalFormatting>
  <conditionalFormatting sqref="D27:D31">
    <cfRule type="containsText" dxfId="184" priority="12" operator="containsText" text="Y">
      <formula>NOT(ISERROR(SEARCH("Y",D27)))</formula>
    </cfRule>
  </conditionalFormatting>
  <conditionalFormatting sqref="D73">
    <cfRule type="containsText" dxfId="183" priority="10" operator="containsText" text="YES">
      <formula>NOT(ISERROR(SEARCH("YES",D73)))</formula>
    </cfRule>
  </conditionalFormatting>
  <conditionalFormatting sqref="D78:D80">
    <cfRule type="containsText" dxfId="182" priority="3" operator="containsText" text="YES">
      <formula>NOT(ISERROR(SEARCH("YES",D78)))</formula>
    </cfRule>
  </conditionalFormatting>
  <conditionalFormatting sqref="D82:D83">
    <cfRule type="containsText" dxfId="181" priority="2" operator="containsText" text="YES">
      <formula>NOT(ISERROR(SEARCH("YES",D82)))</formula>
    </cfRule>
  </conditionalFormatting>
  <conditionalFormatting sqref="D84">
    <cfRule type="containsText" dxfId="180" priority="1" operator="containsText" text="Monitoring via">
      <formula>NOT(ISERROR(SEARCH("Monitoring via",D84)))</formula>
    </cfRule>
  </conditionalFormatting>
  <dataValidations count="1">
    <dataValidation allowBlank="1" showInputMessage="1" showErrorMessage="1" promptTitle="Please enter other consideration" sqref="D70" xr:uid="{FE08058A-C5D6-4BA4-A992-647AD19607B1}"/>
  </dataValidations>
  <hyperlinks>
    <hyperlink ref="E1" location="'CONTACT DETAILS'!A1" display="'CONTACT DETAILS'!A1" xr:uid="{4A8C951B-A335-46ED-B9E8-DA05810D443D}"/>
    <hyperlink ref="B1" location="'MAIN PAGE'!A1" display="'MAIN PAGE'!A1" xr:uid="{44CB7D8E-534B-4CF7-9927-37615272CBD8}"/>
    <hyperlink ref="D1" location="'SB2 Overview States Provinces'!A1" display="'SB2 Overview States Provinces'!A1" xr:uid="{B2BC69AB-9DA8-4D6C-9C2B-1F1E6745627F}"/>
  </hyperlink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9">
        <x14:dataValidation type="list" allowBlank="1" showInputMessage="1" showErrorMessage="1" promptTitle="Please choose relevant option" xr:uid="{8F01AA7B-AF2D-4410-8C2B-3EB23A6FAA2A}">
          <x14:formula1>
            <xm:f>Lists!$X$2:$X$6</xm:f>
          </x14:formula1>
          <xm:sqref>D84</xm:sqref>
        </x14:dataValidation>
        <x14:dataValidation type="list" allowBlank="1" showInputMessage="1" showErrorMessage="1" error="Please select answer from drop-down list, or input answer in CAPITAL LETTERS" prompt="Please select an answer from the drop-down list" xr:uid="{F64D9379-F651-49DA-AD06-32EBD451E6D7}">
          <x14:formula1>
            <xm:f>Lists!$R$2:$R$3</xm:f>
          </x14:formula1>
          <xm:sqref>D73</xm:sqref>
        </x14:dataValidation>
        <x14:dataValidation type="list" allowBlank="1" showInputMessage="1" showErrorMessage="1" promptTitle="For example:" xr:uid="{F23AD9A5-B5E9-4613-88DA-D6FA90577E6A}">
          <x14:formula1>
            <xm:f>Lists!$Y$2:$Y$8</xm:f>
          </x14:formula1>
          <xm:sqref>F37:F56</xm:sqref>
        </x14:dataValidation>
        <x14:dataValidation type="list" allowBlank="1" showInputMessage="1" showErrorMessage="1" error="Please select answer from the drop-down list, or input answer in CAPITAL LETTERS" prompt="Please select the most relevant answer from the drop-down list" xr:uid="{EBC1F3F2-3FFE-4F8D-9F77-2FD2952C0A6E}">
          <x14:formula1>
            <xm:f>Lists!$D$2:$D$4</xm:f>
          </x14:formula1>
          <xm:sqref>D13</xm:sqref>
        </x14:dataValidation>
        <x14:dataValidation type="list" allowBlank="1" showInputMessage="1" showErrorMessage="1" xr:uid="{B405BE6A-FE15-4A48-B66A-D40222F3C1A0}">
          <x14:formula1>
            <xm:f>Lists!$F$2:$F$4</xm:f>
          </x14:formula1>
          <xm:sqref>D16</xm:sqref>
        </x14:dataValidation>
        <x14:dataValidation type="list" allowBlank="1" showInputMessage="1" showErrorMessage="1" xr:uid="{68B89A76-0ABE-4E93-A127-B9DC7DD2B4FE}">
          <x14:formula1>
            <xm:f>Lists!$G$2:$G$4</xm:f>
          </x14:formula1>
          <xm:sqref>D18</xm:sqref>
        </x14:dataValidation>
        <x14:dataValidation type="list" allowBlank="1" showInputMessage="1" showErrorMessage="1" xr:uid="{616B15F7-D02E-448D-8DC5-5C4DC25C391F}">
          <x14:formula1>
            <xm:f>Lists!$H$2:$H$4</xm:f>
          </x14:formula1>
          <xm:sqref>D19</xm:sqref>
        </x14:dataValidation>
        <x14:dataValidation type="list" allowBlank="1" showInputMessage="1" showErrorMessage="1" xr:uid="{FCD1737B-ED9E-447A-B7AB-6DC19EF0CD44}">
          <x14:formula1>
            <xm:f>Lists!$I$2:$I$4</xm:f>
          </x14:formula1>
          <xm:sqref>D20</xm:sqref>
        </x14:dataValidation>
        <x14:dataValidation type="list" allowBlank="1" showInputMessage="1" showErrorMessage="1" xr:uid="{33DAD6A9-5387-4897-AEA0-0A6AA9D8D6B0}">
          <x14:formula1>
            <xm:f>Lists!$E$2:$E$4</xm:f>
          </x14:formula1>
          <xm:sqref>D15</xm:sqref>
        </x14:dataValidation>
        <x14:dataValidation type="list" allowBlank="1" showInputMessage="1" showErrorMessage="1" error="Please select answer from drop-down list, or input answer in CAPITAL LETTERS" promptTitle="Please answer YES/NO" prompt="Select an answer from the drop-down list" xr:uid="{B1BC2CB7-A771-4B05-833B-F3BFC79D4CF0}">
          <x14:formula1>
            <xm:f>Lists!$L$2:$L$4</xm:f>
          </x14:formula1>
          <xm:sqref>D27:D31</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621BC165-A238-4494-883A-9669F69B4A64}">
          <x14:formula1>
            <xm:f>Lists!$A$2:$A$4</xm:f>
          </x14:formula1>
          <xm:sqref>D7</xm:sqref>
        </x14:dataValidation>
        <x14:dataValidation type="list" allowBlank="1" showInputMessage="1" showErrorMessage="1" xr:uid="{61DD78E8-D4A4-4F33-9DD3-18F6463B223E}">
          <x14:formula1>
            <xm:f>Lists!$K$2:$K$4</xm:f>
          </x14:formula1>
          <xm:sqref>D23</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9F6C91FE-D4B7-4753-A8B8-8F91C73E33C8}">
          <x14:formula1>
            <xm:f>Lists!$S$2:$S$3</xm:f>
          </x14:formula1>
          <xm:sqref>D78</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30B37632-9F87-4F9F-BBD8-5C2AA71FC39C}">
          <x14:formula1>
            <xm:f>Lists!$T$2:$T$3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A00D8187-8C86-44E2-B191-B406757D8B17}">
          <x14:formula1>
            <xm:f>Lists!$U$2:$U$3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84B5B940-9C79-4702-BE70-9007D0121F27}">
          <x14:formula1>
            <xm:f>Lists!$V$2:$V$3</xm:f>
          </x14:formula1>
          <xm:sqref>D82:D83</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2500A429-F7CB-4019-AF0C-033142F3265E}">
          <x14:formula1>
            <xm:f>Lists!$O$2:$O$25</xm:f>
          </x14:formula1>
          <xm:sqref>D37:D54</xm:sqref>
        </x14:dataValidation>
        <x14:dataValidation type="list" allowBlank="1" showInputMessage="1" showErrorMessage="1" error="Please select answer from the drop-down list, or input answer in CAPITAL LETTERS" promptTitle="When defining requirements:" prompt="Public bodies can resort to:" xr:uid="{E4FACA2E-A163-4AC7-A024-BA0874D71956}">
          <x14:formula1>
            <xm:f>Lists!$C$2:$C$6</xm:f>
          </x14:formula1>
          <xm:sqref>D12</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45B409EF-24EF-465C-A812-F5C8A4019D06}">
          <x14:formula1>
            <xm:f>Lists!$Q$2:$Q$12</xm:f>
          </x14:formula1>
          <xm:sqref>D61:D69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DE69D-A191-4873-A8C1-DB2C0CA450FF}">
  <dimension ref="B1:S122"/>
  <sheetViews>
    <sheetView showGridLines="0" zoomScaleNormal="100" workbookViewId="0">
      <pane xSplit="2" ySplit="4" topLeftCell="C5" activePane="bottomRight" state="frozen"/>
      <selection pane="topRight" activeCell="D119" sqref="D119"/>
      <selection pane="bottomLeft" activeCell="D119" sqref="D119"/>
      <selection pane="bottomRight" activeCell="A5" sqref="A5"/>
    </sheetView>
  </sheetViews>
  <sheetFormatPr baseColWidth="10" defaultColWidth="25.1640625" defaultRowHeight="11" x14ac:dyDescent="0.2"/>
  <cols>
    <col min="1" max="1" width="15.5" style="1" customWidth="1"/>
    <col min="2" max="2" width="69" style="4" customWidth="1"/>
    <col min="3" max="3" width="11.33203125" style="4" customWidth="1"/>
    <col min="4" max="4" width="47" style="1" customWidth="1"/>
    <col min="5" max="5" width="40.5" style="2" customWidth="1"/>
    <col min="6" max="6" width="30.33203125" style="1" customWidth="1"/>
    <col min="7" max="7" width="25" style="1" customWidth="1"/>
    <col min="8" max="8" width="20.164062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9" s="77" customFormat="1" ht="36" customHeight="1" thickTop="1" thickBot="1" x14ac:dyDescent="0.25">
      <c r="B1" s="106" t="s">
        <v>143</v>
      </c>
      <c r="C1" s="107"/>
      <c r="D1" s="108" t="s">
        <v>420</v>
      </c>
      <c r="E1" s="106" t="s">
        <v>101</v>
      </c>
    </row>
    <row r="2" spans="2:19" ht="24.5" customHeight="1" thickTop="1" x14ac:dyDescent="0.2"/>
    <row r="3" spans="2:19" s="29" customFormat="1" ht="50" customHeight="1" x14ac:dyDescent="0.2">
      <c r="B3" s="27" t="s">
        <v>448</v>
      </c>
      <c r="D3" s="56" t="str">
        <f>'SB2 Overview States Provinces'!C12</f>
        <v>…</v>
      </c>
      <c r="E3" s="263"/>
      <c r="G3" s="28"/>
      <c r="H3" s="28"/>
      <c r="I3" s="28"/>
      <c r="J3" s="28"/>
      <c r="K3" s="28"/>
    </row>
    <row r="4" spans="2:19" s="29" customFormat="1" ht="14" customHeight="1" thickBot="1" x14ac:dyDescent="0.25">
      <c r="B4" s="27"/>
      <c r="C4" s="28"/>
      <c r="D4" s="27"/>
      <c r="F4" s="28"/>
      <c r="G4" s="28"/>
      <c r="H4" s="28"/>
      <c r="I4" s="28"/>
      <c r="J4" s="28"/>
      <c r="K4" s="28"/>
    </row>
    <row r="5" spans="2:19" s="29" customFormat="1" ht="56.75" customHeight="1" x14ac:dyDescent="0.2">
      <c r="B5" s="15" t="s">
        <v>181</v>
      </c>
      <c r="C5" s="16" t="s">
        <v>182</v>
      </c>
      <c r="D5" s="16"/>
      <c r="E5" s="617"/>
      <c r="F5" s="617"/>
      <c r="G5" s="617"/>
      <c r="H5" s="618"/>
      <c r="I5" s="3"/>
      <c r="J5" s="3"/>
      <c r="K5" s="3"/>
      <c r="L5" s="3"/>
      <c r="M5" s="3"/>
      <c r="N5" s="3"/>
      <c r="O5" s="3"/>
      <c r="P5" s="3"/>
      <c r="Q5" s="3"/>
      <c r="R5" s="3"/>
      <c r="S5" s="3"/>
    </row>
    <row r="6" spans="2:19" s="3" customFormat="1" ht="41.75" customHeight="1" x14ac:dyDescent="0.2">
      <c r="B6" s="17" t="s">
        <v>185</v>
      </c>
      <c r="C6" s="18" t="s">
        <v>186</v>
      </c>
      <c r="D6" s="201" t="s">
        <v>187</v>
      </c>
      <c r="E6" s="615" t="s">
        <v>188</v>
      </c>
      <c r="F6" s="615"/>
      <c r="G6" s="615"/>
      <c r="H6" s="616"/>
      <c r="I6" s="1"/>
      <c r="J6" s="1"/>
      <c r="K6" s="1"/>
      <c r="L6" s="1"/>
      <c r="M6" s="1"/>
      <c r="N6" s="1"/>
      <c r="O6" s="1"/>
      <c r="P6" s="1"/>
      <c r="Q6" s="1"/>
      <c r="R6" s="1"/>
      <c r="S6" s="1"/>
    </row>
    <row r="7" spans="2:19" ht="77" customHeight="1" x14ac:dyDescent="0.2">
      <c r="B7" s="68" t="s">
        <v>422</v>
      </c>
      <c r="C7" s="19"/>
      <c r="D7" s="341"/>
      <c r="E7" s="600"/>
      <c r="F7" s="600"/>
      <c r="G7" s="600"/>
      <c r="H7" s="601"/>
    </row>
    <row r="8" spans="2:19" ht="15" x14ac:dyDescent="0.2">
      <c r="B8" s="20"/>
      <c r="C8" s="23" t="s">
        <v>0</v>
      </c>
      <c r="D8" s="21">
        <f>IF(D7=Lists!$A$2,1,0)</f>
        <v>0</v>
      </c>
      <c r="E8" s="21"/>
      <c r="F8" s="21"/>
      <c r="G8" s="21"/>
      <c r="H8" s="22"/>
    </row>
    <row r="9" spans="2:19" s="3" customFormat="1" ht="41.75" customHeight="1" x14ac:dyDescent="0.2">
      <c r="B9" s="17" t="s">
        <v>192</v>
      </c>
      <c r="C9" s="18"/>
      <c r="D9" s="201"/>
      <c r="E9" s="615"/>
      <c r="F9" s="615"/>
      <c r="G9" s="615"/>
      <c r="H9" s="616"/>
      <c r="I9" s="1"/>
      <c r="J9" s="1"/>
      <c r="K9" s="1"/>
      <c r="L9" s="1"/>
      <c r="M9" s="1"/>
      <c r="N9" s="1"/>
      <c r="O9" s="1"/>
      <c r="P9" s="1"/>
      <c r="Q9" s="1"/>
      <c r="R9" s="1"/>
      <c r="S9" s="1"/>
    </row>
    <row r="10" spans="2:19" ht="38.75" customHeight="1" x14ac:dyDescent="0.2">
      <c r="B10" s="214" t="s">
        <v>423</v>
      </c>
      <c r="C10" s="215" t="s">
        <v>194</v>
      </c>
      <c r="D10" s="201" t="s">
        <v>187</v>
      </c>
      <c r="E10" s="615" t="s">
        <v>188</v>
      </c>
      <c r="F10" s="615"/>
      <c r="G10" s="615"/>
      <c r="H10" s="616"/>
    </row>
    <row r="11" spans="2:19" ht="34.25" customHeight="1" x14ac:dyDescent="0.2">
      <c r="B11" s="202" t="s">
        <v>195</v>
      </c>
      <c r="C11" s="203"/>
      <c r="D11" s="204" t="s">
        <v>196</v>
      </c>
      <c r="E11" s="644"/>
      <c r="F11" s="644"/>
      <c r="G11" s="644"/>
      <c r="H11" s="645"/>
    </row>
    <row r="12" spans="2:19" ht="132" customHeight="1" x14ac:dyDescent="0.2">
      <c r="B12" s="205" t="s">
        <v>197</v>
      </c>
      <c r="C12" s="206"/>
      <c r="D12" s="342"/>
      <c r="E12" s="606"/>
      <c r="F12" s="606"/>
      <c r="G12" s="606"/>
      <c r="H12" s="607"/>
    </row>
    <row r="13" spans="2:19" ht="75.5" customHeight="1" x14ac:dyDescent="0.2">
      <c r="B13" s="207" t="s">
        <v>200</v>
      </c>
      <c r="C13" s="206"/>
      <c r="D13" s="342"/>
      <c r="E13" s="606"/>
      <c r="F13" s="606"/>
      <c r="G13" s="606"/>
      <c r="H13" s="607"/>
    </row>
    <row r="14" spans="2:19" ht="31.25" customHeight="1" x14ac:dyDescent="0.2">
      <c r="B14" s="208" t="s">
        <v>203</v>
      </c>
      <c r="C14" s="206"/>
      <c r="D14" s="209" t="s">
        <v>204</v>
      </c>
      <c r="E14" s="608"/>
      <c r="F14" s="608"/>
      <c r="G14" s="608"/>
      <c r="H14" s="609"/>
    </row>
    <row r="15" spans="2:19" ht="79.25" customHeight="1" x14ac:dyDescent="0.2">
      <c r="B15" s="205" t="s">
        <v>205</v>
      </c>
      <c r="C15" s="206"/>
      <c r="D15" s="342"/>
      <c r="E15" s="606"/>
      <c r="F15" s="606"/>
      <c r="G15" s="606"/>
      <c r="H15" s="607"/>
    </row>
    <row r="16" spans="2:19" ht="69.5" customHeight="1" x14ac:dyDescent="0.2">
      <c r="B16" s="207" t="s">
        <v>208</v>
      </c>
      <c r="C16" s="206"/>
      <c r="D16" s="342"/>
      <c r="E16" s="606"/>
      <c r="F16" s="606"/>
      <c r="G16" s="606"/>
      <c r="H16" s="607"/>
    </row>
    <row r="17" spans="2:19" ht="17.75" customHeight="1" x14ac:dyDescent="0.2">
      <c r="B17" s="208" t="s">
        <v>210</v>
      </c>
      <c r="C17" s="210"/>
      <c r="D17" s="211"/>
      <c r="E17" s="608"/>
      <c r="F17" s="608"/>
      <c r="G17" s="608"/>
      <c r="H17" s="609"/>
    </row>
    <row r="18" spans="2:19" ht="53.75" customHeight="1" x14ac:dyDescent="0.2">
      <c r="B18" s="205" t="s">
        <v>211</v>
      </c>
      <c r="C18" s="206"/>
      <c r="D18" s="342"/>
      <c r="E18" s="606"/>
      <c r="F18" s="606"/>
      <c r="G18" s="606"/>
      <c r="H18" s="607"/>
    </row>
    <row r="19" spans="2:19" ht="94.25" customHeight="1" x14ac:dyDescent="0.2">
      <c r="B19" s="205" t="s">
        <v>424</v>
      </c>
      <c r="C19" s="206"/>
      <c r="D19" s="342"/>
      <c r="E19" s="606"/>
      <c r="F19" s="606"/>
      <c r="G19" s="606"/>
      <c r="H19" s="607"/>
    </row>
    <row r="20" spans="2:19" ht="103.25" customHeight="1" x14ac:dyDescent="0.2">
      <c r="B20" s="212" t="s">
        <v>216</v>
      </c>
      <c r="C20" s="213"/>
      <c r="D20" s="343"/>
      <c r="E20" s="613"/>
      <c r="F20" s="613"/>
      <c r="G20" s="613"/>
      <c r="H20" s="614"/>
    </row>
    <row r="21" spans="2:19" ht="23.75" customHeight="1" x14ac:dyDescent="0.2">
      <c r="B21" s="214"/>
      <c r="C21" s="215" t="s">
        <v>218</v>
      </c>
      <c r="D21" s="215">
        <f>SUM(_xlfn.IFS(D12=Lists!$C$2,0.2,D12=Lists!$C$3,0.2,D12=Lists!$C$4,0.2,D12=Lists!$C$5,0,D12="",0),IF(D13=Lists!$D$2,0.1,0),IF(D15=Lists!$E$2,0.05,0),IF(D16=Lists!$F$2,0.05,0),IF(D18=Lists!$G$2,0.15,0),IF(D19=Lists!$H$2,0.05,0),IF(D$20=Lists!$I$2,0.1,0))</f>
        <v>0</v>
      </c>
      <c r="E21" s="602"/>
      <c r="F21" s="602"/>
      <c r="G21" s="602"/>
      <c r="H21" s="603"/>
    </row>
    <row r="22" spans="2:19" ht="33" customHeight="1" x14ac:dyDescent="0.2">
      <c r="B22" s="216" t="s">
        <v>219</v>
      </c>
      <c r="C22" s="217" t="s">
        <v>220</v>
      </c>
      <c r="D22" s="217" t="s">
        <v>221</v>
      </c>
      <c r="E22" s="611" t="s">
        <v>188</v>
      </c>
      <c r="F22" s="611"/>
      <c r="G22" s="611"/>
      <c r="H22" s="612"/>
    </row>
    <row r="23" spans="2:19" ht="221" customHeight="1" x14ac:dyDescent="0.2">
      <c r="B23" s="218" t="s">
        <v>425</v>
      </c>
      <c r="C23" s="213"/>
      <c r="D23" s="343"/>
      <c r="E23" s="613"/>
      <c r="F23" s="613"/>
      <c r="G23" s="613"/>
      <c r="H23" s="614"/>
    </row>
    <row r="24" spans="2:19" ht="20.75" customHeight="1" x14ac:dyDescent="0.2">
      <c r="B24" s="214"/>
      <c r="C24" s="215" t="s">
        <v>225</v>
      </c>
      <c r="D24" s="215">
        <f>SUM(_xlfn.IFS(D23=Lists!$K$3,0.3,D23=Lists!$K$2,0,D23="",0))</f>
        <v>0</v>
      </c>
      <c r="E24" s="602"/>
      <c r="F24" s="602"/>
      <c r="G24" s="602"/>
      <c r="H24" s="603"/>
    </row>
    <row r="25" spans="2:19" ht="15" x14ac:dyDescent="0.2">
      <c r="B25" s="383"/>
      <c r="C25" s="384" t="s">
        <v>124</v>
      </c>
      <c r="D25" s="385">
        <f>D21+D24</f>
        <v>0</v>
      </c>
      <c r="E25" s="385"/>
      <c r="F25" s="385"/>
      <c r="G25" s="385"/>
      <c r="H25" s="386"/>
    </row>
    <row r="26" spans="2:19" s="3" customFormat="1" ht="41.75" customHeight="1" x14ac:dyDescent="0.2">
      <c r="B26" s="17" t="s">
        <v>226</v>
      </c>
      <c r="C26" s="18"/>
      <c r="D26" s="201" t="s">
        <v>187</v>
      </c>
      <c r="E26" s="615" t="s">
        <v>188</v>
      </c>
      <c r="F26" s="615"/>
      <c r="G26" s="615"/>
      <c r="H26" s="616"/>
      <c r="I26" s="1"/>
      <c r="J26" s="1"/>
      <c r="K26" s="1"/>
      <c r="L26" s="1"/>
      <c r="M26" s="1"/>
      <c r="N26" s="1"/>
      <c r="O26" s="1"/>
      <c r="P26" s="1"/>
      <c r="Q26" s="1"/>
      <c r="R26" s="1"/>
      <c r="S26" s="1"/>
    </row>
    <row r="27" spans="2:19" ht="27.5" customHeight="1" x14ac:dyDescent="0.2">
      <c r="B27" s="219" t="s">
        <v>227</v>
      </c>
      <c r="C27" s="220" t="s">
        <v>228</v>
      </c>
      <c r="D27" s="341"/>
      <c r="E27" s="629"/>
      <c r="F27" s="629"/>
      <c r="G27" s="629"/>
      <c r="H27" s="630"/>
    </row>
    <row r="28" spans="2:19" ht="35" customHeight="1" x14ac:dyDescent="0.2">
      <c r="B28" s="221" t="s">
        <v>231</v>
      </c>
      <c r="C28" s="220" t="s">
        <v>228</v>
      </c>
      <c r="D28" s="341"/>
      <c r="E28" s="631"/>
      <c r="F28" s="631"/>
      <c r="G28" s="631"/>
      <c r="H28" s="632"/>
    </row>
    <row r="29" spans="2:19" ht="35" customHeight="1" x14ac:dyDescent="0.2">
      <c r="B29" s="222" t="s">
        <v>234</v>
      </c>
      <c r="C29" s="220" t="s">
        <v>228</v>
      </c>
      <c r="D29" s="341"/>
      <c r="E29" s="631"/>
      <c r="F29" s="631"/>
      <c r="G29" s="631"/>
      <c r="H29" s="632"/>
    </row>
    <row r="30" spans="2:19" ht="45" customHeight="1" x14ac:dyDescent="0.2">
      <c r="B30" s="222" t="s">
        <v>237</v>
      </c>
      <c r="C30" s="220" t="s">
        <v>228</v>
      </c>
      <c r="D30" s="341"/>
      <c r="E30" s="631"/>
      <c r="F30" s="631"/>
      <c r="G30" s="631"/>
      <c r="H30" s="632"/>
    </row>
    <row r="31" spans="2:19" ht="27.5" customHeight="1" x14ac:dyDescent="0.2">
      <c r="B31" s="222" t="s">
        <v>240</v>
      </c>
      <c r="C31" s="220" t="s">
        <v>228</v>
      </c>
      <c r="D31" s="341"/>
      <c r="E31" s="604"/>
      <c r="F31" s="604"/>
      <c r="G31" s="604"/>
      <c r="H31" s="605"/>
    </row>
    <row r="32" spans="2:19" ht="15" x14ac:dyDescent="0.2">
      <c r="B32" s="20"/>
      <c r="C32" s="23" t="s">
        <v>11</v>
      </c>
      <c r="D32" s="21">
        <f>SUM(IF(D27=Lists!$L$2,0.2,0),IF(D28=Lists!$L$2,0.2,0),IF(D29=Lists!$L$2,0.2,0),IF(D30=Lists!$L$2,0.2,0),IF(D31=Lists!$L$2,0.2,0))</f>
        <v>0</v>
      </c>
      <c r="E32" s="21"/>
      <c r="F32" s="21"/>
      <c r="G32" s="21"/>
      <c r="H32" s="22"/>
    </row>
    <row r="33" spans="2:19" s="3" customFormat="1" ht="41.75" customHeight="1" x14ac:dyDescent="0.2">
      <c r="B33" s="17" t="s">
        <v>426</v>
      </c>
      <c r="C33" s="18"/>
      <c r="D33" s="201" t="s">
        <v>187</v>
      </c>
      <c r="E33" s="615"/>
      <c r="F33" s="615"/>
      <c r="G33" s="615"/>
      <c r="H33" s="616"/>
      <c r="I33" s="1"/>
      <c r="J33" s="1"/>
      <c r="K33" s="1"/>
      <c r="L33" s="1"/>
      <c r="M33" s="1"/>
      <c r="N33" s="1"/>
      <c r="O33" s="1"/>
      <c r="P33" s="1"/>
      <c r="Q33" s="1"/>
      <c r="R33" s="1"/>
      <c r="S33" s="1"/>
    </row>
    <row r="34" spans="2:19" ht="36.5" customHeight="1" x14ac:dyDescent="0.2">
      <c r="B34" s="223" t="s">
        <v>244</v>
      </c>
      <c r="C34" s="224" t="s">
        <v>245</v>
      </c>
      <c r="D34" s="225"/>
      <c r="E34" s="226"/>
      <c r="F34" s="651" t="s">
        <v>246</v>
      </c>
      <c r="G34" s="651"/>
      <c r="H34" s="227"/>
    </row>
    <row r="35" spans="2:19" ht="93" customHeight="1" x14ac:dyDescent="0.2">
      <c r="B35" s="228" t="s">
        <v>247</v>
      </c>
      <c r="C35" s="69"/>
      <c r="D35" s="229" t="s">
        <v>427</v>
      </c>
      <c r="E35" s="229" t="s">
        <v>249</v>
      </c>
      <c r="F35" s="229" t="s">
        <v>250</v>
      </c>
      <c r="G35" s="229" t="s">
        <v>251</v>
      </c>
      <c r="H35" s="230" t="s">
        <v>252</v>
      </c>
    </row>
    <row r="36" spans="2:19" ht="32" customHeight="1" x14ac:dyDescent="0.2">
      <c r="B36" s="231" t="s">
        <v>253</v>
      </c>
      <c r="C36" s="232"/>
      <c r="D36" s="233" t="s">
        <v>254</v>
      </c>
      <c r="E36" s="233" t="s">
        <v>255</v>
      </c>
      <c r="F36" s="233" t="s">
        <v>256</v>
      </c>
      <c r="G36" s="234"/>
      <c r="H36" s="235"/>
    </row>
    <row r="37" spans="2:19" ht="17" customHeight="1" x14ac:dyDescent="0.2">
      <c r="B37" s="624"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7" s="236" t="s">
        <v>258</v>
      </c>
      <c r="D37" s="344"/>
      <c r="E37" s="345" t="s">
        <v>269</v>
      </c>
      <c r="F37" s="345"/>
      <c r="G37" s="346"/>
      <c r="H37" s="347"/>
    </row>
    <row r="38" spans="2:19" ht="17" customHeight="1" x14ac:dyDescent="0.2">
      <c r="B38" s="625"/>
      <c r="C38" s="237" t="s">
        <v>261</v>
      </c>
      <c r="D38" s="344"/>
      <c r="E38" s="345" t="s">
        <v>269</v>
      </c>
      <c r="F38" s="345"/>
      <c r="G38" s="346"/>
      <c r="H38" s="347"/>
    </row>
    <row r="39" spans="2:19" ht="17" customHeight="1" x14ac:dyDescent="0.2">
      <c r="B39" s="625"/>
      <c r="C39" s="237" t="s">
        <v>263</v>
      </c>
      <c r="D39" s="344"/>
      <c r="E39" s="345" t="s">
        <v>269</v>
      </c>
      <c r="F39" s="345"/>
      <c r="G39" s="346"/>
      <c r="H39" s="347"/>
    </row>
    <row r="40" spans="2:19" ht="17" customHeight="1" x14ac:dyDescent="0.2">
      <c r="B40" s="625"/>
      <c r="C40" s="237" t="s">
        <v>264</v>
      </c>
      <c r="D40" s="344"/>
      <c r="E40" s="345" t="s">
        <v>269</v>
      </c>
      <c r="F40" s="345"/>
      <c r="G40" s="346"/>
      <c r="H40" s="347"/>
    </row>
    <row r="41" spans="2:19" ht="17" customHeight="1" x14ac:dyDescent="0.2">
      <c r="B41" s="625"/>
      <c r="C41" s="237" t="s">
        <v>265</v>
      </c>
      <c r="D41" s="344"/>
      <c r="E41" s="345" t="s">
        <v>269</v>
      </c>
      <c r="F41" s="345"/>
      <c r="G41" s="346"/>
      <c r="H41" s="347"/>
    </row>
    <row r="42" spans="2:19" ht="17" customHeight="1" x14ac:dyDescent="0.2">
      <c r="B42" s="625"/>
      <c r="C42" s="237" t="s">
        <v>268</v>
      </c>
      <c r="D42" s="344"/>
      <c r="E42" s="345" t="s">
        <v>269</v>
      </c>
      <c r="F42" s="345"/>
      <c r="G42" s="346"/>
      <c r="H42" s="347"/>
    </row>
    <row r="43" spans="2:19" ht="17" customHeight="1" x14ac:dyDescent="0.2">
      <c r="B43" s="625"/>
      <c r="C43" s="237" t="s">
        <v>271</v>
      </c>
      <c r="D43" s="344"/>
      <c r="E43" s="345" t="s">
        <v>269</v>
      </c>
      <c r="F43" s="345"/>
      <c r="G43" s="346"/>
      <c r="H43" s="347"/>
    </row>
    <row r="44" spans="2:19" ht="17" customHeight="1" x14ac:dyDescent="0.2">
      <c r="B44" s="625"/>
      <c r="C44" s="237" t="s">
        <v>272</v>
      </c>
      <c r="D44" s="344"/>
      <c r="E44" s="345" t="s">
        <v>269</v>
      </c>
      <c r="F44" s="345"/>
      <c r="G44" s="346"/>
      <c r="H44" s="347"/>
    </row>
    <row r="45" spans="2:19" ht="17" customHeight="1" x14ac:dyDescent="0.2">
      <c r="B45" s="625"/>
      <c r="C45" s="237" t="s">
        <v>274</v>
      </c>
      <c r="D45" s="344"/>
      <c r="E45" s="345" t="s">
        <v>269</v>
      </c>
      <c r="F45" s="345"/>
      <c r="G45" s="346"/>
      <c r="H45" s="347"/>
    </row>
    <row r="46" spans="2:19" ht="17" customHeight="1" x14ac:dyDescent="0.2">
      <c r="B46" s="625"/>
      <c r="C46" s="237" t="s">
        <v>276</v>
      </c>
      <c r="D46" s="344"/>
      <c r="E46" s="345" t="s">
        <v>269</v>
      </c>
      <c r="F46" s="345"/>
      <c r="G46" s="346"/>
      <c r="H46" s="347"/>
    </row>
    <row r="47" spans="2:19" ht="17" customHeight="1" x14ac:dyDescent="0.2">
      <c r="B47" s="625"/>
      <c r="C47" s="237" t="s">
        <v>279</v>
      </c>
      <c r="D47" s="344"/>
      <c r="E47" s="345" t="s">
        <v>269</v>
      </c>
      <c r="F47" s="345"/>
      <c r="G47" s="346"/>
      <c r="H47" s="347"/>
    </row>
    <row r="48" spans="2:19" ht="17" customHeight="1" x14ac:dyDescent="0.2">
      <c r="B48" s="625"/>
      <c r="C48" s="237" t="s">
        <v>282</v>
      </c>
      <c r="D48" s="344"/>
      <c r="E48" s="345" t="s">
        <v>269</v>
      </c>
      <c r="F48" s="345"/>
      <c r="G48" s="346"/>
      <c r="H48" s="347"/>
    </row>
    <row r="49" spans="2:18" ht="17" customHeight="1" x14ac:dyDescent="0.2">
      <c r="B49" s="625"/>
      <c r="C49" s="237" t="s">
        <v>284</v>
      </c>
      <c r="D49" s="344"/>
      <c r="E49" s="345" t="s">
        <v>269</v>
      </c>
      <c r="F49" s="345"/>
      <c r="G49" s="346"/>
      <c r="H49" s="347"/>
    </row>
    <row r="50" spans="2:18" ht="17" customHeight="1" x14ac:dyDescent="0.2">
      <c r="B50" s="625"/>
      <c r="C50" s="237" t="s">
        <v>286</v>
      </c>
      <c r="D50" s="344"/>
      <c r="E50" s="345" t="s">
        <v>269</v>
      </c>
      <c r="F50" s="345"/>
      <c r="G50" s="346"/>
      <c r="H50" s="347"/>
    </row>
    <row r="51" spans="2:18" ht="17" customHeight="1" x14ac:dyDescent="0.2">
      <c r="B51" s="625"/>
      <c r="C51" s="237" t="s">
        <v>288</v>
      </c>
      <c r="D51" s="344"/>
      <c r="E51" s="345" t="s">
        <v>269</v>
      </c>
      <c r="F51" s="345"/>
      <c r="G51" s="346"/>
      <c r="H51" s="347"/>
    </row>
    <row r="52" spans="2:18" ht="17" customHeight="1" x14ac:dyDescent="0.2">
      <c r="B52" s="625"/>
      <c r="C52" s="237" t="s">
        <v>289</v>
      </c>
      <c r="D52" s="344"/>
      <c r="E52" s="345" t="s">
        <v>269</v>
      </c>
      <c r="F52" s="345"/>
      <c r="G52" s="346"/>
      <c r="H52" s="347"/>
    </row>
    <row r="53" spans="2:18" ht="17" customHeight="1" x14ac:dyDescent="0.2">
      <c r="B53" s="625"/>
      <c r="C53" s="237" t="s">
        <v>290</v>
      </c>
      <c r="D53" s="344"/>
      <c r="E53" s="345" t="s">
        <v>269</v>
      </c>
      <c r="F53" s="345"/>
      <c r="G53" s="346"/>
      <c r="H53" s="347"/>
    </row>
    <row r="54" spans="2:18" ht="17" customHeight="1" x14ac:dyDescent="0.2">
      <c r="B54" s="626"/>
      <c r="C54" s="237" t="s">
        <v>291</v>
      </c>
      <c r="D54" s="344"/>
      <c r="E54" s="345" t="s">
        <v>269</v>
      </c>
      <c r="F54" s="345"/>
      <c r="G54" s="346"/>
      <c r="H54" s="347"/>
    </row>
    <row r="55" spans="2:18" ht="22.25" customHeight="1" x14ac:dyDescent="0.2">
      <c r="B55" s="627" t="s">
        <v>428</v>
      </c>
      <c r="C55" s="237" t="s">
        <v>293</v>
      </c>
      <c r="D55" s="345"/>
      <c r="E55" s="345" t="s">
        <v>269</v>
      </c>
      <c r="F55" s="345"/>
      <c r="G55" s="346"/>
      <c r="H55" s="347"/>
    </row>
    <row r="56" spans="2:18" ht="24" customHeight="1" x14ac:dyDescent="0.2">
      <c r="B56" s="628"/>
      <c r="C56" s="232" t="s">
        <v>295</v>
      </c>
      <c r="D56" s="348"/>
      <c r="E56" s="348" t="s">
        <v>269</v>
      </c>
      <c r="F56" s="348"/>
      <c r="G56" s="349"/>
      <c r="H56" s="350"/>
    </row>
    <row r="57" spans="2:18" ht="38" customHeight="1" x14ac:dyDescent="0.2">
      <c r="B57" s="255"/>
      <c r="C57" s="112" t="s">
        <v>12</v>
      </c>
      <c r="D57" s="256">
        <f>0.02*COUNTA(D37:D56)</f>
        <v>0</v>
      </c>
      <c r="E57" s="112"/>
      <c r="F57" s="112"/>
      <c r="G57" s="112"/>
      <c r="H57" s="113"/>
      <c r="I57" s="66"/>
      <c r="J57" s="66"/>
      <c r="K57" s="66"/>
      <c r="L57" s="66"/>
      <c r="M57" s="66"/>
      <c r="N57" s="66"/>
      <c r="O57" s="66"/>
      <c r="P57" s="66"/>
      <c r="Q57" s="66"/>
    </row>
    <row r="58" spans="2:18" ht="33" customHeight="1" x14ac:dyDescent="0.2">
      <c r="B58" s="216" t="s">
        <v>296</v>
      </c>
      <c r="C58" s="217" t="s">
        <v>245</v>
      </c>
      <c r="D58" s="217"/>
      <c r="E58" s="611"/>
      <c r="F58" s="611"/>
      <c r="G58" s="611"/>
      <c r="H58" s="612"/>
    </row>
    <row r="59" spans="2:18" ht="54" customHeight="1" x14ac:dyDescent="0.2">
      <c r="B59" s="387" t="s">
        <v>297</v>
      </c>
      <c r="C59" s="388"/>
      <c r="D59" s="367" t="s">
        <v>298</v>
      </c>
      <c r="E59" s="622" t="s">
        <v>429</v>
      </c>
      <c r="F59" s="622"/>
      <c r="G59" s="622" t="s">
        <v>300</v>
      </c>
      <c r="H59" s="623"/>
    </row>
    <row r="60" spans="2:18" ht="37.25" customHeight="1" x14ac:dyDescent="0.2">
      <c r="B60" s="238" t="s">
        <v>301</v>
      </c>
      <c r="C60" s="239"/>
      <c r="D60" s="240" t="s">
        <v>302</v>
      </c>
      <c r="E60" s="610" t="s">
        <v>303</v>
      </c>
      <c r="F60" s="610"/>
      <c r="G60" s="674"/>
      <c r="H60" s="675"/>
      <c r="R60" s="66"/>
    </row>
    <row r="61" spans="2:18" ht="33.5" customHeight="1" x14ac:dyDescent="0.2">
      <c r="B61" s="619"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1" s="237" t="s">
        <v>258</v>
      </c>
      <c r="D61" s="344"/>
      <c r="E61" s="598" t="s">
        <v>269</v>
      </c>
      <c r="F61" s="598"/>
      <c r="G61" s="598" t="s">
        <v>269</v>
      </c>
      <c r="H61" s="599"/>
      <c r="R61" s="66"/>
    </row>
    <row r="62" spans="2:18" ht="24" customHeight="1" x14ac:dyDescent="0.2">
      <c r="B62" s="620"/>
      <c r="C62" s="237" t="s">
        <v>261</v>
      </c>
      <c r="D62" s="344"/>
      <c r="E62" s="598" t="s">
        <v>269</v>
      </c>
      <c r="F62" s="598"/>
      <c r="G62" s="598" t="s">
        <v>269</v>
      </c>
      <c r="H62" s="599"/>
      <c r="R62" s="66"/>
    </row>
    <row r="63" spans="2:18" ht="24" customHeight="1" x14ac:dyDescent="0.2">
      <c r="B63" s="620"/>
      <c r="C63" s="237" t="s">
        <v>263</v>
      </c>
      <c r="D63" s="344"/>
      <c r="E63" s="598" t="s">
        <v>269</v>
      </c>
      <c r="F63" s="598"/>
      <c r="G63" s="598" t="s">
        <v>269</v>
      </c>
      <c r="H63" s="599"/>
      <c r="R63" s="66"/>
    </row>
    <row r="64" spans="2:18" ht="27.5" customHeight="1" x14ac:dyDescent="0.2">
      <c r="B64" s="620"/>
      <c r="C64" s="237" t="s">
        <v>264</v>
      </c>
      <c r="D64" s="344"/>
      <c r="E64" s="598" t="s">
        <v>269</v>
      </c>
      <c r="F64" s="598"/>
      <c r="G64" s="598" t="s">
        <v>269</v>
      </c>
      <c r="H64" s="599"/>
      <c r="R64" s="66"/>
    </row>
    <row r="65" spans="2:19" ht="24" customHeight="1" x14ac:dyDescent="0.2">
      <c r="B65" s="620"/>
      <c r="C65" s="237" t="s">
        <v>265</v>
      </c>
      <c r="D65" s="344"/>
      <c r="E65" s="598" t="s">
        <v>269</v>
      </c>
      <c r="F65" s="598"/>
      <c r="G65" s="598" t="s">
        <v>269</v>
      </c>
      <c r="H65" s="599"/>
      <c r="R65" s="66"/>
    </row>
    <row r="66" spans="2:19" ht="24" customHeight="1" x14ac:dyDescent="0.2">
      <c r="B66" s="620"/>
      <c r="C66" s="237" t="s">
        <v>268</v>
      </c>
      <c r="D66" s="344"/>
      <c r="E66" s="598" t="s">
        <v>269</v>
      </c>
      <c r="F66" s="598"/>
      <c r="G66" s="598" t="s">
        <v>269</v>
      </c>
      <c r="H66" s="599"/>
      <c r="R66" s="66"/>
    </row>
    <row r="67" spans="2:19" ht="24" customHeight="1" x14ac:dyDescent="0.2">
      <c r="B67" s="620"/>
      <c r="C67" s="237" t="s">
        <v>271</v>
      </c>
      <c r="D67" s="344"/>
      <c r="E67" s="598" t="s">
        <v>269</v>
      </c>
      <c r="F67" s="598"/>
      <c r="G67" s="598" t="s">
        <v>269</v>
      </c>
      <c r="H67" s="599"/>
      <c r="R67" s="66"/>
    </row>
    <row r="68" spans="2:19" ht="24" customHeight="1" x14ac:dyDescent="0.2">
      <c r="B68" s="620"/>
      <c r="C68" s="237" t="s">
        <v>272</v>
      </c>
      <c r="D68" s="344"/>
      <c r="E68" s="598" t="s">
        <v>269</v>
      </c>
      <c r="F68" s="598"/>
      <c r="G68" s="598" t="s">
        <v>269</v>
      </c>
      <c r="H68" s="599"/>
      <c r="R68" s="66"/>
    </row>
    <row r="69" spans="2:19" ht="32.75" customHeight="1" x14ac:dyDescent="0.2">
      <c r="B69" s="621"/>
      <c r="C69" s="237" t="s">
        <v>274</v>
      </c>
      <c r="D69" s="344"/>
      <c r="E69" s="598" t="s">
        <v>269</v>
      </c>
      <c r="F69" s="598"/>
      <c r="G69" s="598" t="s">
        <v>269</v>
      </c>
      <c r="H69" s="599"/>
      <c r="R69" s="66"/>
    </row>
    <row r="70" spans="2:19" ht="45.5" customHeight="1" x14ac:dyDescent="0.2">
      <c r="B70" s="389" t="s">
        <v>430</v>
      </c>
      <c r="C70" s="232" t="s">
        <v>276</v>
      </c>
      <c r="D70" s="351"/>
      <c r="E70" s="649" t="s">
        <v>269</v>
      </c>
      <c r="F70" s="649"/>
      <c r="G70" s="649" t="s">
        <v>269</v>
      </c>
      <c r="H70" s="650"/>
      <c r="R70" s="66"/>
    </row>
    <row r="71" spans="2:19" ht="20.75" customHeight="1" x14ac:dyDescent="0.2">
      <c r="B71" s="214"/>
      <c r="C71" s="215" t="s">
        <v>309</v>
      </c>
      <c r="D71" s="215">
        <f>0.04*COUNTA(D61:D70)</f>
        <v>0</v>
      </c>
      <c r="E71" s="602"/>
      <c r="F71" s="602"/>
      <c r="G71" s="602"/>
      <c r="H71" s="603"/>
    </row>
    <row r="72" spans="2:19" s="3" customFormat="1" ht="41.75" customHeight="1" x14ac:dyDescent="0.2">
      <c r="B72" s="17" t="s">
        <v>310</v>
      </c>
      <c r="C72" s="18"/>
      <c r="D72" s="201" t="s">
        <v>187</v>
      </c>
      <c r="E72" s="615" t="s">
        <v>311</v>
      </c>
      <c r="F72" s="615"/>
      <c r="G72" s="615"/>
      <c r="H72" s="616"/>
      <c r="I72" s="1"/>
      <c r="J72" s="1"/>
      <c r="K72" s="1"/>
      <c r="L72" s="1"/>
      <c r="M72" s="1"/>
      <c r="N72" s="1"/>
      <c r="O72" s="1"/>
      <c r="P72" s="1"/>
      <c r="Q72" s="1"/>
      <c r="R72" s="1"/>
      <c r="S72" s="1"/>
    </row>
    <row r="73" spans="2:19" ht="53.75" customHeight="1" x14ac:dyDescent="0.2">
      <c r="B73" s="70" t="s">
        <v>312</v>
      </c>
      <c r="C73" s="19"/>
      <c r="D73" s="352"/>
      <c r="E73" s="642" t="s">
        <v>269</v>
      </c>
      <c r="F73" s="642"/>
      <c r="G73" s="642"/>
      <c r="H73" s="643"/>
    </row>
    <row r="74" spans="2:19" s="3" customFormat="1" ht="41.75" customHeight="1" x14ac:dyDescent="0.2">
      <c r="B74" s="17"/>
      <c r="C74" s="264" t="s">
        <v>17</v>
      </c>
      <c r="D74" s="201">
        <f>IF(D73=Lists!$R$2,0.2,0)</f>
        <v>0</v>
      </c>
      <c r="E74" s="615"/>
      <c r="F74" s="615"/>
      <c r="G74" s="615"/>
      <c r="H74" s="616"/>
      <c r="I74" s="1"/>
      <c r="J74" s="1"/>
      <c r="K74" s="1"/>
      <c r="L74" s="1"/>
      <c r="M74" s="1"/>
      <c r="N74" s="1"/>
      <c r="O74" s="1"/>
      <c r="P74" s="1"/>
      <c r="Q74" s="1"/>
      <c r="R74" s="1"/>
      <c r="S74" s="1"/>
    </row>
    <row r="75" spans="2:19" ht="15" x14ac:dyDescent="0.2">
      <c r="B75" s="20"/>
      <c r="C75" s="23" t="s">
        <v>125</v>
      </c>
      <c r="D75" s="21">
        <f>D57+D71+D74</f>
        <v>0</v>
      </c>
      <c r="E75" s="21"/>
      <c r="F75" s="21"/>
      <c r="G75" s="21"/>
      <c r="H75" s="22"/>
    </row>
    <row r="76" spans="2:19" s="3" customFormat="1" ht="41.75" customHeight="1" x14ac:dyDescent="0.2">
      <c r="B76" s="17" t="s">
        <v>315</v>
      </c>
      <c r="C76" s="18"/>
      <c r="D76" s="201" t="s">
        <v>187</v>
      </c>
      <c r="E76" s="615" t="s">
        <v>316</v>
      </c>
      <c r="F76" s="615"/>
      <c r="G76" s="615" t="s">
        <v>317</v>
      </c>
      <c r="H76" s="616"/>
      <c r="I76" s="1"/>
      <c r="J76" s="1"/>
      <c r="K76" s="1"/>
      <c r="L76" s="1"/>
      <c r="M76" s="1"/>
      <c r="N76" s="1"/>
      <c r="O76" s="1"/>
      <c r="P76" s="1"/>
      <c r="Q76" s="1"/>
      <c r="R76" s="1"/>
      <c r="S76" s="1"/>
    </row>
    <row r="77" spans="2:19" ht="29.75" customHeight="1" x14ac:dyDescent="0.2">
      <c r="B77" s="257" t="s">
        <v>318</v>
      </c>
      <c r="C77" s="258" t="s">
        <v>245</v>
      </c>
      <c r="D77" s="258"/>
      <c r="E77" s="639" t="s">
        <v>431</v>
      </c>
      <c r="F77" s="640"/>
      <c r="G77" s="640"/>
      <c r="H77" s="641"/>
    </row>
    <row r="78" spans="2:19" ht="38" customHeight="1" x14ac:dyDescent="0.2">
      <c r="B78" s="30" t="s">
        <v>320</v>
      </c>
      <c r="C78" s="25"/>
      <c r="D78" s="342"/>
      <c r="E78" s="633" t="s">
        <v>269</v>
      </c>
      <c r="F78" s="634"/>
      <c r="G78" s="634"/>
      <c r="H78" s="635"/>
    </row>
    <row r="79" spans="2:19" ht="29.75" customHeight="1" x14ac:dyDescent="0.2">
      <c r="B79" s="30" t="s">
        <v>323</v>
      </c>
      <c r="C79" s="25"/>
      <c r="D79" s="342"/>
      <c r="E79" s="633" t="s">
        <v>269</v>
      </c>
      <c r="F79" s="634"/>
      <c r="G79" s="634"/>
      <c r="H79" s="635"/>
    </row>
    <row r="80" spans="2:19" ht="39" customHeight="1" x14ac:dyDescent="0.2">
      <c r="B80" s="259" t="s">
        <v>326</v>
      </c>
      <c r="C80" s="71"/>
      <c r="D80" s="342"/>
      <c r="E80" s="636" t="s">
        <v>269</v>
      </c>
      <c r="F80" s="637"/>
      <c r="G80" s="637"/>
      <c r="H80" s="638"/>
    </row>
    <row r="81" spans="2:19" ht="44" customHeight="1" x14ac:dyDescent="0.2">
      <c r="B81" s="257" t="s">
        <v>329</v>
      </c>
      <c r="C81" s="258" t="s">
        <v>330</v>
      </c>
      <c r="D81" s="258"/>
      <c r="E81" s="639" t="s">
        <v>331</v>
      </c>
      <c r="F81" s="640"/>
      <c r="G81" s="640"/>
      <c r="H81" s="641"/>
    </row>
    <row r="82" spans="2:19" ht="36" customHeight="1" x14ac:dyDescent="0.2">
      <c r="B82" s="30" t="s">
        <v>332</v>
      </c>
      <c r="C82" s="25"/>
      <c r="D82" s="342"/>
      <c r="E82" s="633" t="s">
        <v>269</v>
      </c>
      <c r="F82" s="634"/>
      <c r="G82" s="634"/>
      <c r="H82" s="635"/>
    </row>
    <row r="83" spans="2:19" ht="29.75" customHeight="1" x14ac:dyDescent="0.2">
      <c r="B83" s="30" t="s">
        <v>335</v>
      </c>
      <c r="C83" s="25"/>
      <c r="D83" s="342"/>
      <c r="E83" s="633" t="s">
        <v>269</v>
      </c>
      <c r="F83" s="634"/>
      <c r="G83" s="634"/>
      <c r="H83" s="635"/>
    </row>
    <row r="84" spans="2:19" ht="75" customHeight="1" x14ac:dyDescent="0.2">
      <c r="B84" s="74" t="s">
        <v>336</v>
      </c>
      <c r="C84" s="26"/>
      <c r="D84" s="342"/>
      <c r="E84" s="636" t="s">
        <v>269</v>
      </c>
      <c r="F84" s="637"/>
      <c r="G84" s="637"/>
      <c r="H84" s="638"/>
    </row>
    <row r="85" spans="2:19" ht="15" x14ac:dyDescent="0.2">
      <c r="B85" s="20"/>
      <c r="C85" s="23" t="s">
        <v>126</v>
      </c>
      <c r="D85" s="21">
        <f>SUM(IF(D78=Lists!$S$2,0.2,0),IF(D79=Lists!$T$2,0.1,0),IF(D80=Lists!$U$2,0.1,0),IF(D82=Lists!$V$2,0.3,0),IF(D83=Lists!$W$2,0.1,0),_xlfn.IFS(D84=Lists!$X$3,0.1,D84=Lists!$X$4,0.1,D84=Lists!$X$5,0.15,D84=Lists!$X$6,0.2,D84=Lists!$X$2,0,D84="",0))</f>
        <v>0</v>
      </c>
      <c r="E85" s="21"/>
      <c r="F85" s="21"/>
      <c r="G85" s="21"/>
      <c r="H85" s="22"/>
    </row>
    <row r="86" spans="2:19" s="3" customFormat="1" ht="41" customHeight="1" x14ac:dyDescent="0.2">
      <c r="B86" s="17" t="s">
        <v>338</v>
      </c>
      <c r="C86" s="285" t="s">
        <v>432</v>
      </c>
      <c r="D86" s="658" t="s">
        <v>340</v>
      </c>
      <c r="E86" s="661"/>
      <c r="F86" s="658"/>
      <c r="G86" s="659"/>
      <c r="H86" s="660"/>
      <c r="I86" s="1"/>
      <c r="J86" s="1"/>
      <c r="K86" s="1"/>
      <c r="L86" s="1"/>
      <c r="M86" s="1"/>
      <c r="N86" s="1"/>
      <c r="O86" s="1"/>
      <c r="P86" s="1"/>
      <c r="Q86" s="1"/>
      <c r="R86" s="1"/>
      <c r="S86" s="1"/>
    </row>
    <row r="87" spans="2:19" ht="59.75" customHeight="1" x14ac:dyDescent="0.2">
      <c r="B87" s="257" t="s">
        <v>341</v>
      </c>
      <c r="C87" s="335">
        <v>2018</v>
      </c>
      <c r="D87" s="24" t="s">
        <v>433</v>
      </c>
      <c r="E87" s="24" t="s">
        <v>434</v>
      </c>
      <c r="F87" s="662" t="s">
        <v>435</v>
      </c>
      <c r="G87" s="663"/>
      <c r="H87" s="664"/>
    </row>
    <row r="88" spans="2:19" ht="15.5" customHeight="1" x14ac:dyDescent="0.2">
      <c r="B88" s="353" t="s">
        <v>346</v>
      </c>
      <c r="C88" s="354"/>
      <c r="D88" s="355" t="s">
        <v>269</v>
      </c>
      <c r="E88" s="355" t="s">
        <v>269</v>
      </c>
      <c r="F88" s="665" t="s">
        <v>269</v>
      </c>
      <c r="G88" s="666"/>
      <c r="H88" s="667"/>
    </row>
    <row r="89" spans="2:19" ht="14.75" customHeight="1" x14ac:dyDescent="0.2">
      <c r="B89" s="353" t="s">
        <v>347</v>
      </c>
      <c r="C89" s="354"/>
      <c r="D89" s="355" t="s">
        <v>269</v>
      </c>
      <c r="E89" s="355" t="s">
        <v>269</v>
      </c>
      <c r="F89" s="668"/>
      <c r="G89" s="669"/>
      <c r="H89" s="670"/>
    </row>
    <row r="90" spans="2:19" ht="14.75" customHeight="1" x14ac:dyDescent="0.2">
      <c r="B90" s="353" t="s">
        <v>348</v>
      </c>
      <c r="C90" s="354"/>
      <c r="D90" s="355" t="s">
        <v>269</v>
      </c>
      <c r="E90" s="355" t="s">
        <v>269</v>
      </c>
      <c r="F90" s="668"/>
      <c r="G90" s="669"/>
      <c r="H90" s="670"/>
    </row>
    <row r="91" spans="2:19" ht="14.75" customHeight="1" x14ac:dyDescent="0.2">
      <c r="B91" s="356" t="s">
        <v>349</v>
      </c>
      <c r="C91" s="354"/>
      <c r="D91" s="357" t="s">
        <v>269</v>
      </c>
      <c r="E91" s="357" t="s">
        <v>269</v>
      </c>
      <c r="F91" s="668"/>
      <c r="G91" s="669"/>
      <c r="H91" s="670"/>
    </row>
    <row r="92" spans="2:19" ht="14.75" customHeight="1" x14ac:dyDescent="0.2">
      <c r="B92" s="356" t="s">
        <v>350</v>
      </c>
      <c r="C92" s="354"/>
      <c r="D92" s="357" t="s">
        <v>269</v>
      </c>
      <c r="E92" s="357" t="s">
        <v>269</v>
      </c>
      <c r="F92" s="668"/>
      <c r="G92" s="669"/>
      <c r="H92" s="670"/>
    </row>
    <row r="93" spans="2:19" ht="14.75" customHeight="1" x14ac:dyDescent="0.2">
      <c r="B93" s="356" t="s">
        <v>351</v>
      </c>
      <c r="C93" s="354"/>
      <c r="D93" s="357" t="s">
        <v>269</v>
      </c>
      <c r="E93" s="357" t="s">
        <v>269</v>
      </c>
      <c r="F93" s="668"/>
      <c r="G93" s="669"/>
      <c r="H93" s="670"/>
    </row>
    <row r="94" spans="2:19" ht="14.75" customHeight="1" x14ac:dyDescent="0.2">
      <c r="B94" s="356" t="s">
        <v>352</v>
      </c>
      <c r="C94" s="354"/>
      <c r="D94" s="357" t="s">
        <v>269</v>
      </c>
      <c r="E94" s="357" t="s">
        <v>269</v>
      </c>
      <c r="F94" s="668"/>
      <c r="G94" s="669"/>
      <c r="H94" s="670"/>
    </row>
    <row r="95" spans="2:19" ht="14.75" customHeight="1" x14ac:dyDescent="0.2">
      <c r="B95" s="356" t="s">
        <v>353</v>
      </c>
      <c r="C95" s="354"/>
      <c r="D95" s="357" t="s">
        <v>269</v>
      </c>
      <c r="E95" s="357" t="s">
        <v>269</v>
      </c>
      <c r="F95" s="668"/>
      <c r="G95" s="669"/>
      <c r="H95" s="670"/>
    </row>
    <row r="96" spans="2:19" ht="14.75" customHeight="1" x14ac:dyDescent="0.2">
      <c r="B96" s="356">
        <v>9</v>
      </c>
      <c r="C96" s="354"/>
      <c r="D96" s="357" t="s">
        <v>269</v>
      </c>
      <c r="E96" s="357" t="s">
        <v>269</v>
      </c>
      <c r="F96" s="668"/>
      <c r="G96" s="669"/>
      <c r="H96" s="670"/>
    </row>
    <row r="97" spans="2:8" ht="14.75" customHeight="1" x14ac:dyDescent="0.2">
      <c r="B97" s="356">
        <v>10</v>
      </c>
      <c r="C97" s="354"/>
      <c r="D97" s="357" t="s">
        <v>269</v>
      </c>
      <c r="E97" s="357" t="s">
        <v>269</v>
      </c>
      <c r="F97" s="668"/>
      <c r="G97" s="669"/>
      <c r="H97" s="670"/>
    </row>
    <row r="98" spans="2:8" ht="14.75" customHeight="1" x14ac:dyDescent="0.2">
      <c r="B98" s="356">
        <v>11</v>
      </c>
      <c r="C98" s="354"/>
      <c r="D98" s="357" t="s">
        <v>269</v>
      </c>
      <c r="E98" s="357" t="s">
        <v>269</v>
      </c>
      <c r="F98" s="668"/>
      <c r="G98" s="669"/>
      <c r="H98" s="670"/>
    </row>
    <row r="99" spans="2:8" ht="14.75" customHeight="1" x14ac:dyDescent="0.2">
      <c r="B99" s="356">
        <v>12</v>
      </c>
      <c r="C99" s="354"/>
      <c r="D99" s="357" t="s">
        <v>269</v>
      </c>
      <c r="E99" s="357" t="s">
        <v>269</v>
      </c>
      <c r="F99" s="668"/>
      <c r="G99" s="669"/>
      <c r="H99" s="670"/>
    </row>
    <row r="100" spans="2:8" ht="14.75" customHeight="1" x14ac:dyDescent="0.2">
      <c r="B100" s="356">
        <v>13</v>
      </c>
      <c r="C100" s="354"/>
      <c r="D100" s="357" t="s">
        <v>269</v>
      </c>
      <c r="E100" s="357" t="s">
        <v>269</v>
      </c>
      <c r="F100" s="668"/>
      <c r="G100" s="669"/>
      <c r="H100" s="670"/>
    </row>
    <row r="101" spans="2:8" ht="14.75" customHeight="1" x14ac:dyDescent="0.2">
      <c r="B101" s="356">
        <v>14</v>
      </c>
      <c r="C101" s="354"/>
      <c r="D101" s="357" t="s">
        <v>269</v>
      </c>
      <c r="E101" s="357" t="s">
        <v>269</v>
      </c>
      <c r="F101" s="668"/>
      <c r="G101" s="669"/>
      <c r="H101" s="670"/>
    </row>
    <row r="102" spans="2:8" ht="14.75" customHeight="1" x14ac:dyDescent="0.2">
      <c r="B102" s="356">
        <v>15</v>
      </c>
      <c r="C102" s="354"/>
      <c r="D102" s="357" t="s">
        <v>269</v>
      </c>
      <c r="E102" s="357" t="s">
        <v>269</v>
      </c>
      <c r="F102" s="668"/>
      <c r="G102" s="669"/>
      <c r="H102" s="670"/>
    </row>
    <row r="103" spans="2:8" ht="14.75" customHeight="1" x14ac:dyDescent="0.2">
      <c r="B103" s="356">
        <v>16</v>
      </c>
      <c r="C103" s="354"/>
      <c r="D103" s="357" t="s">
        <v>269</v>
      </c>
      <c r="E103" s="357" t="s">
        <v>269</v>
      </c>
      <c r="F103" s="668"/>
      <c r="G103" s="669"/>
      <c r="H103" s="670"/>
    </row>
    <row r="104" spans="2:8" ht="14.75" customHeight="1" x14ac:dyDescent="0.2">
      <c r="B104" s="356">
        <v>17</v>
      </c>
      <c r="C104" s="354"/>
      <c r="D104" s="357" t="s">
        <v>269</v>
      </c>
      <c r="E104" s="357" t="s">
        <v>269</v>
      </c>
      <c r="F104" s="668"/>
      <c r="G104" s="669"/>
      <c r="H104" s="670"/>
    </row>
    <row r="105" spans="2:8" ht="14.75" customHeight="1" x14ac:dyDescent="0.2">
      <c r="B105" s="356">
        <v>18</v>
      </c>
      <c r="C105" s="354"/>
      <c r="D105" s="357" t="s">
        <v>269</v>
      </c>
      <c r="E105" s="357" t="s">
        <v>269</v>
      </c>
      <c r="F105" s="668"/>
      <c r="G105" s="669"/>
      <c r="H105" s="670"/>
    </row>
    <row r="106" spans="2:8" ht="14.75" customHeight="1" x14ac:dyDescent="0.2">
      <c r="B106" s="356">
        <v>19</v>
      </c>
      <c r="C106" s="354"/>
      <c r="D106" s="357" t="s">
        <v>269</v>
      </c>
      <c r="E106" s="357" t="s">
        <v>269</v>
      </c>
      <c r="F106" s="668"/>
      <c r="G106" s="669"/>
      <c r="H106" s="670"/>
    </row>
    <row r="107" spans="2:8" ht="14.75" customHeight="1" x14ac:dyDescent="0.2">
      <c r="B107" s="356">
        <v>20</v>
      </c>
      <c r="C107" s="354"/>
      <c r="D107" s="357" t="s">
        <v>269</v>
      </c>
      <c r="E107" s="357" t="s">
        <v>269</v>
      </c>
      <c r="F107" s="668"/>
      <c r="G107" s="669"/>
      <c r="H107" s="670"/>
    </row>
    <row r="108" spans="2:8" ht="14.75" customHeight="1" x14ac:dyDescent="0.2">
      <c r="B108" s="356">
        <v>21</v>
      </c>
      <c r="C108" s="354"/>
      <c r="D108" s="357" t="s">
        <v>269</v>
      </c>
      <c r="E108" s="357" t="s">
        <v>269</v>
      </c>
      <c r="F108" s="668"/>
      <c r="G108" s="669"/>
      <c r="H108" s="670"/>
    </row>
    <row r="109" spans="2:8" ht="14.75" customHeight="1" x14ac:dyDescent="0.2">
      <c r="B109" s="356">
        <v>22</v>
      </c>
      <c r="C109" s="354"/>
      <c r="D109" s="357" t="s">
        <v>269</v>
      </c>
      <c r="E109" s="357" t="s">
        <v>269</v>
      </c>
      <c r="F109" s="668"/>
      <c r="G109" s="669"/>
      <c r="H109" s="670"/>
    </row>
    <row r="110" spans="2:8" ht="14.75" customHeight="1" x14ac:dyDescent="0.2">
      <c r="B110" s="356">
        <v>23</v>
      </c>
      <c r="C110" s="354"/>
      <c r="D110" s="357" t="s">
        <v>269</v>
      </c>
      <c r="E110" s="357" t="s">
        <v>269</v>
      </c>
      <c r="F110" s="668"/>
      <c r="G110" s="669"/>
      <c r="H110" s="670"/>
    </row>
    <row r="111" spans="2:8" ht="14.75" customHeight="1" x14ac:dyDescent="0.2">
      <c r="B111" s="356">
        <v>24</v>
      </c>
      <c r="C111" s="354"/>
      <c r="D111" s="357" t="s">
        <v>269</v>
      </c>
      <c r="E111" s="357" t="s">
        <v>269</v>
      </c>
      <c r="F111" s="668"/>
      <c r="G111" s="669"/>
      <c r="H111" s="670"/>
    </row>
    <row r="112" spans="2:8" ht="14.75" customHeight="1" x14ac:dyDescent="0.2">
      <c r="B112" s="356">
        <v>25</v>
      </c>
      <c r="C112" s="354"/>
      <c r="D112" s="357" t="s">
        <v>269</v>
      </c>
      <c r="E112" s="357" t="s">
        <v>269</v>
      </c>
      <c r="F112" s="668"/>
      <c r="G112" s="669"/>
      <c r="H112" s="670"/>
    </row>
    <row r="113" spans="2:8" ht="14.75" customHeight="1" x14ac:dyDescent="0.2">
      <c r="B113" s="356">
        <v>26</v>
      </c>
      <c r="C113" s="354"/>
      <c r="D113" s="357" t="s">
        <v>269</v>
      </c>
      <c r="E113" s="357" t="s">
        <v>269</v>
      </c>
      <c r="F113" s="668"/>
      <c r="G113" s="669"/>
      <c r="H113" s="670"/>
    </row>
    <row r="114" spans="2:8" ht="14.75" customHeight="1" x14ac:dyDescent="0.2">
      <c r="B114" s="356">
        <v>27</v>
      </c>
      <c r="C114" s="354"/>
      <c r="D114" s="357" t="s">
        <v>269</v>
      </c>
      <c r="E114" s="357" t="s">
        <v>269</v>
      </c>
      <c r="F114" s="668"/>
      <c r="G114" s="669"/>
      <c r="H114" s="670"/>
    </row>
    <row r="115" spans="2:8" ht="14.75" customHeight="1" x14ac:dyDescent="0.2">
      <c r="B115" s="356">
        <v>28</v>
      </c>
      <c r="C115" s="354"/>
      <c r="D115" s="357" t="s">
        <v>269</v>
      </c>
      <c r="E115" s="357" t="s">
        <v>269</v>
      </c>
      <c r="F115" s="668"/>
      <c r="G115" s="669"/>
      <c r="H115" s="670"/>
    </row>
    <row r="116" spans="2:8" ht="14.75" customHeight="1" x14ac:dyDescent="0.2">
      <c r="B116" s="356">
        <v>29</v>
      </c>
      <c r="C116" s="354"/>
      <c r="D116" s="357" t="s">
        <v>269</v>
      </c>
      <c r="E116" s="357" t="s">
        <v>269</v>
      </c>
      <c r="F116" s="668"/>
      <c r="G116" s="669"/>
      <c r="H116" s="670"/>
    </row>
    <row r="117" spans="2:8" ht="14.75" customHeight="1" x14ac:dyDescent="0.2">
      <c r="B117" s="358">
        <v>30</v>
      </c>
      <c r="C117" s="359"/>
      <c r="D117" s="360" t="s">
        <v>269</v>
      </c>
      <c r="E117" s="360" t="s">
        <v>269</v>
      </c>
      <c r="F117" s="671"/>
      <c r="G117" s="672"/>
      <c r="H117" s="673"/>
    </row>
    <row r="118" spans="2:8" ht="42.5" customHeight="1" x14ac:dyDescent="0.2">
      <c r="B118" s="252" t="s">
        <v>436</v>
      </c>
      <c r="C118" s="253"/>
      <c r="D118" s="254">
        <f>SUM(D88:D117)</f>
        <v>0</v>
      </c>
      <c r="E118" s="72">
        <f>SUM(E88:E117)</f>
        <v>0</v>
      </c>
      <c r="F118" s="655"/>
      <c r="G118" s="656"/>
      <c r="H118" s="657"/>
    </row>
    <row r="119" spans="2:8" ht="44.75" customHeight="1" x14ac:dyDescent="0.2">
      <c r="B119" s="250" t="s">
        <v>440</v>
      </c>
      <c r="C119" s="251"/>
      <c r="D119" s="254" t="str">
        <f>'SB2 Overview States Provinces'!D12</f>
        <v>…</v>
      </c>
      <c r="E119" s="652"/>
      <c r="F119" s="653"/>
      <c r="G119" s="653"/>
      <c r="H119" s="654"/>
    </row>
    <row r="120" spans="2:8" ht="16" thickBot="1" x14ac:dyDescent="0.25">
      <c r="B120" s="241"/>
      <c r="C120" s="242" t="s">
        <v>127</v>
      </c>
      <c r="D120" s="248">
        <f>IF(ISERROR(D118/D119),0,D118/D119)</f>
        <v>0</v>
      </c>
      <c r="E120" s="243"/>
      <c r="F120" s="243"/>
      <c r="G120" s="243"/>
      <c r="H120" s="244"/>
    </row>
    <row r="121" spans="2:8" ht="21.5" customHeight="1" thickBot="1" x14ac:dyDescent="0.25">
      <c r="B121" s="245"/>
      <c r="C121" s="245"/>
      <c r="D121" s="245"/>
      <c r="E121" s="1"/>
    </row>
    <row r="122" spans="2:8" ht="43.25" customHeight="1" thickBot="1" x14ac:dyDescent="0.25">
      <c r="B122" s="246" t="s">
        <v>449</v>
      </c>
      <c r="C122" s="247"/>
      <c r="D122" s="249">
        <f>D8*(D25+D32+D75+D85+D120)</f>
        <v>0</v>
      </c>
      <c r="E122" s="646"/>
      <c r="F122" s="647"/>
      <c r="G122" s="647"/>
      <c r="H122" s="648"/>
    </row>
  </sheetData>
  <sheetProtection algorithmName="SHA-512" hashValue="adfQzpxL6dHRo3A46vc/190h/1GIAbLVZcKOqGuuubedaIfsCdnBXWZE/ZTUvMwVUydGpbFXIil+hKDzYhNx1g==" saltValue="fQc+vM8HioN0UAot1pFOsg==" spinCount="100000" sheet="1" objects="1" scenarios="1" formatColumns="0" formatRows="0"/>
  <mergeCells count="75">
    <mergeCell ref="E122:H122"/>
    <mergeCell ref="D86:E86"/>
    <mergeCell ref="F86:H86"/>
    <mergeCell ref="F87:H87"/>
    <mergeCell ref="F88:H117"/>
    <mergeCell ref="F118:H118"/>
    <mergeCell ref="E119:H119"/>
    <mergeCell ref="E82:H82"/>
    <mergeCell ref="E83:H83"/>
    <mergeCell ref="E84:H84"/>
    <mergeCell ref="E79:H79"/>
    <mergeCell ref="E80:H80"/>
    <mergeCell ref="E81:H81"/>
    <mergeCell ref="E74:H74"/>
    <mergeCell ref="E76:H76"/>
    <mergeCell ref="E77:H77"/>
    <mergeCell ref="E78:H78"/>
    <mergeCell ref="E70:F70"/>
    <mergeCell ref="G70:H70"/>
    <mergeCell ref="E71:H71"/>
    <mergeCell ref="E72:H72"/>
    <mergeCell ref="E73:H73"/>
    <mergeCell ref="B61:B69"/>
    <mergeCell ref="G61:H61"/>
    <mergeCell ref="G62:H62"/>
    <mergeCell ref="G63:H63"/>
    <mergeCell ref="G64:H64"/>
    <mergeCell ref="G65:H65"/>
    <mergeCell ref="G66:H66"/>
    <mergeCell ref="G67:H67"/>
    <mergeCell ref="E68:F68"/>
    <mergeCell ref="G68:H68"/>
    <mergeCell ref="E69:F69"/>
    <mergeCell ref="G69:H69"/>
    <mergeCell ref="E67:F67"/>
    <mergeCell ref="E33:H33"/>
    <mergeCell ref="F34:G34"/>
    <mergeCell ref="B37:B54"/>
    <mergeCell ref="B55:B56"/>
    <mergeCell ref="E58:H58"/>
    <mergeCell ref="E27:H27"/>
    <mergeCell ref="E28:H28"/>
    <mergeCell ref="E29:H29"/>
    <mergeCell ref="E30:H30"/>
    <mergeCell ref="E31:H31"/>
    <mergeCell ref="E21:H21"/>
    <mergeCell ref="E22:H22"/>
    <mergeCell ref="E23:H23"/>
    <mergeCell ref="E24:H24"/>
    <mergeCell ref="E26:H26"/>
    <mergeCell ref="E16:H16"/>
    <mergeCell ref="E17:H17"/>
    <mergeCell ref="E18:H18"/>
    <mergeCell ref="E19:H19"/>
    <mergeCell ref="E20:H20"/>
    <mergeCell ref="E11:H11"/>
    <mergeCell ref="E12:H12"/>
    <mergeCell ref="E13:H13"/>
    <mergeCell ref="E14:H14"/>
    <mergeCell ref="E15:H15"/>
    <mergeCell ref="E5:H5"/>
    <mergeCell ref="E6:H6"/>
    <mergeCell ref="E7:H7"/>
    <mergeCell ref="E9:H9"/>
    <mergeCell ref="E10:H10"/>
    <mergeCell ref="E59:F59"/>
    <mergeCell ref="E60:F60"/>
    <mergeCell ref="E66:F66"/>
    <mergeCell ref="G59:H59"/>
    <mergeCell ref="G60:H60"/>
    <mergeCell ref="E61:F61"/>
    <mergeCell ref="E62:F62"/>
    <mergeCell ref="E63:F63"/>
    <mergeCell ref="E64:F64"/>
    <mergeCell ref="E65:F65"/>
  </mergeCells>
  <conditionalFormatting sqref="C119">
    <cfRule type="duplicateValues" dxfId="179" priority="40"/>
  </conditionalFormatting>
  <conditionalFormatting sqref="D7">
    <cfRule type="containsText" dxfId="178" priority="6" operator="containsText" text="Y">
      <formula>NOT(ISERROR(SEARCH("Y",D7)))</formula>
    </cfRule>
    <cfRule type="containsText" dxfId="177" priority="5" operator="containsText" text="N">
      <formula>NOT(ISERROR(SEARCH("N",D7)))</formula>
    </cfRule>
  </conditionalFormatting>
  <conditionalFormatting sqref="D12:D13">
    <cfRule type="containsText" dxfId="176" priority="9" operator="containsText" text="YES">
      <formula>NOT(ISERROR(SEARCH("YES",D12)))</formula>
    </cfRule>
  </conditionalFormatting>
  <conditionalFormatting sqref="D15:D16">
    <cfRule type="containsText" dxfId="175" priority="8" operator="containsText" text="YES">
      <formula>NOT(ISERROR(SEARCH("YES",D15)))</formula>
    </cfRule>
  </conditionalFormatting>
  <conditionalFormatting sqref="D17 D23 D28:D31">
    <cfRule type="containsText" dxfId="174" priority="13" operator="containsText" text="SOME">
      <formula>NOT(ISERROR(SEARCH("SOME",D17)))</formula>
    </cfRule>
  </conditionalFormatting>
  <conditionalFormatting sqref="D18:D20">
    <cfRule type="containsText" dxfId="173" priority="7" operator="containsText" text="YES">
      <formula>NOT(ISERROR(SEARCH("YES",D18)))</formula>
    </cfRule>
  </conditionalFormatting>
  <conditionalFormatting sqref="D27:D31">
    <cfRule type="containsText" dxfId="172" priority="12" operator="containsText" text="Y">
      <formula>NOT(ISERROR(SEARCH("Y",D27)))</formula>
    </cfRule>
  </conditionalFormatting>
  <conditionalFormatting sqref="D73">
    <cfRule type="containsText" dxfId="171" priority="10" operator="containsText" text="YES">
      <formula>NOT(ISERROR(SEARCH("YES",D73)))</formula>
    </cfRule>
  </conditionalFormatting>
  <conditionalFormatting sqref="D78:D80">
    <cfRule type="containsText" dxfId="170" priority="3" operator="containsText" text="YES">
      <formula>NOT(ISERROR(SEARCH("YES",D78)))</formula>
    </cfRule>
  </conditionalFormatting>
  <conditionalFormatting sqref="D82:D83">
    <cfRule type="containsText" dxfId="169" priority="2" operator="containsText" text="YES">
      <formula>NOT(ISERROR(SEARCH("YES",D82)))</formula>
    </cfRule>
  </conditionalFormatting>
  <conditionalFormatting sqref="D84">
    <cfRule type="containsText" dxfId="168" priority="1" operator="containsText" text="Monitoring via">
      <formula>NOT(ISERROR(SEARCH("Monitoring via",D84)))</formula>
    </cfRule>
  </conditionalFormatting>
  <dataValidations count="1">
    <dataValidation allowBlank="1" showInputMessage="1" showErrorMessage="1" promptTitle="Please enter other consideration" sqref="D70" xr:uid="{3D362701-9B71-4E70-B4B5-ED8E605A5EC2}"/>
  </dataValidations>
  <hyperlinks>
    <hyperlink ref="E1" location="'CONTACT DETAILS'!A1" display="'CONTACT DETAILS'!A1" xr:uid="{B1852146-17F7-4D4B-A1B3-4B581FF950AA}"/>
    <hyperlink ref="B1" location="'MAIN PAGE'!A1" display="'MAIN PAGE'!A1" xr:uid="{9BE086ED-8BF5-42D6-9FE0-97BFC24F25AC}"/>
    <hyperlink ref="D1" location="'SB2 Overview States Provinces'!A1" display="'SB2 Overview States Provinces'!A1" xr:uid="{DC8FBB2C-1AC1-4A1A-91B1-235F3CA70E93}"/>
  </hyperlink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9">
        <x14:dataValidation type="list" allowBlank="1" showInputMessage="1" showErrorMessage="1" error="Please select answer from drop-down list, or input answer in CAPITAL LETTERS" prompt="Please select an answer from the drop-down list" xr:uid="{06577E44-0608-4D0D-ACB7-BBD1DB1B1A77}">
          <x14:formula1>
            <xm:f>Lists!$R$2:$R$3</xm:f>
          </x14:formula1>
          <xm:sqref>D73</xm:sqref>
        </x14:dataValidation>
        <x14:dataValidation type="list" allowBlank="1" showInputMessage="1" showErrorMessage="1" promptTitle="Please choose relevant option" xr:uid="{B696326B-3718-484C-8068-71821B4BF053}">
          <x14:formula1>
            <xm:f>Lists!$X$2:$X$6</xm:f>
          </x14:formula1>
          <xm:sqref>D84</xm:sqref>
        </x14:dataValidation>
        <x14:dataValidation type="list" allowBlank="1" showInputMessage="1" showErrorMessage="1" promptTitle="For example:" xr:uid="{3DC0C930-EF0C-4D76-9008-76824E096630}">
          <x14:formula1>
            <xm:f>Lists!$Y$2:$Y$8</xm:f>
          </x14:formula1>
          <xm:sqref>F37:F56</xm:sqref>
        </x14:dataValidation>
        <x14:dataValidation type="list" allowBlank="1" showInputMessage="1" showErrorMessage="1" error="Please select answer from the drop-down list, or input answer in CAPITAL LETTERS" prompt="Please select the most relevant answer from the drop-down list" xr:uid="{923FDFE1-3D62-4D74-B3FF-A8FB1CD6D078}">
          <x14:formula1>
            <xm:f>Lists!$D$2:$D$4</xm:f>
          </x14:formula1>
          <xm:sqref>D13</xm:sqref>
        </x14:dataValidation>
        <x14:dataValidation type="list" allowBlank="1" showInputMessage="1" showErrorMessage="1" xr:uid="{DE0F9FCB-E1C7-45B1-8A2D-D69B6ECA07A5}">
          <x14:formula1>
            <xm:f>Lists!$F$2:$F$4</xm:f>
          </x14:formula1>
          <xm:sqref>D16</xm:sqref>
        </x14:dataValidation>
        <x14:dataValidation type="list" allowBlank="1" showInputMessage="1" showErrorMessage="1" xr:uid="{B71F5E12-E056-4332-9A37-7817D7A912B5}">
          <x14:formula1>
            <xm:f>Lists!$G$2:$G$4</xm:f>
          </x14:formula1>
          <xm:sqref>D18</xm:sqref>
        </x14:dataValidation>
        <x14:dataValidation type="list" allowBlank="1" showInputMessage="1" showErrorMessage="1" xr:uid="{540ABA6B-63BC-43D8-9F98-EF9CBD2DC6B5}">
          <x14:formula1>
            <xm:f>Lists!$H$2:$H$4</xm:f>
          </x14:formula1>
          <xm:sqref>D19</xm:sqref>
        </x14:dataValidation>
        <x14:dataValidation type="list" allowBlank="1" showInputMessage="1" showErrorMessage="1" xr:uid="{5FF5D3F4-8972-4952-A717-2F2517992E58}">
          <x14:formula1>
            <xm:f>Lists!$I$2:$I$4</xm:f>
          </x14:formula1>
          <xm:sqref>D20</xm:sqref>
        </x14:dataValidation>
        <x14:dataValidation type="list" allowBlank="1" showInputMessage="1" showErrorMessage="1" xr:uid="{369B700D-3D2C-44FD-9C4C-AE33A4531B97}">
          <x14:formula1>
            <xm:f>Lists!$E$2:$E$4</xm:f>
          </x14:formula1>
          <xm:sqref>D15</xm:sqref>
        </x14:dataValidation>
        <x14:dataValidation type="list" allowBlank="1" showInputMessage="1" showErrorMessage="1" error="Please select answer from drop-down list, or input answer in CAPITAL LETTERS" promptTitle="Please answer YES/NO" prompt="Select an answer from the drop-down list" xr:uid="{8DFCBF98-CDEB-4CFC-B01C-15D190FCFAD8}">
          <x14:formula1>
            <xm:f>Lists!$L$2:$L$4</xm:f>
          </x14:formula1>
          <xm:sqref>D27:D31</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D1090E31-0B86-41E1-88E9-C214FC5550D4}">
          <x14:formula1>
            <xm:f>Lists!$A$2:$A$4</xm:f>
          </x14:formula1>
          <xm:sqref>D7</xm:sqref>
        </x14:dataValidation>
        <x14:dataValidation type="list" allowBlank="1" showInputMessage="1" showErrorMessage="1" xr:uid="{D3928150-253B-4092-B9F8-EEBA7DC6C281}">
          <x14:formula1>
            <xm:f>Lists!$K$2:$K$4</xm:f>
          </x14:formula1>
          <xm:sqref>D23</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9739907C-D136-4D6D-8CF5-743FE6E2A165}">
          <x14:formula1>
            <xm:f>Lists!$S$2:$S$3</xm:f>
          </x14:formula1>
          <xm:sqref>D78</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DAB21D44-0DCC-4996-8063-C10CCDEA5049}">
          <x14:formula1>
            <xm:f>Lists!$T$2:$T$3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CA703711-C1A2-4DBD-B599-CE1C1B405448}">
          <x14:formula1>
            <xm:f>Lists!$U$2:$U$3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653F35BB-57EF-4992-9BCA-28A2FA340877}">
          <x14:formula1>
            <xm:f>Lists!$V$2:$V$3</xm:f>
          </x14:formula1>
          <xm:sqref>D82:D83</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3F73F5D0-4875-4E75-963D-4ED0EAA8FB74}">
          <x14:formula1>
            <xm:f>Lists!$O$2:$O$25</xm:f>
          </x14:formula1>
          <xm:sqref>D37:D54</xm:sqref>
        </x14:dataValidation>
        <x14:dataValidation type="list" allowBlank="1" showInputMessage="1" showErrorMessage="1" error="Please select answer from the drop-down list, or input answer in CAPITAL LETTERS" promptTitle="When defining requirements:" prompt="Public bodies can resort to:" xr:uid="{04E80E53-CCE7-4807-9297-53841DE321F8}">
          <x14:formula1>
            <xm:f>Lists!$C$2:$C$6</xm:f>
          </x14:formula1>
          <xm:sqref>D12</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E91D245F-8733-4327-BD1F-4A32636CD188}">
          <x14:formula1>
            <xm:f>Lists!$Q$2:$Q$12</xm:f>
          </x14:formula1>
          <xm:sqref>D61:D69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16ACE-9D9C-4D3E-8AB0-D09FB12FD9DA}">
  <dimension ref="B1:S122"/>
  <sheetViews>
    <sheetView showGridLines="0" zoomScaleNormal="100" workbookViewId="0">
      <pane xSplit="2" ySplit="4" topLeftCell="C5" activePane="bottomRight" state="frozen"/>
      <selection pane="topRight" activeCell="D119" sqref="D119"/>
      <selection pane="bottomLeft" activeCell="D119" sqref="D119"/>
      <selection pane="bottomRight" activeCell="A6" sqref="A6"/>
    </sheetView>
  </sheetViews>
  <sheetFormatPr baseColWidth="10" defaultColWidth="25.1640625" defaultRowHeight="11" x14ac:dyDescent="0.2"/>
  <cols>
    <col min="1" max="1" width="15.5" style="1" customWidth="1"/>
    <col min="2" max="2" width="69" style="4" customWidth="1"/>
    <col min="3" max="3" width="9.6640625" style="4" customWidth="1"/>
    <col min="4" max="4" width="47" style="1" customWidth="1"/>
    <col min="5" max="5" width="40.5" style="2" customWidth="1"/>
    <col min="6" max="6" width="30.33203125" style="1" customWidth="1"/>
    <col min="7" max="7" width="25" style="1" customWidth="1"/>
    <col min="8" max="8" width="20.164062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9" s="77" customFormat="1" ht="36" customHeight="1" thickTop="1" thickBot="1" x14ac:dyDescent="0.25">
      <c r="B1" s="106" t="s">
        <v>143</v>
      </c>
      <c r="C1" s="107"/>
      <c r="D1" s="108" t="s">
        <v>420</v>
      </c>
      <c r="E1" s="106" t="s">
        <v>101</v>
      </c>
    </row>
    <row r="2" spans="2:19" ht="24.5" customHeight="1" thickTop="1" x14ac:dyDescent="0.2"/>
    <row r="3" spans="2:19" s="29" customFormat="1" ht="50" customHeight="1" x14ac:dyDescent="0.2">
      <c r="B3" s="27" t="s">
        <v>450</v>
      </c>
      <c r="D3" s="56" t="str">
        <f>'SB2 Overview States Provinces'!C13</f>
        <v>…</v>
      </c>
      <c r="E3" s="263"/>
      <c r="G3" s="28"/>
      <c r="H3" s="28"/>
      <c r="I3" s="28"/>
      <c r="J3" s="28"/>
      <c r="K3" s="28"/>
    </row>
    <row r="4" spans="2:19" s="29" customFormat="1" ht="11" customHeight="1" thickBot="1" x14ac:dyDescent="0.25">
      <c r="B4" s="27"/>
      <c r="C4" s="28"/>
      <c r="D4" s="27"/>
      <c r="F4" s="28"/>
      <c r="G4" s="28"/>
      <c r="H4" s="28"/>
      <c r="I4" s="28"/>
      <c r="J4" s="28"/>
      <c r="K4" s="28"/>
    </row>
    <row r="5" spans="2:19" s="29" customFormat="1" ht="56.75" customHeight="1" x14ac:dyDescent="0.2">
      <c r="B5" s="15" t="s">
        <v>181</v>
      </c>
      <c r="C5" s="16" t="s">
        <v>182</v>
      </c>
      <c r="D5" s="16"/>
      <c r="E5" s="617"/>
      <c r="F5" s="617"/>
      <c r="G5" s="617"/>
      <c r="H5" s="618"/>
      <c r="I5" s="3"/>
      <c r="J5" s="3"/>
      <c r="K5" s="3"/>
      <c r="L5" s="3"/>
      <c r="M5" s="3"/>
      <c r="N5" s="3"/>
      <c r="O5" s="3"/>
      <c r="P5" s="3"/>
      <c r="Q5" s="3"/>
      <c r="R5" s="3"/>
      <c r="S5" s="3"/>
    </row>
    <row r="6" spans="2:19" s="3" customFormat="1" ht="41.75" customHeight="1" x14ac:dyDescent="0.2">
      <c r="B6" s="17" t="s">
        <v>185</v>
      </c>
      <c r="C6" s="18" t="s">
        <v>186</v>
      </c>
      <c r="D6" s="201" t="s">
        <v>187</v>
      </c>
      <c r="E6" s="615" t="s">
        <v>188</v>
      </c>
      <c r="F6" s="615"/>
      <c r="G6" s="615"/>
      <c r="H6" s="616"/>
      <c r="I6" s="1"/>
      <c r="J6" s="1"/>
      <c r="K6" s="1"/>
      <c r="L6" s="1"/>
      <c r="M6" s="1"/>
      <c r="N6" s="1"/>
      <c r="O6" s="1"/>
      <c r="P6" s="1"/>
      <c r="Q6" s="1"/>
      <c r="R6" s="1"/>
      <c r="S6" s="1"/>
    </row>
    <row r="7" spans="2:19" ht="77" customHeight="1" x14ac:dyDescent="0.2">
      <c r="B7" s="68" t="s">
        <v>422</v>
      </c>
      <c r="C7" s="19"/>
      <c r="D7" s="341"/>
      <c r="E7" s="600"/>
      <c r="F7" s="600"/>
      <c r="G7" s="600"/>
      <c r="H7" s="601"/>
    </row>
    <row r="8" spans="2:19" ht="15" x14ac:dyDescent="0.2">
      <c r="B8" s="20"/>
      <c r="C8" s="23" t="s">
        <v>0</v>
      </c>
      <c r="D8" s="21">
        <f>IF(D7=Lists!$A$2,1,0)</f>
        <v>0</v>
      </c>
      <c r="E8" s="21"/>
      <c r="F8" s="21"/>
      <c r="G8" s="21"/>
      <c r="H8" s="22"/>
    </row>
    <row r="9" spans="2:19" s="3" customFormat="1" ht="41.75" customHeight="1" x14ac:dyDescent="0.2">
      <c r="B9" s="17" t="s">
        <v>192</v>
      </c>
      <c r="C9" s="18"/>
      <c r="D9" s="201"/>
      <c r="E9" s="615"/>
      <c r="F9" s="615"/>
      <c r="G9" s="615"/>
      <c r="H9" s="616"/>
      <c r="I9" s="1"/>
      <c r="J9" s="1"/>
      <c r="K9" s="1"/>
      <c r="L9" s="1"/>
      <c r="M9" s="1"/>
      <c r="N9" s="1"/>
      <c r="O9" s="1"/>
      <c r="P9" s="1"/>
      <c r="Q9" s="1"/>
      <c r="R9" s="1"/>
      <c r="S9" s="1"/>
    </row>
    <row r="10" spans="2:19" ht="38.75" customHeight="1" x14ac:dyDescent="0.2">
      <c r="B10" s="214" t="s">
        <v>423</v>
      </c>
      <c r="C10" s="215" t="s">
        <v>194</v>
      </c>
      <c r="D10" s="201" t="s">
        <v>187</v>
      </c>
      <c r="E10" s="615" t="s">
        <v>188</v>
      </c>
      <c r="F10" s="615"/>
      <c r="G10" s="615"/>
      <c r="H10" s="616"/>
    </row>
    <row r="11" spans="2:19" ht="34.25" customHeight="1" x14ac:dyDescent="0.2">
      <c r="B11" s="202" t="s">
        <v>195</v>
      </c>
      <c r="C11" s="203"/>
      <c r="D11" s="204" t="s">
        <v>196</v>
      </c>
      <c r="E11" s="644"/>
      <c r="F11" s="644"/>
      <c r="G11" s="644"/>
      <c r="H11" s="645"/>
    </row>
    <row r="12" spans="2:19" ht="132" customHeight="1" x14ac:dyDescent="0.2">
      <c r="B12" s="205" t="s">
        <v>197</v>
      </c>
      <c r="C12" s="206"/>
      <c r="D12" s="342"/>
      <c r="E12" s="606"/>
      <c r="F12" s="606"/>
      <c r="G12" s="606"/>
      <c r="H12" s="607"/>
    </row>
    <row r="13" spans="2:19" ht="75.5" customHeight="1" x14ac:dyDescent="0.2">
      <c r="B13" s="207" t="s">
        <v>200</v>
      </c>
      <c r="C13" s="206"/>
      <c r="D13" s="342"/>
      <c r="E13" s="606"/>
      <c r="F13" s="606"/>
      <c r="G13" s="606"/>
      <c r="H13" s="607"/>
    </row>
    <row r="14" spans="2:19" ht="31.25" customHeight="1" x14ac:dyDescent="0.2">
      <c r="B14" s="208" t="s">
        <v>203</v>
      </c>
      <c r="C14" s="206"/>
      <c r="D14" s="209" t="s">
        <v>204</v>
      </c>
      <c r="E14" s="608"/>
      <c r="F14" s="608"/>
      <c r="G14" s="608"/>
      <c r="H14" s="609"/>
    </row>
    <row r="15" spans="2:19" ht="79.25" customHeight="1" x14ac:dyDescent="0.2">
      <c r="B15" s="205" t="s">
        <v>205</v>
      </c>
      <c r="C15" s="206"/>
      <c r="D15" s="342"/>
      <c r="E15" s="606"/>
      <c r="F15" s="606"/>
      <c r="G15" s="606"/>
      <c r="H15" s="607"/>
    </row>
    <row r="16" spans="2:19" ht="69.5" customHeight="1" x14ac:dyDescent="0.2">
      <c r="B16" s="207" t="s">
        <v>208</v>
      </c>
      <c r="C16" s="206"/>
      <c r="D16" s="342"/>
      <c r="E16" s="606"/>
      <c r="F16" s="606"/>
      <c r="G16" s="606"/>
      <c r="H16" s="607"/>
    </row>
    <row r="17" spans="2:19" ht="17.75" customHeight="1" x14ac:dyDescent="0.2">
      <c r="B17" s="208" t="s">
        <v>210</v>
      </c>
      <c r="C17" s="210"/>
      <c r="D17" s="211"/>
      <c r="E17" s="608"/>
      <c r="F17" s="608"/>
      <c r="G17" s="608"/>
      <c r="H17" s="609"/>
    </row>
    <row r="18" spans="2:19" ht="53.75" customHeight="1" x14ac:dyDescent="0.2">
      <c r="B18" s="205" t="s">
        <v>211</v>
      </c>
      <c r="C18" s="206"/>
      <c r="D18" s="342"/>
      <c r="E18" s="606"/>
      <c r="F18" s="606"/>
      <c r="G18" s="606"/>
      <c r="H18" s="607"/>
    </row>
    <row r="19" spans="2:19" ht="94.25" customHeight="1" x14ac:dyDescent="0.2">
      <c r="B19" s="205" t="s">
        <v>424</v>
      </c>
      <c r="C19" s="206"/>
      <c r="D19" s="342"/>
      <c r="E19" s="606"/>
      <c r="F19" s="606"/>
      <c r="G19" s="606"/>
      <c r="H19" s="607"/>
    </row>
    <row r="20" spans="2:19" ht="103.25" customHeight="1" x14ac:dyDescent="0.2">
      <c r="B20" s="212" t="s">
        <v>216</v>
      </c>
      <c r="C20" s="213"/>
      <c r="D20" s="343"/>
      <c r="E20" s="613"/>
      <c r="F20" s="613"/>
      <c r="G20" s="613"/>
      <c r="H20" s="614"/>
    </row>
    <row r="21" spans="2:19" ht="23.75" customHeight="1" x14ac:dyDescent="0.2">
      <c r="B21" s="214"/>
      <c r="C21" s="215" t="s">
        <v>218</v>
      </c>
      <c r="D21" s="215">
        <f>SUM(_xlfn.IFS(D12=Lists!$C$2,0.2,D12=Lists!$C$3,0.2,D12=Lists!$C$4,0.2,D12=Lists!$C$5,0,D12="",0),IF(D13=Lists!$D$2,0.1,0),IF(D15=Lists!$E$2,0.05,0),IF(D16=Lists!$F$2,0.05,0),IF(D18=Lists!$G$2,0.15,0),IF(D19=Lists!$H$2,0.05,0),IF(D$20=Lists!$I$2,0.1,0))</f>
        <v>0</v>
      </c>
      <c r="E21" s="602"/>
      <c r="F21" s="602"/>
      <c r="G21" s="602"/>
      <c r="H21" s="603"/>
    </row>
    <row r="22" spans="2:19" ht="33" customHeight="1" x14ac:dyDescent="0.2">
      <c r="B22" s="216" t="s">
        <v>219</v>
      </c>
      <c r="C22" s="217" t="s">
        <v>220</v>
      </c>
      <c r="D22" s="217" t="s">
        <v>221</v>
      </c>
      <c r="E22" s="611" t="s">
        <v>188</v>
      </c>
      <c r="F22" s="611"/>
      <c r="G22" s="611"/>
      <c r="H22" s="612"/>
    </row>
    <row r="23" spans="2:19" ht="221" customHeight="1" x14ac:dyDescent="0.2">
      <c r="B23" s="218" t="s">
        <v>425</v>
      </c>
      <c r="C23" s="213"/>
      <c r="D23" s="343"/>
      <c r="E23" s="613"/>
      <c r="F23" s="613"/>
      <c r="G23" s="613"/>
      <c r="H23" s="614"/>
    </row>
    <row r="24" spans="2:19" ht="20.75" customHeight="1" x14ac:dyDescent="0.2">
      <c r="B24" s="214"/>
      <c r="C24" s="215" t="s">
        <v>225</v>
      </c>
      <c r="D24" s="215">
        <f>SUM(_xlfn.IFS(D23=Lists!$K$3,0.3,D23=Lists!$K$2,0,D23="",0))</f>
        <v>0</v>
      </c>
      <c r="E24" s="602"/>
      <c r="F24" s="602"/>
      <c r="G24" s="602"/>
      <c r="H24" s="603"/>
    </row>
    <row r="25" spans="2:19" ht="15" x14ac:dyDescent="0.2">
      <c r="B25" s="383"/>
      <c r="C25" s="384" t="s">
        <v>124</v>
      </c>
      <c r="D25" s="385">
        <f>D21+D24</f>
        <v>0</v>
      </c>
      <c r="E25" s="385"/>
      <c r="F25" s="385"/>
      <c r="G25" s="385"/>
      <c r="H25" s="386"/>
    </row>
    <row r="26" spans="2:19" s="3" customFormat="1" ht="41.75" customHeight="1" x14ac:dyDescent="0.2">
      <c r="B26" s="17" t="s">
        <v>226</v>
      </c>
      <c r="C26" s="18"/>
      <c r="D26" s="201" t="s">
        <v>187</v>
      </c>
      <c r="E26" s="615" t="s">
        <v>188</v>
      </c>
      <c r="F26" s="615"/>
      <c r="G26" s="615"/>
      <c r="H26" s="616"/>
      <c r="I26" s="1"/>
      <c r="J26" s="1"/>
      <c r="K26" s="1"/>
      <c r="L26" s="1"/>
      <c r="M26" s="1"/>
      <c r="N26" s="1"/>
      <c r="O26" s="1"/>
      <c r="P26" s="1"/>
      <c r="Q26" s="1"/>
      <c r="R26" s="1"/>
      <c r="S26" s="1"/>
    </row>
    <row r="27" spans="2:19" ht="27.5" customHeight="1" x14ac:dyDescent="0.2">
      <c r="B27" s="219" t="s">
        <v>227</v>
      </c>
      <c r="C27" s="220" t="s">
        <v>228</v>
      </c>
      <c r="D27" s="341"/>
      <c r="E27" s="629"/>
      <c r="F27" s="629"/>
      <c r="G27" s="629"/>
      <c r="H27" s="630"/>
    </row>
    <row r="28" spans="2:19" ht="35" customHeight="1" x14ac:dyDescent="0.2">
      <c r="B28" s="221" t="s">
        <v>231</v>
      </c>
      <c r="C28" s="220" t="s">
        <v>228</v>
      </c>
      <c r="D28" s="341"/>
      <c r="E28" s="631"/>
      <c r="F28" s="631"/>
      <c r="G28" s="631"/>
      <c r="H28" s="632"/>
    </row>
    <row r="29" spans="2:19" ht="35" customHeight="1" x14ac:dyDescent="0.2">
      <c r="B29" s="222" t="s">
        <v>234</v>
      </c>
      <c r="C29" s="220" t="s">
        <v>228</v>
      </c>
      <c r="D29" s="341"/>
      <c r="E29" s="631"/>
      <c r="F29" s="631"/>
      <c r="G29" s="631"/>
      <c r="H29" s="632"/>
    </row>
    <row r="30" spans="2:19" ht="45" customHeight="1" x14ac:dyDescent="0.2">
      <c r="B30" s="222" t="s">
        <v>237</v>
      </c>
      <c r="C30" s="220" t="s">
        <v>228</v>
      </c>
      <c r="D30" s="341"/>
      <c r="E30" s="631"/>
      <c r="F30" s="631"/>
      <c r="G30" s="631"/>
      <c r="H30" s="632"/>
    </row>
    <row r="31" spans="2:19" ht="27.5" customHeight="1" x14ac:dyDescent="0.2">
      <c r="B31" s="222" t="s">
        <v>240</v>
      </c>
      <c r="C31" s="220" t="s">
        <v>228</v>
      </c>
      <c r="D31" s="341"/>
      <c r="E31" s="604"/>
      <c r="F31" s="604"/>
      <c r="G31" s="604"/>
      <c r="H31" s="605"/>
    </row>
    <row r="32" spans="2:19" ht="15" x14ac:dyDescent="0.2">
      <c r="B32" s="20"/>
      <c r="C32" s="23" t="s">
        <v>11</v>
      </c>
      <c r="D32" s="21">
        <f>SUM(IF(D27=Lists!$L$2,0.2,0),IF(D28=Lists!$L$2,0.2,0),IF(D29=Lists!$L$2,0.2,0),IF(D30=Lists!$L$2,0.2,0),IF(D31=Lists!$L$2,0.2,0))</f>
        <v>0</v>
      </c>
      <c r="E32" s="21"/>
      <c r="F32" s="21"/>
      <c r="G32" s="21"/>
      <c r="H32" s="22"/>
    </row>
    <row r="33" spans="2:19" s="3" customFormat="1" ht="41.75" customHeight="1" x14ac:dyDescent="0.2">
      <c r="B33" s="17" t="s">
        <v>426</v>
      </c>
      <c r="C33" s="18"/>
      <c r="D33" s="201" t="s">
        <v>187</v>
      </c>
      <c r="E33" s="615"/>
      <c r="F33" s="615"/>
      <c r="G33" s="615"/>
      <c r="H33" s="616"/>
      <c r="I33" s="1"/>
      <c r="J33" s="1"/>
      <c r="K33" s="1"/>
      <c r="L33" s="1"/>
      <c r="M33" s="1"/>
      <c r="N33" s="1"/>
      <c r="O33" s="1"/>
      <c r="P33" s="1"/>
      <c r="Q33" s="1"/>
      <c r="R33" s="1"/>
      <c r="S33" s="1"/>
    </row>
    <row r="34" spans="2:19" ht="36.5" customHeight="1" x14ac:dyDescent="0.2">
      <c r="B34" s="223" t="s">
        <v>244</v>
      </c>
      <c r="C34" s="224" t="s">
        <v>245</v>
      </c>
      <c r="D34" s="225"/>
      <c r="E34" s="226"/>
      <c r="F34" s="651" t="s">
        <v>246</v>
      </c>
      <c r="G34" s="651"/>
      <c r="H34" s="227"/>
    </row>
    <row r="35" spans="2:19" ht="93" customHeight="1" x14ac:dyDescent="0.2">
      <c r="B35" s="228" t="s">
        <v>247</v>
      </c>
      <c r="C35" s="69"/>
      <c r="D35" s="229" t="s">
        <v>427</v>
      </c>
      <c r="E35" s="229" t="s">
        <v>249</v>
      </c>
      <c r="F35" s="229" t="s">
        <v>250</v>
      </c>
      <c r="G35" s="229" t="s">
        <v>251</v>
      </c>
      <c r="H35" s="230" t="s">
        <v>252</v>
      </c>
    </row>
    <row r="36" spans="2:19" ht="32" customHeight="1" x14ac:dyDescent="0.2">
      <c r="B36" s="231" t="s">
        <v>253</v>
      </c>
      <c r="C36" s="232"/>
      <c r="D36" s="233" t="s">
        <v>254</v>
      </c>
      <c r="E36" s="233" t="s">
        <v>255</v>
      </c>
      <c r="F36" s="233" t="s">
        <v>256</v>
      </c>
      <c r="G36" s="234"/>
      <c r="H36" s="235"/>
    </row>
    <row r="37" spans="2:19" ht="17" customHeight="1" x14ac:dyDescent="0.2">
      <c r="B37" s="624"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7" s="236" t="s">
        <v>258</v>
      </c>
      <c r="D37" s="344"/>
      <c r="E37" s="345" t="s">
        <v>269</v>
      </c>
      <c r="F37" s="345"/>
      <c r="G37" s="346"/>
      <c r="H37" s="347"/>
    </row>
    <row r="38" spans="2:19" ht="17" customHeight="1" x14ac:dyDescent="0.2">
      <c r="B38" s="625"/>
      <c r="C38" s="237" t="s">
        <v>261</v>
      </c>
      <c r="D38" s="344"/>
      <c r="E38" s="345" t="s">
        <v>269</v>
      </c>
      <c r="F38" s="345"/>
      <c r="G38" s="346"/>
      <c r="H38" s="347"/>
    </row>
    <row r="39" spans="2:19" ht="17" customHeight="1" x14ac:dyDescent="0.2">
      <c r="B39" s="625"/>
      <c r="C39" s="237" t="s">
        <v>263</v>
      </c>
      <c r="D39" s="344"/>
      <c r="E39" s="345" t="s">
        <v>269</v>
      </c>
      <c r="F39" s="345"/>
      <c r="G39" s="346"/>
      <c r="H39" s="347"/>
    </row>
    <row r="40" spans="2:19" ht="17" customHeight="1" x14ac:dyDescent="0.2">
      <c r="B40" s="625"/>
      <c r="C40" s="237" t="s">
        <v>264</v>
      </c>
      <c r="D40" s="344"/>
      <c r="E40" s="345" t="s">
        <v>269</v>
      </c>
      <c r="F40" s="345"/>
      <c r="G40" s="346"/>
      <c r="H40" s="347"/>
    </row>
    <row r="41" spans="2:19" ht="17" customHeight="1" x14ac:dyDescent="0.2">
      <c r="B41" s="625"/>
      <c r="C41" s="237" t="s">
        <v>265</v>
      </c>
      <c r="D41" s="344"/>
      <c r="E41" s="345" t="s">
        <v>269</v>
      </c>
      <c r="F41" s="345"/>
      <c r="G41" s="346"/>
      <c r="H41" s="347"/>
    </row>
    <row r="42" spans="2:19" ht="17" customHeight="1" x14ac:dyDescent="0.2">
      <c r="B42" s="625"/>
      <c r="C42" s="237" t="s">
        <v>268</v>
      </c>
      <c r="D42" s="344"/>
      <c r="E42" s="345" t="s">
        <v>269</v>
      </c>
      <c r="F42" s="345"/>
      <c r="G42" s="346"/>
      <c r="H42" s="347"/>
    </row>
    <row r="43" spans="2:19" ht="17" customHeight="1" x14ac:dyDescent="0.2">
      <c r="B43" s="625"/>
      <c r="C43" s="237" t="s">
        <v>271</v>
      </c>
      <c r="D43" s="344"/>
      <c r="E43" s="345" t="s">
        <v>269</v>
      </c>
      <c r="F43" s="345"/>
      <c r="G43" s="346"/>
      <c r="H43" s="347"/>
    </row>
    <row r="44" spans="2:19" ht="17" customHeight="1" x14ac:dyDescent="0.2">
      <c r="B44" s="625"/>
      <c r="C44" s="237" t="s">
        <v>272</v>
      </c>
      <c r="D44" s="344"/>
      <c r="E44" s="345" t="s">
        <v>269</v>
      </c>
      <c r="F44" s="345"/>
      <c r="G44" s="346"/>
      <c r="H44" s="347"/>
    </row>
    <row r="45" spans="2:19" ht="17" customHeight="1" x14ac:dyDescent="0.2">
      <c r="B45" s="625"/>
      <c r="C45" s="237" t="s">
        <v>274</v>
      </c>
      <c r="D45" s="344"/>
      <c r="E45" s="345" t="s">
        <v>269</v>
      </c>
      <c r="F45" s="345"/>
      <c r="G45" s="346"/>
      <c r="H45" s="347"/>
    </row>
    <row r="46" spans="2:19" ht="17" customHeight="1" x14ac:dyDescent="0.2">
      <c r="B46" s="625"/>
      <c r="C46" s="237" t="s">
        <v>276</v>
      </c>
      <c r="D46" s="344"/>
      <c r="E46" s="345" t="s">
        <v>269</v>
      </c>
      <c r="F46" s="345"/>
      <c r="G46" s="346"/>
      <c r="H46" s="347"/>
    </row>
    <row r="47" spans="2:19" ht="17" customHeight="1" x14ac:dyDescent="0.2">
      <c r="B47" s="625"/>
      <c r="C47" s="237" t="s">
        <v>279</v>
      </c>
      <c r="D47" s="344"/>
      <c r="E47" s="345" t="s">
        <v>269</v>
      </c>
      <c r="F47" s="345"/>
      <c r="G47" s="346"/>
      <c r="H47" s="347"/>
    </row>
    <row r="48" spans="2:19" ht="17" customHeight="1" x14ac:dyDescent="0.2">
      <c r="B48" s="625"/>
      <c r="C48" s="237" t="s">
        <v>282</v>
      </c>
      <c r="D48" s="344"/>
      <c r="E48" s="345" t="s">
        <v>269</v>
      </c>
      <c r="F48" s="345"/>
      <c r="G48" s="346"/>
      <c r="H48" s="347"/>
    </row>
    <row r="49" spans="2:18" ht="17" customHeight="1" x14ac:dyDescent="0.2">
      <c r="B49" s="625"/>
      <c r="C49" s="237" t="s">
        <v>284</v>
      </c>
      <c r="D49" s="344"/>
      <c r="E49" s="345" t="s">
        <v>269</v>
      </c>
      <c r="F49" s="345"/>
      <c r="G49" s="346"/>
      <c r="H49" s="347"/>
    </row>
    <row r="50" spans="2:18" ht="17" customHeight="1" x14ac:dyDescent="0.2">
      <c r="B50" s="625"/>
      <c r="C50" s="237" t="s">
        <v>286</v>
      </c>
      <c r="D50" s="344"/>
      <c r="E50" s="345" t="s">
        <v>269</v>
      </c>
      <c r="F50" s="345"/>
      <c r="G50" s="346"/>
      <c r="H50" s="347"/>
    </row>
    <row r="51" spans="2:18" ht="17" customHeight="1" x14ac:dyDescent="0.2">
      <c r="B51" s="625"/>
      <c r="C51" s="237" t="s">
        <v>288</v>
      </c>
      <c r="D51" s="344"/>
      <c r="E51" s="345" t="s">
        <v>269</v>
      </c>
      <c r="F51" s="345"/>
      <c r="G51" s="346"/>
      <c r="H51" s="347"/>
    </row>
    <row r="52" spans="2:18" ht="17" customHeight="1" x14ac:dyDescent="0.2">
      <c r="B52" s="625"/>
      <c r="C52" s="237" t="s">
        <v>289</v>
      </c>
      <c r="D52" s="344"/>
      <c r="E52" s="345" t="s">
        <v>269</v>
      </c>
      <c r="F52" s="345"/>
      <c r="G52" s="346"/>
      <c r="H52" s="347"/>
    </row>
    <row r="53" spans="2:18" ht="17" customHeight="1" x14ac:dyDescent="0.2">
      <c r="B53" s="625"/>
      <c r="C53" s="237" t="s">
        <v>290</v>
      </c>
      <c r="D53" s="344"/>
      <c r="E53" s="345" t="s">
        <v>269</v>
      </c>
      <c r="F53" s="345"/>
      <c r="G53" s="346"/>
      <c r="H53" s="347"/>
    </row>
    <row r="54" spans="2:18" ht="17" customHeight="1" x14ac:dyDescent="0.2">
      <c r="B54" s="626"/>
      <c r="C54" s="237" t="s">
        <v>291</v>
      </c>
      <c r="D54" s="344"/>
      <c r="E54" s="345" t="s">
        <v>269</v>
      </c>
      <c r="F54" s="345"/>
      <c r="G54" s="346"/>
      <c r="H54" s="347"/>
    </row>
    <row r="55" spans="2:18" ht="22.25" customHeight="1" x14ac:dyDescent="0.2">
      <c r="B55" s="627" t="s">
        <v>428</v>
      </c>
      <c r="C55" s="237" t="s">
        <v>293</v>
      </c>
      <c r="D55" s="345"/>
      <c r="E55" s="345" t="s">
        <v>269</v>
      </c>
      <c r="F55" s="345"/>
      <c r="G55" s="346"/>
      <c r="H55" s="347"/>
    </row>
    <row r="56" spans="2:18" ht="24" customHeight="1" x14ac:dyDescent="0.2">
      <c r="B56" s="628"/>
      <c r="C56" s="232" t="s">
        <v>295</v>
      </c>
      <c r="D56" s="348"/>
      <c r="E56" s="348" t="s">
        <v>269</v>
      </c>
      <c r="F56" s="348"/>
      <c r="G56" s="349"/>
      <c r="H56" s="350"/>
    </row>
    <row r="57" spans="2:18" ht="38" customHeight="1" x14ac:dyDescent="0.2">
      <c r="B57" s="255"/>
      <c r="C57" s="112" t="s">
        <v>12</v>
      </c>
      <c r="D57" s="256">
        <f>0.02*COUNTA(D37:D56)</f>
        <v>0</v>
      </c>
      <c r="E57" s="112"/>
      <c r="F57" s="112"/>
      <c r="G57" s="112"/>
      <c r="H57" s="113"/>
      <c r="I57" s="66"/>
      <c r="J57" s="66"/>
      <c r="K57" s="66"/>
      <c r="L57" s="66"/>
      <c r="M57" s="66"/>
      <c r="N57" s="66"/>
      <c r="O57" s="66"/>
      <c r="P57" s="66"/>
      <c r="Q57" s="66"/>
    </row>
    <row r="58" spans="2:18" ht="33" customHeight="1" x14ac:dyDescent="0.2">
      <c r="B58" s="216" t="s">
        <v>296</v>
      </c>
      <c r="C58" s="217" t="s">
        <v>245</v>
      </c>
      <c r="D58" s="217"/>
      <c r="E58" s="611"/>
      <c r="F58" s="611"/>
      <c r="G58" s="611"/>
      <c r="H58" s="612"/>
    </row>
    <row r="59" spans="2:18" ht="54" customHeight="1" x14ac:dyDescent="0.2">
      <c r="B59" s="387" t="s">
        <v>297</v>
      </c>
      <c r="C59" s="388"/>
      <c r="D59" s="367" t="s">
        <v>298</v>
      </c>
      <c r="E59" s="622" t="s">
        <v>429</v>
      </c>
      <c r="F59" s="622"/>
      <c r="G59" s="622" t="s">
        <v>300</v>
      </c>
      <c r="H59" s="623"/>
    </row>
    <row r="60" spans="2:18" ht="37.25" customHeight="1" x14ac:dyDescent="0.2">
      <c r="B60" s="238" t="s">
        <v>301</v>
      </c>
      <c r="C60" s="239"/>
      <c r="D60" s="240" t="s">
        <v>302</v>
      </c>
      <c r="E60" s="610" t="s">
        <v>303</v>
      </c>
      <c r="F60" s="610"/>
      <c r="G60" s="674"/>
      <c r="H60" s="675"/>
      <c r="R60" s="66"/>
    </row>
    <row r="61" spans="2:18" ht="33.5" customHeight="1" x14ac:dyDescent="0.2">
      <c r="B61" s="619"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1" s="237" t="s">
        <v>258</v>
      </c>
      <c r="D61" s="344"/>
      <c r="E61" s="598" t="s">
        <v>269</v>
      </c>
      <c r="F61" s="598"/>
      <c r="G61" s="598" t="s">
        <v>269</v>
      </c>
      <c r="H61" s="599"/>
      <c r="R61" s="66"/>
    </row>
    <row r="62" spans="2:18" ht="24" customHeight="1" x14ac:dyDescent="0.2">
      <c r="B62" s="620"/>
      <c r="C62" s="237" t="s">
        <v>261</v>
      </c>
      <c r="D62" s="344"/>
      <c r="E62" s="598" t="s">
        <v>269</v>
      </c>
      <c r="F62" s="598"/>
      <c r="G62" s="598" t="s">
        <v>269</v>
      </c>
      <c r="H62" s="599"/>
      <c r="R62" s="66"/>
    </row>
    <row r="63" spans="2:18" ht="24" customHeight="1" x14ac:dyDescent="0.2">
      <c r="B63" s="620"/>
      <c r="C63" s="237" t="s">
        <v>263</v>
      </c>
      <c r="D63" s="344"/>
      <c r="E63" s="598" t="s">
        <v>269</v>
      </c>
      <c r="F63" s="598"/>
      <c r="G63" s="598" t="s">
        <v>269</v>
      </c>
      <c r="H63" s="599"/>
      <c r="R63" s="66"/>
    </row>
    <row r="64" spans="2:18" ht="27.5" customHeight="1" x14ac:dyDescent="0.2">
      <c r="B64" s="620"/>
      <c r="C64" s="237" t="s">
        <v>264</v>
      </c>
      <c r="D64" s="344"/>
      <c r="E64" s="598" t="s">
        <v>269</v>
      </c>
      <c r="F64" s="598"/>
      <c r="G64" s="598" t="s">
        <v>269</v>
      </c>
      <c r="H64" s="599"/>
      <c r="R64" s="66"/>
    </row>
    <row r="65" spans="2:19" ht="24" customHeight="1" x14ac:dyDescent="0.2">
      <c r="B65" s="620"/>
      <c r="C65" s="237" t="s">
        <v>265</v>
      </c>
      <c r="D65" s="344"/>
      <c r="E65" s="598" t="s">
        <v>269</v>
      </c>
      <c r="F65" s="598"/>
      <c r="G65" s="598" t="s">
        <v>269</v>
      </c>
      <c r="H65" s="599"/>
      <c r="R65" s="66"/>
    </row>
    <row r="66" spans="2:19" ht="24" customHeight="1" x14ac:dyDescent="0.2">
      <c r="B66" s="620"/>
      <c r="C66" s="237" t="s">
        <v>268</v>
      </c>
      <c r="D66" s="344"/>
      <c r="E66" s="598" t="s">
        <v>269</v>
      </c>
      <c r="F66" s="598"/>
      <c r="G66" s="598" t="s">
        <v>269</v>
      </c>
      <c r="H66" s="599"/>
      <c r="R66" s="66"/>
    </row>
    <row r="67" spans="2:19" ht="24" customHeight="1" x14ac:dyDescent="0.2">
      <c r="B67" s="620"/>
      <c r="C67" s="237" t="s">
        <v>271</v>
      </c>
      <c r="D67" s="344"/>
      <c r="E67" s="598" t="s">
        <v>269</v>
      </c>
      <c r="F67" s="598"/>
      <c r="G67" s="598" t="s">
        <v>269</v>
      </c>
      <c r="H67" s="599"/>
      <c r="R67" s="66"/>
    </row>
    <row r="68" spans="2:19" ht="24" customHeight="1" x14ac:dyDescent="0.2">
      <c r="B68" s="620"/>
      <c r="C68" s="237" t="s">
        <v>272</v>
      </c>
      <c r="D68" s="344"/>
      <c r="E68" s="598" t="s">
        <v>269</v>
      </c>
      <c r="F68" s="598"/>
      <c r="G68" s="598" t="s">
        <v>269</v>
      </c>
      <c r="H68" s="599"/>
      <c r="R68" s="66"/>
    </row>
    <row r="69" spans="2:19" ht="32.75" customHeight="1" x14ac:dyDescent="0.2">
      <c r="B69" s="621"/>
      <c r="C69" s="237" t="s">
        <v>274</v>
      </c>
      <c r="D69" s="344"/>
      <c r="E69" s="598" t="s">
        <v>269</v>
      </c>
      <c r="F69" s="598"/>
      <c r="G69" s="598" t="s">
        <v>269</v>
      </c>
      <c r="H69" s="599"/>
      <c r="R69" s="66"/>
    </row>
    <row r="70" spans="2:19" ht="45.5" customHeight="1" x14ac:dyDescent="0.2">
      <c r="B70" s="389" t="s">
        <v>430</v>
      </c>
      <c r="C70" s="232" t="s">
        <v>276</v>
      </c>
      <c r="D70" s="351"/>
      <c r="E70" s="649" t="s">
        <v>269</v>
      </c>
      <c r="F70" s="649"/>
      <c r="G70" s="649" t="s">
        <v>269</v>
      </c>
      <c r="H70" s="650"/>
      <c r="R70" s="66"/>
    </row>
    <row r="71" spans="2:19" ht="20.75" customHeight="1" x14ac:dyDescent="0.2">
      <c r="B71" s="214"/>
      <c r="C71" s="215" t="s">
        <v>309</v>
      </c>
      <c r="D71" s="215">
        <f>0.04*COUNTA(D61:D70)</f>
        <v>0</v>
      </c>
      <c r="E71" s="602"/>
      <c r="F71" s="602"/>
      <c r="G71" s="602"/>
      <c r="H71" s="603"/>
    </row>
    <row r="72" spans="2:19" s="3" customFormat="1" ht="41.75" customHeight="1" x14ac:dyDescent="0.2">
      <c r="B72" s="17" t="s">
        <v>310</v>
      </c>
      <c r="C72" s="18"/>
      <c r="D72" s="201" t="s">
        <v>187</v>
      </c>
      <c r="E72" s="615" t="s">
        <v>311</v>
      </c>
      <c r="F72" s="615"/>
      <c r="G72" s="615"/>
      <c r="H72" s="616"/>
      <c r="I72" s="1"/>
      <c r="J72" s="1"/>
      <c r="K72" s="1"/>
      <c r="L72" s="1"/>
      <c r="M72" s="1"/>
      <c r="N72" s="1"/>
      <c r="O72" s="1"/>
      <c r="P72" s="1"/>
      <c r="Q72" s="1"/>
      <c r="R72" s="1"/>
      <c r="S72" s="1"/>
    </row>
    <row r="73" spans="2:19" ht="53.75" customHeight="1" x14ac:dyDescent="0.2">
      <c r="B73" s="70" t="s">
        <v>312</v>
      </c>
      <c r="C73" s="19"/>
      <c r="D73" s="352"/>
      <c r="E73" s="642" t="s">
        <v>269</v>
      </c>
      <c r="F73" s="642"/>
      <c r="G73" s="642"/>
      <c r="H73" s="643"/>
    </row>
    <row r="74" spans="2:19" s="3" customFormat="1" ht="41.75" customHeight="1" x14ac:dyDescent="0.2">
      <c r="B74" s="17"/>
      <c r="C74" s="264" t="s">
        <v>17</v>
      </c>
      <c r="D74" s="201">
        <f>IF(D73=Lists!$R$2,0.2,0)</f>
        <v>0</v>
      </c>
      <c r="E74" s="615"/>
      <c r="F74" s="615"/>
      <c r="G74" s="615"/>
      <c r="H74" s="616"/>
      <c r="I74" s="1"/>
      <c r="J74" s="1"/>
      <c r="K74" s="1"/>
      <c r="L74" s="1"/>
      <c r="M74" s="1"/>
      <c r="N74" s="1"/>
      <c r="O74" s="1"/>
      <c r="P74" s="1"/>
      <c r="Q74" s="1"/>
      <c r="R74" s="1"/>
      <c r="S74" s="1"/>
    </row>
    <row r="75" spans="2:19" ht="15" x14ac:dyDescent="0.2">
      <c r="B75" s="20"/>
      <c r="C75" s="23" t="s">
        <v>125</v>
      </c>
      <c r="D75" s="21">
        <f>D57+D71+D74</f>
        <v>0</v>
      </c>
      <c r="E75" s="21"/>
      <c r="F75" s="21"/>
      <c r="G75" s="21"/>
      <c r="H75" s="22"/>
    </row>
    <row r="76" spans="2:19" s="3" customFormat="1" ht="41.75" customHeight="1" x14ac:dyDescent="0.2">
      <c r="B76" s="17" t="s">
        <v>315</v>
      </c>
      <c r="C76" s="18"/>
      <c r="D76" s="201" t="s">
        <v>187</v>
      </c>
      <c r="E76" s="615" t="s">
        <v>316</v>
      </c>
      <c r="F76" s="615"/>
      <c r="G76" s="615" t="s">
        <v>317</v>
      </c>
      <c r="H76" s="616"/>
      <c r="I76" s="1"/>
      <c r="J76" s="1"/>
      <c r="K76" s="1"/>
      <c r="L76" s="1"/>
      <c r="M76" s="1"/>
      <c r="N76" s="1"/>
      <c r="O76" s="1"/>
      <c r="P76" s="1"/>
      <c r="Q76" s="1"/>
      <c r="R76" s="1"/>
      <c r="S76" s="1"/>
    </row>
    <row r="77" spans="2:19" ht="29.75" customHeight="1" x14ac:dyDescent="0.2">
      <c r="B77" s="257" t="s">
        <v>318</v>
      </c>
      <c r="C77" s="258" t="s">
        <v>245</v>
      </c>
      <c r="D77" s="258"/>
      <c r="E77" s="639" t="s">
        <v>431</v>
      </c>
      <c r="F77" s="640"/>
      <c r="G77" s="640"/>
      <c r="H77" s="641"/>
    </row>
    <row r="78" spans="2:19" ht="38" customHeight="1" x14ac:dyDescent="0.2">
      <c r="B78" s="30" t="s">
        <v>320</v>
      </c>
      <c r="C78" s="25"/>
      <c r="D78" s="342"/>
      <c r="E78" s="633" t="s">
        <v>269</v>
      </c>
      <c r="F78" s="634"/>
      <c r="G78" s="634"/>
      <c r="H78" s="635"/>
    </row>
    <row r="79" spans="2:19" ht="29.75" customHeight="1" x14ac:dyDescent="0.2">
      <c r="B79" s="30" t="s">
        <v>323</v>
      </c>
      <c r="C79" s="25"/>
      <c r="D79" s="342"/>
      <c r="E79" s="633" t="s">
        <v>269</v>
      </c>
      <c r="F79" s="634"/>
      <c r="G79" s="634"/>
      <c r="H79" s="635"/>
    </row>
    <row r="80" spans="2:19" ht="39" customHeight="1" x14ac:dyDescent="0.2">
      <c r="B80" s="259" t="s">
        <v>326</v>
      </c>
      <c r="C80" s="71"/>
      <c r="D80" s="342"/>
      <c r="E80" s="636" t="s">
        <v>269</v>
      </c>
      <c r="F80" s="637"/>
      <c r="G80" s="637"/>
      <c r="H80" s="638"/>
    </row>
    <row r="81" spans="2:19" ht="44" customHeight="1" x14ac:dyDescent="0.2">
      <c r="B81" s="257" t="s">
        <v>329</v>
      </c>
      <c r="C81" s="258" t="s">
        <v>330</v>
      </c>
      <c r="D81" s="258"/>
      <c r="E81" s="639" t="s">
        <v>331</v>
      </c>
      <c r="F81" s="640"/>
      <c r="G81" s="640"/>
      <c r="H81" s="641"/>
    </row>
    <row r="82" spans="2:19" ht="36" customHeight="1" x14ac:dyDescent="0.2">
      <c r="B82" s="30" t="s">
        <v>332</v>
      </c>
      <c r="C82" s="25"/>
      <c r="D82" s="342"/>
      <c r="E82" s="633" t="s">
        <v>269</v>
      </c>
      <c r="F82" s="634"/>
      <c r="G82" s="634"/>
      <c r="H82" s="635"/>
    </row>
    <row r="83" spans="2:19" ht="29.75" customHeight="1" x14ac:dyDescent="0.2">
      <c r="B83" s="30" t="s">
        <v>335</v>
      </c>
      <c r="C83" s="25"/>
      <c r="D83" s="342"/>
      <c r="E83" s="633" t="s">
        <v>269</v>
      </c>
      <c r="F83" s="634"/>
      <c r="G83" s="634"/>
      <c r="H83" s="635"/>
    </row>
    <row r="84" spans="2:19" ht="75" customHeight="1" x14ac:dyDescent="0.2">
      <c r="B84" s="74" t="s">
        <v>336</v>
      </c>
      <c r="C84" s="26"/>
      <c r="D84" s="342"/>
      <c r="E84" s="636" t="s">
        <v>269</v>
      </c>
      <c r="F84" s="637"/>
      <c r="G84" s="637"/>
      <c r="H84" s="638"/>
    </row>
    <row r="85" spans="2:19" ht="15" x14ac:dyDescent="0.2">
      <c r="B85" s="20"/>
      <c r="C85" s="23" t="s">
        <v>126</v>
      </c>
      <c r="D85" s="21">
        <f>SUM(IF(D78=Lists!$S$2,0.2,0),IF(D79=Lists!$T$2,0.1,0),IF(D80=Lists!$U$2,0.1,0),IF(D82=Lists!$V$2,0.3,0),IF(D83=Lists!$W$2,0.1,0),_xlfn.IFS(D84=Lists!$X$3,0.1,D84=Lists!$X$4,0.1,D84=Lists!$X$5,0.15,D84=Lists!$X$6,0.2,D84=Lists!$X$2,0,D84="",0))</f>
        <v>0</v>
      </c>
      <c r="E85" s="21"/>
      <c r="F85" s="21"/>
      <c r="G85" s="21"/>
      <c r="H85" s="22"/>
    </row>
    <row r="86" spans="2:19" s="3" customFormat="1" ht="41" customHeight="1" x14ac:dyDescent="0.2">
      <c r="B86" s="17" t="s">
        <v>338</v>
      </c>
      <c r="C86" s="285" t="s">
        <v>432</v>
      </c>
      <c r="D86" s="658" t="s">
        <v>340</v>
      </c>
      <c r="E86" s="661"/>
      <c r="F86" s="658"/>
      <c r="G86" s="659"/>
      <c r="H86" s="660"/>
      <c r="I86" s="1"/>
      <c r="J86" s="1"/>
      <c r="K86" s="1"/>
      <c r="L86" s="1"/>
      <c r="M86" s="1"/>
      <c r="N86" s="1"/>
      <c r="O86" s="1"/>
      <c r="P86" s="1"/>
      <c r="Q86" s="1"/>
      <c r="R86" s="1"/>
      <c r="S86" s="1"/>
    </row>
    <row r="87" spans="2:19" ht="59.75" customHeight="1" x14ac:dyDescent="0.2">
      <c r="B87" s="257" t="s">
        <v>341</v>
      </c>
      <c r="C87" s="335">
        <v>2018</v>
      </c>
      <c r="D87" s="24" t="s">
        <v>433</v>
      </c>
      <c r="E87" s="24" t="s">
        <v>434</v>
      </c>
      <c r="F87" s="662" t="s">
        <v>435</v>
      </c>
      <c r="G87" s="663"/>
      <c r="H87" s="664"/>
    </row>
    <row r="88" spans="2:19" ht="15.5" customHeight="1" x14ac:dyDescent="0.2">
      <c r="B88" s="353" t="s">
        <v>346</v>
      </c>
      <c r="C88" s="354"/>
      <c r="D88" s="355" t="s">
        <v>269</v>
      </c>
      <c r="E88" s="355" t="s">
        <v>269</v>
      </c>
      <c r="F88" s="665" t="s">
        <v>269</v>
      </c>
      <c r="G88" s="666"/>
      <c r="H88" s="667"/>
    </row>
    <row r="89" spans="2:19" ht="14.75" customHeight="1" x14ac:dyDescent="0.2">
      <c r="B89" s="353" t="s">
        <v>347</v>
      </c>
      <c r="C89" s="354"/>
      <c r="D89" s="355" t="s">
        <v>269</v>
      </c>
      <c r="E89" s="355" t="s">
        <v>269</v>
      </c>
      <c r="F89" s="668"/>
      <c r="G89" s="669"/>
      <c r="H89" s="670"/>
    </row>
    <row r="90" spans="2:19" ht="14.75" customHeight="1" x14ac:dyDescent="0.2">
      <c r="B90" s="353" t="s">
        <v>348</v>
      </c>
      <c r="C90" s="354"/>
      <c r="D90" s="355" t="s">
        <v>269</v>
      </c>
      <c r="E90" s="355" t="s">
        <v>269</v>
      </c>
      <c r="F90" s="668"/>
      <c r="G90" s="669"/>
      <c r="H90" s="670"/>
    </row>
    <row r="91" spans="2:19" ht="14.75" customHeight="1" x14ac:dyDescent="0.2">
      <c r="B91" s="356" t="s">
        <v>349</v>
      </c>
      <c r="C91" s="354"/>
      <c r="D91" s="357" t="s">
        <v>269</v>
      </c>
      <c r="E91" s="357" t="s">
        <v>269</v>
      </c>
      <c r="F91" s="668"/>
      <c r="G91" s="669"/>
      <c r="H91" s="670"/>
    </row>
    <row r="92" spans="2:19" ht="14.75" customHeight="1" x14ac:dyDescent="0.2">
      <c r="B92" s="356" t="s">
        <v>350</v>
      </c>
      <c r="C92" s="354"/>
      <c r="D92" s="357" t="s">
        <v>269</v>
      </c>
      <c r="E92" s="357" t="s">
        <v>269</v>
      </c>
      <c r="F92" s="668"/>
      <c r="G92" s="669"/>
      <c r="H92" s="670"/>
    </row>
    <row r="93" spans="2:19" ht="14.75" customHeight="1" x14ac:dyDescent="0.2">
      <c r="B93" s="356" t="s">
        <v>351</v>
      </c>
      <c r="C93" s="354"/>
      <c r="D93" s="357" t="s">
        <v>269</v>
      </c>
      <c r="E93" s="357" t="s">
        <v>269</v>
      </c>
      <c r="F93" s="668"/>
      <c r="G93" s="669"/>
      <c r="H93" s="670"/>
    </row>
    <row r="94" spans="2:19" ht="14.75" customHeight="1" x14ac:dyDescent="0.2">
      <c r="B94" s="356" t="s">
        <v>352</v>
      </c>
      <c r="C94" s="354"/>
      <c r="D94" s="357" t="s">
        <v>269</v>
      </c>
      <c r="E94" s="357" t="s">
        <v>269</v>
      </c>
      <c r="F94" s="668"/>
      <c r="G94" s="669"/>
      <c r="H94" s="670"/>
    </row>
    <row r="95" spans="2:19" ht="14.75" customHeight="1" x14ac:dyDescent="0.2">
      <c r="B95" s="356" t="s">
        <v>353</v>
      </c>
      <c r="C95" s="354"/>
      <c r="D95" s="357" t="s">
        <v>269</v>
      </c>
      <c r="E95" s="357" t="s">
        <v>269</v>
      </c>
      <c r="F95" s="668"/>
      <c r="G95" s="669"/>
      <c r="H95" s="670"/>
    </row>
    <row r="96" spans="2:19" ht="14.75" customHeight="1" x14ac:dyDescent="0.2">
      <c r="B96" s="356">
        <v>9</v>
      </c>
      <c r="C96" s="354"/>
      <c r="D96" s="357" t="s">
        <v>269</v>
      </c>
      <c r="E96" s="357" t="s">
        <v>269</v>
      </c>
      <c r="F96" s="668"/>
      <c r="G96" s="669"/>
      <c r="H96" s="670"/>
    </row>
    <row r="97" spans="2:8" ht="14.75" customHeight="1" x14ac:dyDescent="0.2">
      <c r="B97" s="356">
        <v>10</v>
      </c>
      <c r="C97" s="354"/>
      <c r="D97" s="357" t="s">
        <v>269</v>
      </c>
      <c r="E97" s="357" t="s">
        <v>269</v>
      </c>
      <c r="F97" s="668"/>
      <c r="G97" s="669"/>
      <c r="H97" s="670"/>
    </row>
    <row r="98" spans="2:8" ht="14.75" customHeight="1" x14ac:dyDescent="0.2">
      <c r="B98" s="356">
        <v>11</v>
      </c>
      <c r="C98" s="354"/>
      <c r="D98" s="357" t="s">
        <v>269</v>
      </c>
      <c r="E98" s="357" t="s">
        <v>269</v>
      </c>
      <c r="F98" s="668"/>
      <c r="G98" s="669"/>
      <c r="H98" s="670"/>
    </row>
    <row r="99" spans="2:8" ht="14.75" customHeight="1" x14ac:dyDescent="0.2">
      <c r="B99" s="356">
        <v>12</v>
      </c>
      <c r="C99" s="354"/>
      <c r="D99" s="357" t="s">
        <v>269</v>
      </c>
      <c r="E99" s="357" t="s">
        <v>269</v>
      </c>
      <c r="F99" s="668"/>
      <c r="G99" s="669"/>
      <c r="H99" s="670"/>
    </row>
    <row r="100" spans="2:8" ht="14.75" customHeight="1" x14ac:dyDescent="0.2">
      <c r="B100" s="356">
        <v>13</v>
      </c>
      <c r="C100" s="354"/>
      <c r="D100" s="357" t="s">
        <v>269</v>
      </c>
      <c r="E100" s="357" t="s">
        <v>269</v>
      </c>
      <c r="F100" s="668"/>
      <c r="G100" s="669"/>
      <c r="H100" s="670"/>
    </row>
    <row r="101" spans="2:8" ht="14.75" customHeight="1" x14ac:dyDescent="0.2">
      <c r="B101" s="356">
        <v>14</v>
      </c>
      <c r="C101" s="354"/>
      <c r="D101" s="357" t="s">
        <v>269</v>
      </c>
      <c r="E101" s="357" t="s">
        <v>269</v>
      </c>
      <c r="F101" s="668"/>
      <c r="G101" s="669"/>
      <c r="H101" s="670"/>
    </row>
    <row r="102" spans="2:8" ht="14.75" customHeight="1" x14ac:dyDescent="0.2">
      <c r="B102" s="356">
        <v>15</v>
      </c>
      <c r="C102" s="354"/>
      <c r="D102" s="357" t="s">
        <v>269</v>
      </c>
      <c r="E102" s="357" t="s">
        <v>269</v>
      </c>
      <c r="F102" s="668"/>
      <c r="G102" s="669"/>
      <c r="H102" s="670"/>
    </row>
    <row r="103" spans="2:8" ht="14.75" customHeight="1" x14ac:dyDescent="0.2">
      <c r="B103" s="356">
        <v>16</v>
      </c>
      <c r="C103" s="354"/>
      <c r="D103" s="357" t="s">
        <v>269</v>
      </c>
      <c r="E103" s="357" t="s">
        <v>269</v>
      </c>
      <c r="F103" s="668"/>
      <c r="G103" s="669"/>
      <c r="H103" s="670"/>
    </row>
    <row r="104" spans="2:8" ht="14.75" customHeight="1" x14ac:dyDescent="0.2">
      <c r="B104" s="356">
        <v>17</v>
      </c>
      <c r="C104" s="354"/>
      <c r="D104" s="357" t="s">
        <v>269</v>
      </c>
      <c r="E104" s="357" t="s">
        <v>269</v>
      </c>
      <c r="F104" s="668"/>
      <c r="G104" s="669"/>
      <c r="H104" s="670"/>
    </row>
    <row r="105" spans="2:8" ht="14.75" customHeight="1" x14ac:dyDescent="0.2">
      <c r="B105" s="356">
        <v>18</v>
      </c>
      <c r="C105" s="354"/>
      <c r="D105" s="357" t="s">
        <v>269</v>
      </c>
      <c r="E105" s="357" t="s">
        <v>269</v>
      </c>
      <c r="F105" s="668"/>
      <c r="G105" s="669"/>
      <c r="H105" s="670"/>
    </row>
    <row r="106" spans="2:8" ht="14.75" customHeight="1" x14ac:dyDescent="0.2">
      <c r="B106" s="356">
        <v>19</v>
      </c>
      <c r="C106" s="354"/>
      <c r="D106" s="357" t="s">
        <v>269</v>
      </c>
      <c r="E106" s="357" t="s">
        <v>269</v>
      </c>
      <c r="F106" s="668"/>
      <c r="G106" s="669"/>
      <c r="H106" s="670"/>
    </row>
    <row r="107" spans="2:8" ht="14.75" customHeight="1" x14ac:dyDescent="0.2">
      <c r="B107" s="356">
        <v>20</v>
      </c>
      <c r="C107" s="354"/>
      <c r="D107" s="357" t="s">
        <v>269</v>
      </c>
      <c r="E107" s="357" t="s">
        <v>269</v>
      </c>
      <c r="F107" s="668"/>
      <c r="G107" s="669"/>
      <c r="H107" s="670"/>
    </row>
    <row r="108" spans="2:8" ht="14.75" customHeight="1" x14ac:dyDescent="0.2">
      <c r="B108" s="356">
        <v>21</v>
      </c>
      <c r="C108" s="354"/>
      <c r="D108" s="357" t="s">
        <v>269</v>
      </c>
      <c r="E108" s="357" t="s">
        <v>269</v>
      </c>
      <c r="F108" s="668"/>
      <c r="G108" s="669"/>
      <c r="H108" s="670"/>
    </row>
    <row r="109" spans="2:8" ht="14.75" customHeight="1" x14ac:dyDescent="0.2">
      <c r="B109" s="356">
        <v>22</v>
      </c>
      <c r="C109" s="354"/>
      <c r="D109" s="357" t="s">
        <v>269</v>
      </c>
      <c r="E109" s="357" t="s">
        <v>269</v>
      </c>
      <c r="F109" s="668"/>
      <c r="G109" s="669"/>
      <c r="H109" s="670"/>
    </row>
    <row r="110" spans="2:8" ht="14.75" customHeight="1" x14ac:dyDescent="0.2">
      <c r="B110" s="356">
        <v>23</v>
      </c>
      <c r="C110" s="354"/>
      <c r="D110" s="357" t="s">
        <v>269</v>
      </c>
      <c r="E110" s="357" t="s">
        <v>269</v>
      </c>
      <c r="F110" s="668"/>
      <c r="G110" s="669"/>
      <c r="H110" s="670"/>
    </row>
    <row r="111" spans="2:8" ht="14.75" customHeight="1" x14ac:dyDescent="0.2">
      <c r="B111" s="356">
        <v>24</v>
      </c>
      <c r="C111" s="354"/>
      <c r="D111" s="357" t="s">
        <v>269</v>
      </c>
      <c r="E111" s="357" t="s">
        <v>269</v>
      </c>
      <c r="F111" s="668"/>
      <c r="G111" s="669"/>
      <c r="H111" s="670"/>
    </row>
    <row r="112" spans="2:8" ht="14.75" customHeight="1" x14ac:dyDescent="0.2">
      <c r="B112" s="356">
        <v>25</v>
      </c>
      <c r="C112" s="354"/>
      <c r="D112" s="357" t="s">
        <v>269</v>
      </c>
      <c r="E112" s="357" t="s">
        <v>269</v>
      </c>
      <c r="F112" s="668"/>
      <c r="G112" s="669"/>
      <c r="H112" s="670"/>
    </row>
    <row r="113" spans="2:8" ht="14.75" customHeight="1" x14ac:dyDescent="0.2">
      <c r="B113" s="356">
        <v>26</v>
      </c>
      <c r="C113" s="354"/>
      <c r="D113" s="357" t="s">
        <v>269</v>
      </c>
      <c r="E113" s="357" t="s">
        <v>269</v>
      </c>
      <c r="F113" s="668"/>
      <c r="G113" s="669"/>
      <c r="H113" s="670"/>
    </row>
    <row r="114" spans="2:8" ht="14.75" customHeight="1" x14ac:dyDescent="0.2">
      <c r="B114" s="356">
        <v>27</v>
      </c>
      <c r="C114" s="354"/>
      <c r="D114" s="357" t="s">
        <v>269</v>
      </c>
      <c r="E114" s="357" t="s">
        <v>269</v>
      </c>
      <c r="F114" s="668"/>
      <c r="G114" s="669"/>
      <c r="H114" s="670"/>
    </row>
    <row r="115" spans="2:8" ht="14.75" customHeight="1" x14ac:dyDescent="0.2">
      <c r="B115" s="356">
        <v>28</v>
      </c>
      <c r="C115" s="354"/>
      <c r="D115" s="357" t="s">
        <v>269</v>
      </c>
      <c r="E115" s="357" t="s">
        <v>269</v>
      </c>
      <c r="F115" s="668"/>
      <c r="G115" s="669"/>
      <c r="H115" s="670"/>
    </row>
    <row r="116" spans="2:8" ht="14.75" customHeight="1" x14ac:dyDescent="0.2">
      <c r="B116" s="356">
        <v>29</v>
      </c>
      <c r="C116" s="354"/>
      <c r="D116" s="357" t="s">
        <v>269</v>
      </c>
      <c r="E116" s="357" t="s">
        <v>269</v>
      </c>
      <c r="F116" s="668"/>
      <c r="G116" s="669"/>
      <c r="H116" s="670"/>
    </row>
    <row r="117" spans="2:8" ht="14.75" customHeight="1" x14ac:dyDescent="0.2">
      <c r="B117" s="358">
        <v>30</v>
      </c>
      <c r="C117" s="359"/>
      <c r="D117" s="360" t="s">
        <v>269</v>
      </c>
      <c r="E117" s="360" t="s">
        <v>269</v>
      </c>
      <c r="F117" s="671"/>
      <c r="G117" s="672"/>
      <c r="H117" s="673"/>
    </row>
    <row r="118" spans="2:8" ht="42.5" customHeight="1" x14ac:dyDescent="0.2">
      <c r="B118" s="252" t="s">
        <v>436</v>
      </c>
      <c r="C118" s="253"/>
      <c r="D118" s="254">
        <f>SUM(D88:D117)</f>
        <v>0</v>
      </c>
      <c r="E118" s="72">
        <f>SUM(E88:E117)</f>
        <v>0</v>
      </c>
      <c r="F118" s="655"/>
      <c r="G118" s="656"/>
      <c r="H118" s="657"/>
    </row>
    <row r="119" spans="2:8" ht="44.75" customHeight="1" x14ac:dyDescent="0.2">
      <c r="B119" s="250" t="s">
        <v>440</v>
      </c>
      <c r="C119" s="251"/>
      <c r="D119" s="254" t="str">
        <f>'SB2 Overview States Provinces'!D13</f>
        <v>…</v>
      </c>
      <c r="E119" s="652"/>
      <c r="F119" s="653"/>
      <c r="G119" s="653"/>
      <c r="H119" s="654"/>
    </row>
    <row r="120" spans="2:8" ht="16" thickBot="1" x14ac:dyDescent="0.25">
      <c r="B120" s="241"/>
      <c r="C120" s="242" t="s">
        <v>127</v>
      </c>
      <c r="D120" s="248">
        <f>IF(ISERROR(D118/D119),0,D118/D119)</f>
        <v>0</v>
      </c>
      <c r="E120" s="243"/>
      <c r="F120" s="243"/>
      <c r="G120" s="243"/>
      <c r="H120" s="244"/>
    </row>
    <row r="121" spans="2:8" ht="21.5" customHeight="1" thickBot="1" x14ac:dyDescent="0.25">
      <c r="B121" s="245"/>
      <c r="C121" s="245"/>
      <c r="D121" s="245"/>
      <c r="E121" s="1"/>
    </row>
    <row r="122" spans="2:8" ht="43.25" customHeight="1" thickBot="1" x14ac:dyDescent="0.25">
      <c r="B122" s="246" t="s">
        <v>451</v>
      </c>
      <c r="C122" s="247"/>
      <c r="D122" s="249">
        <f>D8*(D25+D32+D75+D85+D120)</f>
        <v>0</v>
      </c>
      <c r="E122" s="646"/>
      <c r="F122" s="647"/>
      <c r="G122" s="647"/>
      <c r="H122" s="648"/>
    </row>
  </sheetData>
  <sheetProtection algorithmName="SHA-512" hashValue="D9OGa24cOioJ+9/oBrGXWY/3NwMxPBB+oWmJHD9xNuFrxEttdgFIW4amcMHlwFkezvJbV3PsElzYMjC1ymR0dQ==" saltValue="M1TAFZWpl91eeXwnzfoL9g==" spinCount="100000" sheet="1" objects="1" scenarios="1" formatColumns="0" formatRows="0"/>
  <mergeCells count="75">
    <mergeCell ref="E122:H122"/>
    <mergeCell ref="D86:E86"/>
    <mergeCell ref="F86:H86"/>
    <mergeCell ref="F87:H87"/>
    <mergeCell ref="F88:H117"/>
    <mergeCell ref="F118:H118"/>
    <mergeCell ref="E119:H119"/>
    <mergeCell ref="E82:H82"/>
    <mergeCell ref="E83:H83"/>
    <mergeCell ref="E84:H84"/>
    <mergeCell ref="E79:H79"/>
    <mergeCell ref="E80:H80"/>
    <mergeCell ref="E81:H81"/>
    <mergeCell ref="E74:H74"/>
    <mergeCell ref="E76:H76"/>
    <mergeCell ref="E77:H77"/>
    <mergeCell ref="E78:H78"/>
    <mergeCell ref="E70:F70"/>
    <mergeCell ref="G70:H70"/>
    <mergeCell ref="E71:H71"/>
    <mergeCell ref="E72:H72"/>
    <mergeCell ref="E73:H73"/>
    <mergeCell ref="B61:B69"/>
    <mergeCell ref="G61:H61"/>
    <mergeCell ref="G62:H62"/>
    <mergeCell ref="G63:H63"/>
    <mergeCell ref="G64:H64"/>
    <mergeCell ref="G65:H65"/>
    <mergeCell ref="G66:H66"/>
    <mergeCell ref="G67:H67"/>
    <mergeCell ref="E68:F68"/>
    <mergeCell ref="G68:H68"/>
    <mergeCell ref="E69:F69"/>
    <mergeCell ref="G69:H69"/>
    <mergeCell ref="E67:F67"/>
    <mergeCell ref="E33:H33"/>
    <mergeCell ref="F34:G34"/>
    <mergeCell ref="B37:B54"/>
    <mergeCell ref="B55:B56"/>
    <mergeCell ref="E58:H58"/>
    <mergeCell ref="E27:H27"/>
    <mergeCell ref="E28:H28"/>
    <mergeCell ref="E29:H29"/>
    <mergeCell ref="E30:H30"/>
    <mergeCell ref="E31:H31"/>
    <mergeCell ref="E21:H21"/>
    <mergeCell ref="E22:H22"/>
    <mergeCell ref="E23:H23"/>
    <mergeCell ref="E24:H24"/>
    <mergeCell ref="E26:H26"/>
    <mergeCell ref="E16:H16"/>
    <mergeCell ref="E17:H17"/>
    <mergeCell ref="E18:H18"/>
    <mergeCell ref="E19:H19"/>
    <mergeCell ref="E20:H20"/>
    <mergeCell ref="E11:H11"/>
    <mergeCell ref="E12:H12"/>
    <mergeCell ref="E13:H13"/>
    <mergeCell ref="E14:H14"/>
    <mergeCell ref="E15:H15"/>
    <mergeCell ref="E5:H5"/>
    <mergeCell ref="E6:H6"/>
    <mergeCell ref="E7:H7"/>
    <mergeCell ref="E9:H9"/>
    <mergeCell ref="E10:H10"/>
    <mergeCell ref="E59:F59"/>
    <mergeCell ref="E60:F60"/>
    <mergeCell ref="E66:F66"/>
    <mergeCell ref="G59:H59"/>
    <mergeCell ref="G60:H60"/>
    <mergeCell ref="E61:F61"/>
    <mergeCell ref="E62:F62"/>
    <mergeCell ref="E63:F63"/>
    <mergeCell ref="E64:F64"/>
    <mergeCell ref="E65:F65"/>
  </mergeCells>
  <conditionalFormatting sqref="C119">
    <cfRule type="duplicateValues" dxfId="167" priority="40"/>
  </conditionalFormatting>
  <conditionalFormatting sqref="D7">
    <cfRule type="containsText" dxfId="166" priority="6" operator="containsText" text="Y">
      <formula>NOT(ISERROR(SEARCH("Y",D7)))</formula>
    </cfRule>
    <cfRule type="containsText" dxfId="165" priority="5" operator="containsText" text="N">
      <formula>NOT(ISERROR(SEARCH("N",D7)))</formula>
    </cfRule>
  </conditionalFormatting>
  <conditionalFormatting sqref="D12:D13">
    <cfRule type="containsText" dxfId="164" priority="9" operator="containsText" text="YES">
      <formula>NOT(ISERROR(SEARCH("YES",D12)))</formula>
    </cfRule>
  </conditionalFormatting>
  <conditionalFormatting sqref="D15:D16">
    <cfRule type="containsText" dxfId="163" priority="8" operator="containsText" text="YES">
      <formula>NOT(ISERROR(SEARCH("YES",D15)))</formula>
    </cfRule>
  </conditionalFormatting>
  <conditionalFormatting sqref="D17 D23 D28:D31">
    <cfRule type="containsText" dxfId="162" priority="13" operator="containsText" text="SOME">
      <formula>NOT(ISERROR(SEARCH("SOME",D17)))</formula>
    </cfRule>
  </conditionalFormatting>
  <conditionalFormatting sqref="D18:D20">
    <cfRule type="containsText" dxfId="161" priority="7" operator="containsText" text="YES">
      <formula>NOT(ISERROR(SEARCH("YES",D18)))</formula>
    </cfRule>
  </conditionalFormatting>
  <conditionalFormatting sqref="D27:D31">
    <cfRule type="containsText" dxfId="160" priority="12" operator="containsText" text="Y">
      <formula>NOT(ISERROR(SEARCH("Y",D27)))</formula>
    </cfRule>
  </conditionalFormatting>
  <conditionalFormatting sqref="D73">
    <cfRule type="containsText" dxfId="159" priority="10" operator="containsText" text="YES">
      <formula>NOT(ISERROR(SEARCH("YES",D73)))</formula>
    </cfRule>
  </conditionalFormatting>
  <conditionalFormatting sqref="D78:D80">
    <cfRule type="containsText" dxfId="158" priority="3" operator="containsText" text="YES">
      <formula>NOT(ISERROR(SEARCH("YES",D78)))</formula>
    </cfRule>
  </conditionalFormatting>
  <conditionalFormatting sqref="D82:D83">
    <cfRule type="containsText" dxfId="157" priority="2" operator="containsText" text="YES">
      <formula>NOT(ISERROR(SEARCH("YES",D82)))</formula>
    </cfRule>
  </conditionalFormatting>
  <conditionalFormatting sqref="D84">
    <cfRule type="containsText" dxfId="156" priority="1" operator="containsText" text="Monitoring via">
      <formula>NOT(ISERROR(SEARCH("Monitoring via",D84)))</formula>
    </cfRule>
  </conditionalFormatting>
  <dataValidations count="1">
    <dataValidation allowBlank="1" showInputMessage="1" showErrorMessage="1" promptTitle="Please enter other consideration" sqref="D70" xr:uid="{B752A7BC-32E1-425F-8BF2-8D8859BF3925}"/>
  </dataValidations>
  <hyperlinks>
    <hyperlink ref="E1" location="'CONTACT DETAILS'!A1" display="'CONTACT DETAILS'!A1" xr:uid="{94A24A56-79AC-43B3-A840-388E3B7C065C}"/>
    <hyperlink ref="B1" location="'MAIN PAGE'!A1" display="'MAIN PAGE'!A1" xr:uid="{3D20226B-8FC0-4296-B447-7336795BF8B2}"/>
    <hyperlink ref="D1" location="'SB2 Overview States Provinces'!A1" display="'SB2 Overview States Provinces'!A1" xr:uid="{424D0514-779E-436F-8233-F53AC9E47C00}"/>
  </hyperlink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9">
        <x14:dataValidation type="list" allowBlank="1" showInputMessage="1" showErrorMessage="1" promptTitle="Please choose relevant option" xr:uid="{30FDC941-A604-4E45-9B74-13BAA58062D5}">
          <x14:formula1>
            <xm:f>Lists!$X$2:$X$6</xm:f>
          </x14:formula1>
          <xm:sqref>D84</xm:sqref>
        </x14:dataValidation>
        <x14:dataValidation type="list" allowBlank="1" showInputMessage="1" showErrorMessage="1" error="Please select answer from drop-down list, or input answer in CAPITAL LETTERS" prompt="Please select an answer from the drop-down list" xr:uid="{0921F959-1817-4C7D-9758-F6FE994F314E}">
          <x14:formula1>
            <xm:f>Lists!$R$2:$R$3</xm:f>
          </x14:formula1>
          <xm:sqref>D73</xm:sqref>
        </x14:dataValidation>
        <x14:dataValidation type="list" allowBlank="1" showInputMessage="1" showErrorMessage="1" promptTitle="For example:" xr:uid="{18FA4EB7-F0C3-49BA-86B5-04BCEB7F5E07}">
          <x14:formula1>
            <xm:f>Lists!$Y$2:$Y$8</xm:f>
          </x14:formula1>
          <xm:sqref>F37:F56</xm:sqref>
        </x14:dataValidation>
        <x14:dataValidation type="list" allowBlank="1" showInputMessage="1" showErrorMessage="1" error="Please select answer from the drop-down list, or input answer in CAPITAL LETTERS" prompt="Please select the most relevant answer from the drop-down list" xr:uid="{725BE8B4-15B0-406C-9E73-21D09B105E5D}">
          <x14:formula1>
            <xm:f>Lists!$D$2:$D$4</xm:f>
          </x14:formula1>
          <xm:sqref>D13</xm:sqref>
        </x14:dataValidation>
        <x14:dataValidation type="list" allowBlank="1" showInputMessage="1" showErrorMessage="1" xr:uid="{3FE6B5F2-6CC4-429D-BEEA-CD855E3FA1E7}">
          <x14:formula1>
            <xm:f>Lists!$F$2:$F$4</xm:f>
          </x14:formula1>
          <xm:sqref>D16</xm:sqref>
        </x14:dataValidation>
        <x14:dataValidation type="list" allowBlank="1" showInputMessage="1" showErrorMessage="1" xr:uid="{72244790-2616-432B-B7A1-D0705F7C2D8A}">
          <x14:formula1>
            <xm:f>Lists!$G$2:$G$4</xm:f>
          </x14:formula1>
          <xm:sqref>D18</xm:sqref>
        </x14:dataValidation>
        <x14:dataValidation type="list" allowBlank="1" showInputMessage="1" showErrorMessage="1" xr:uid="{923808EF-A75F-4C9B-80A9-8C6D94D9ACBC}">
          <x14:formula1>
            <xm:f>Lists!$H$2:$H$4</xm:f>
          </x14:formula1>
          <xm:sqref>D19</xm:sqref>
        </x14:dataValidation>
        <x14:dataValidation type="list" allowBlank="1" showInputMessage="1" showErrorMessage="1" xr:uid="{E629ACE8-7F8C-465A-99B3-F4A314C632C8}">
          <x14:formula1>
            <xm:f>Lists!$I$2:$I$4</xm:f>
          </x14:formula1>
          <xm:sqref>D20</xm:sqref>
        </x14:dataValidation>
        <x14:dataValidation type="list" allowBlank="1" showInputMessage="1" showErrorMessage="1" xr:uid="{24BFC54B-0F2F-4103-9801-08DF79786088}">
          <x14:formula1>
            <xm:f>Lists!$E$2:$E$4</xm:f>
          </x14:formula1>
          <xm:sqref>D15</xm:sqref>
        </x14:dataValidation>
        <x14:dataValidation type="list" allowBlank="1" showInputMessage="1" showErrorMessage="1" error="Please select answer from drop-down list, or input answer in CAPITAL LETTERS" promptTitle="Please answer YES/NO" prompt="Select an answer from the drop-down list" xr:uid="{56C49DA0-FDEF-4C90-81E8-FC6CBE942D56}">
          <x14:formula1>
            <xm:f>Lists!$L$2:$L$4</xm:f>
          </x14:formula1>
          <xm:sqref>D27:D31</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A3309D15-95F3-40CF-A76F-9C6BC6D291B6}">
          <x14:formula1>
            <xm:f>Lists!$A$2:$A$4</xm:f>
          </x14:formula1>
          <xm:sqref>D7</xm:sqref>
        </x14:dataValidation>
        <x14:dataValidation type="list" allowBlank="1" showInputMessage="1" showErrorMessage="1" xr:uid="{1D0184B7-BEA1-4B0D-9D69-E19A1BEF8AF1}">
          <x14:formula1>
            <xm:f>Lists!$K$2:$K$4</xm:f>
          </x14:formula1>
          <xm:sqref>D23</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CF4D5F9A-4B37-4609-8395-5DB482BF0E94}">
          <x14:formula1>
            <xm:f>Lists!$S$2:$S$3</xm:f>
          </x14:formula1>
          <xm:sqref>D78</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E8CD6335-B01A-4E79-AABB-4AB138BF1F0E}">
          <x14:formula1>
            <xm:f>Lists!$T$2:$T$3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DB9321CD-AAB0-4C51-A047-BB71D8BFD223}">
          <x14:formula1>
            <xm:f>Lists!$U$2:$U$3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B539328D-5E05-4529-ABF0-68D663D4DF68}">
          <x14:formula1>
            <xm:f>Lists!$V$2:$V$3</xm:f>
          </x14:formula1>
          <xm:sqref>D82:D83</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42BA55C2-93E4-49DB-86B1-C6C7C861C314}">
          <x14:formula1>
            <xm:f>Lists!$O$2:$O$25</xm:f>
          </x14:formula1>
          <xm:sqref>D37:D54</xm:sqref>
        </x14:dataValidation>
        <x14:dataValidation type="list" allowBlank="1" showInputMessage="1" showErrorMessage="1" error="Please select answer from the drop-down list, or input answer in CAPITAL LETTERS" promptTitle="When defining requirements:" prompt="Public bodies can resort to:" xr:uid="{C4868966-1AB8-4AA5-85B2-F265C2F18962}">
          <x14:formula1>
            <xm:f>Lists!$C$2:$C$6</xm:f>
          </x14:formula1>
          <xm:sqref>D12</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AA21DBFF-C6C4-461F-91E3-9CDA8F41580F}">
          <x14:formula1>
            <xm:f>Lists!$Q$2:$Q$12</xm:f>
          </x14:formula1>
          <xm:sqref>D61:D69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67782-25DE-4172-80AE-B81FD728F9D8}">
  <dimension ref="B1:S122"/>
  <sheetViews>
    <sheetView showGridLines="0" zoomScaleNormal="100" workbookViewId="0">
      <pane xSplit="2" ySplit="4" topLeftCell="C5" activePane="bottomRight" state="frozen"/>
      <selection pane="topRight" activeCell="D119" sqref="D119"/>
      <selection pane="bottomLeft" activeCell="D119" sqref="D119"/>
      <selection pane="bottomRight" activeCell="A5" sqref="A5:XFD5"/>
    </sheetView>
  </sheetViews>
  <sheetFormatPr baseColWidth="10" defaultColWidth="25.1640625" defaultRowHeight="11" x14ac:dyDescent="0.2"/>
  <cols>
    <col min="1" max="1" width="15.5" style="1" customWidth="1"/>
    <col min="2" max="2" width="69" style="4" customWidth="1"/>
    <col min="3" max="3" width="8.1640625" style="4" customWidth="1"/>
    <col min="4" max="4" width="47" style="1" customWidth="1"/>
    <col min="5" max="5" width="40.5" style="2" customWidth="1"/>
    <col min="6" max="6" width="30.33203125" style="1" customWidth="1"/>
    <col min="7" max="7" width="25" style="1" customWidth="1"/>
    <col min="8" max="8" width="20.164062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9" s="77" customFormat="1" ht="36" customHeight="1" thickTop="1" thickBot="1" x14ac:dyDescent="0.25">
      <c r="B1" s="106" t="s">
        <v>143</v>
      </c>
      <c r="C1" s="107"/>
      <c r="D1" s="108" t="s">
        <v>420</v>
      </c>
      <c r="E1" s="106" t="s">
        <v>101</v>
      </c>
    </row>
    <row r="2" spans="2:19" ht="24.5" customHeight="1" thickTop="1" x14ac:dyDescent="0.2"/>
    <row r="3" spans="2:19" s="29" customFormat="1" ht="50" customHeight="1" x14ac:dyDescent="0.2">
      <c r="B3" s="27" t="s">
        <v>452</v>
      </c>
      <c r="D3" s="56" t="str">
        <f>'SB2 Overview States Provinces'!C14</f>
        <v>…</v>
      </c>
      <c r="E3" s="263"/>
      <c r="G3" s="28"/>
      <c r="H3" s="28"/>
      <c r="I3" s="28"/>
      <c r="J3" s="28"/>
      <c r="K3" s="28"/>
    </row>
    <row r="4" spans="2:19" s="29" customFormat="1" ht="17.75" customHeight="1" thickBot="1" x14ac:dyDescent="0.25">
      <c r="B4" s="27"/>
      <c r="C4" s="28"/>
      <c r="D4" s="27"/>
      <c r="F4" s="28"/>
      <c r="G4" s="28"/>
      <c r="H4" s="28"/>
      <c r="I4" s="28"/>
      <c r="J4" s="28"/>
      <c r="K4" s="28"/>
    </row>
    <row r="5" spans="2:19" s="29" customFormat="1" ht="56.75" customHeight="1" x14ac:dyDescent="0.2">
      <c r="B5" s="15" t="s">
        <v>181</v>
      </c>
      <c r="C5" s="16" t="s">
        <v>182</v>
      </c>
      <c r="D5" s="16"/>
      <c r="E5" s="617"/>
      <c r="F5" s="617"/>
      <c r="G5" s="617"/>
      <c r="H5" s="618"/>
      <c r="I5" s="3"/>
      <c r="J5" s="3"/>
      <c r="K5" s="3"/>
      <c r="L5" s="3"/>
      <c r="M5" s="3"/>
      <c r="N5" s="3"/>
      <c r="O5" s="3"/>
      <c r="P5" s="3"/>
      <c r="Q5" s="3"/>
      <c r="R5" s="3"/>
      <c r="S5" s="3"/>
    </row>
    <row r="6" spans="2:19" s="3" customFormat="1" ht="41.75" customHeight="1" x14ac:dyDescent="0.2">
      <c r="B6" s="17" t="s">
        <v>185</v>
      </c>
      <c r="C6" s="18" t="s">
        <v>186</v>
      </c>
      <c r="D6" s="201" t="s">
        <v>187</v>
      </c>
      <c r="E6" s="615" t="s">
        <v>188</v>
      </c>
      <c r="F6" s="615"/>
      <c r="G6" s="615"/>
      <c r="H6" s="616"/>
      <c r="I6" s="1"/>
      <c r="J6" s="1"/>
      <c r="K6" s="1"/>
      <c r="L6" s="1"/>
      <c r="M6" s="1"/>
      <c r="N6" s="1"/>
      <c r="O6" s="1"/>
      <c r="P6" s="1"/>
      <c r="Q6" s="1"/>
      <c r="R6" s="1"/>
      <c r="S6" s="1"/>
    </row>
    <row r="7" spans="2:19" ht="77" customHeight="1" x14ac:dyDescent="0.2">
      <c r="B7" s="68" t="s">
        <v>422</v>
      </c>
      <c r="C7" s="19"/>
      <c r="D7" s="341"/>
      <c r="E7" s="600"/>
      <c r="F7" s="600"/>
      <c r="G7" s="600"/>
      <c r="H7" s="601"/>
    </row>
    <row r="8" spans="2:19" ht="15" x14ac:dyDescent="0.2">
      <c r="B8" s="20"/>
      <c r="C8" s="23" t="s">
        <v>0</v>
      </c>
      <c r="D8" s="21">
        <f>IF(D7=Lists!$A$2,1,0)</f>
        <v>0</v>
      </c>
      <c r="E8" s="21"/>
      <c r="F8" s="21"/>
      <c r="G8" s="21"/>
      <c r="H8" s="22"/>
    </row>
    <row r="9" spans="2:19" s="3" customFormat="1" ht="41.75" customHeight="1" x14ac:dyDescent="0.2">
      <c r="B9" s="17" t="s">
        <v>192</v>
      </c>
      <c r="C9" s="18"/>
      <c r="D9" s="201"/>
      <c r="E9" s="615"/>
      <c r="F9" s="615"/>
      <c r="G9" s="615"/>
      <c r="H9" s="616"/>
      <c r="I9" s="1"/>
      <c r="J9" s="1"/>
      <c r="K9" s="1"/>
      <c r="L9" s="1"/>
      <c r="M9" s="1"/>
      <c r="N9" s="1"/>
      <c r="O9" s="1"/>
      <c r="P9" s="1"/>
      <c r="Q9" s="1"/>
      <c r="R9" s="1"/>
      <c r="S9" s="1"/>
    </row>
    <row r="10" spans="2:19" ht="38.75" customHeight="1" x14ac:dyDescent="0.2">
      <c r="B10" s="214" t="s">
        <v>423</v>
      </c>
      <c r="C10" s="215" t="s">
        <v>194</v>
      </c>
      <c r="D10" s="201" t="s">
        <v>187</v>
      </c>
      <c r="E10" s="615" t="s">
        <v>188</v>
      </c>
      <c r="F10" s="615"/>
      <c r="G10" s="615"/>
      <c r="H10" s="616"/>
    </row>
    <row r="11" spans="2:19" ht="34.25" customHeight="1" x14ac:dyDescent="0.2">
      <c r="B11" s="202" t="s">
        <v>195</v>
      </c>
      <c r="C11" s="203"/>
      <c r="D11" s="204" t="s">
        <v>196</v>
      </c>
      <c r="E11" s="644"/>
      <c r="F11" s="644"/>
      <c r="G11" s="644"/>
      <c r="H11" s="645"/>
    </row>
    <row r="12" spans="2:19" ht="132" customHeight="1" x14ac:dyDescent="0.2">
      <c r="B12" s="205" t="s">
        <v>197</v>
      </c>
      <c r="C12" s="206"/>
      <c r="D12" s="342"/>
      <c r="E12" s="606"/>
      <c r="F12" s="606"/>
      <c r="G12" s="606"/>
      <c r="H12" s="607"/>
    </row>
    <row r="13" spans="2:19" ht="75.5" customHeight="1" x14ac:dyDescent="0.2">
      <c r="B13" s="207" t="s">
        <v>200</v>
      </c>
      <c r="C13" s="206"/>
      <c r="D13" s="342"/>
      <c r="E13" s="606"/>
      <c r="F13" s="606"/>
      <c r="G13" s="606"/>
      <c r="H13" s="607"/>
    </row>
    <row r="14" spans="2:19" ht="31.25" customHeight="1" x14ac:dyDescent="0.2">
      <c r="B14" s="208" t="s">
        <v>203</v>
      </c>
      <c r="C14" s="206"/>
      <c r="D14" s="209" t="s">
        <v>204</v>
      </c>
      <c r="E14" s="608"/>
      <c r="F14" s="608"/>
      <c r="G14" s="608"/>
      <c r="H14" s="609"/>
    </row>
    <row r="15" spans="2:19" ht="79.25" customHeight="1" x14ac:dyDescent="0.2">
      <c r="B15" s="205" t="s">
        <v>205</v>
      </c>
      <c r="C15" s="206"/>
      <c r="D15" s="342"/>
      <c r="E15" s="606"/>
      <c r="F15" s="606"/>
      <c r="G15" s="606"/>
      <c r="H15" s="607"/>
    </row>
    <row r="16" spans="2:19" ht="69.5" customHeight="1" x14ac:dyDescent="0.2">
      <c r="B16" s="207" t="s">
        <v>208</v>
      </c>
      <c r="C16" s="206"/>
      <c r="D16" s="342"/>
      <c r="E16" s="606"/>
      <c r="F16" s="606"/>
      <c r="G16" s="606"/>
      <c r="H16" s="607"/>
    </row>
    <row r="17" spans="2:19" ht="17.75" customHeight="1" x14ac:dyDescent="0.2">
      <c r="B17" s="208" t="s">
        <v>210</v>
      </c>
      <c r="C17" s="210"/>
      <c r="D17" s="211"/>
      <c r="E17" s="608"/>
      <c r="F17" s="608"/>
      <c r="G17" s="608"/>
      <c r="H17" s="609"/>
    </row>
    <row r="18" spans="2:19" ht="53.75" customHeight="1" x14ac:dyDescent="0.2">
      <c r="B18" s="205" t="s">
        <v>211</v>
      </c>
      <c r="C18" s="206"/>
      <c r="D18" s="342"/>
      <c r="E18" s="606"/>
      <c r="F18" s="606"/>
      <c r="G18" s="606"/>
      <c r="H18" s="607"/>
    </row>
    <row r="19" spans="2:19" ht="94.25" customHeight="1" x14ac:dyDescent="0.2">
      <c r="B19" s="205" t="s">
        <v>424</v>
      </c>
      <c r="C19" s="206"/>
      <c r="D19" s="342"/>
      <c r="E19" s="606"/>
      <c r="F19" s="606"/>
      <c r="G19" s="606"/>
      <c r="H19" s="607"/>
    </row>
    <row r="20" spans="2:19" ht="103.25" customHeight="1" x14ac:dyDescent="0.2">
      <c r="B20" s="212" t="s">
        <v>216</v>
      </c>
      <c r="C20" s="213"/>
      <c r="D20" s="343"/>
      <c r="E20" s="613"/>
      <c r="F20" s="613"/>
      <c r="G20" s="613"/>
      <c r="H20" s="614"/>
    </row>
    <row r="21" spans="2:19" ht="23.75" customHeight="1" x14ac:dyDescent="0.2">
      <c r="B21" s="214"/>
      <c r="C21" s="215" t="s">
        <v>218</v>
      </c>
      <c r="D21" s="215">
        <f>SUM(_xlfn.IFS(D12=Lists!$C$2,0.2,D12=Lists!$C$3,0.2,D12=Lists!$C$4,0.2,D12=Lists!$C$5,0,D12="",0),IF(D13=Lists!$D$2,0.1,0),IF(D15=Lists!$E$2,0.05,0),IF(D16=Lists!$F$2,0.05,0),IF(D18=Lists!$G$2,0.15,0),IF(D19=Lists!$H$2,0.05,0),IF(D$20=Lists!$I$2,0.1,0))</f>
        <v>0</v>
      </c>
      <c r="E21" s="602"/>
      <c r="F21" s="602"/>
      <c r="G21" s="602"/>
      <c r="H21" s="603"/>
    </row>
    <row r="22" spans="2:19" ht="33" customHeight="1" x14ac:dyDescent="0.2">
      <c r="B22" s="216" t="s">
        <v>219</v>
      </c>
      <c r="C22" s="217" t="s">
        <v>220</v>
      </c>
      <c r="D22" s="217" t="s">
        <v>221</v>
      </c>
      <c r="E22" s="611" t="s">
        <v>188</v>
      </c>
      <c r="F22" s="611"/>
      <c r="G22" s="611"/>
      <c r="H22" s="612"/>
    </row>
    <row r="23" spans="2:19" ht="221" customHeight="1" x14ac:dyDescent="0.2">
      <c r="B23" s="218" t="s">
        <v>425</v>
      </c>
      <c r="C23" s="213"/>
      <c r="D23" s="343"/>
      <c r="E23" s="613"/>
      <c r="F23" s="613"/>
      <c r="G23" s="613"/>
      <c r="H23" s="614"/>
    </row>
    <row r="24" spans="2:19" ht="20.75" customHeight="1" x14ac:dyDescent="0.2">
      <c r="B24" s="214"/>
      <c r="C24" s="215" t="s">
        <v>225</v>
      </c>
      <c r="D24" s="215">
        <f>SUM(_xlfn.IFS(D23=Lists!$K$3,0.3,D23=Lists!$K$2,0,D23="",0))</f>
        <v>0</v>
      </c>
      <c r="E24" s="602"/>
      <c r="F24" s="602"/>
      <c r="G24" s="602"/>
      <c r="H24" s="603"/>
    </row>
    <row r="25" spans="2:19" ht="15" x14ac:dyDescent="0.2">
      <c r="B25" s="383"/>
      <c r="C25" s="384" t="s">
        <v>124</v>
      </c>
      <c r="D25" s="385">
        <f>D21+D24</f>
        <v>0</v>
      </c>
      <c r="E25" s="385"/>
      <c r="F25" s="385"/>
      <c r="G25" s="385"/>
      <c r="H25" s="386"/>
    </row>
    <row r="26" spans="2:19" s="3" customFormat="1" ht="41.75" customHeight="1" x14ac:dyDescent="0.2">
      <c r="B26" s="17" t="s">
        <v>226</v>
      </c>
      <c r="C26" s="18"/>
      <c r="D26" s="201" t="s">
        <v>187</v>
      </c>
      <c r="E26" s="615" t="s">
        <v>188</v>
      </c>
      <c r="F26" s="615"/>
      <c r="G26" s="615"/>
      <c r="H26" s="616"/>
      <c r="I26" s="1"/>
      <c r="J26" s="1"/>
      <c r="K26" s="1"/>
      <c r="L26" s="1"/>
      <c r="M26" s="1"/>
      <c r="N26" s="1"/>
      <c r="O26" s="1"/>
      <c r="P26" s="1"/>
      <c r="Q26" s="1"/>
      <c r="R26" s="1"/>
      <c r="S26" s="1"/>
    </row>
    <row r="27" spans="2:19" ht="27.5" customHeight="1" x14ac:dyDescent="0.2">
      <c r="B27" s="219" t="s">
        <v>227</v>
      </c>
      <c r="C27" s="220" t="s">
        <v>228</v>
      </c>
      <c r="D27" s="341"/>
      <c r="E27" s="629"/>
      <c r="F27" s="629"/>
      <c r="G27" s="629"/>
      <c r="H27" s="630"/>
    </row>
    <row r="28" spans="2:19" ht="35" customHeight="1" x14ac:dyDescent="0.2">
      <c r="B28" s="221" t="s">
        <v>231</v>
      </c>
      <c r="C28" s="220" t="s">
        <v>228</v>
      </c>
      <c r="D28" s="341"/>
      <c r="E28" s="631"/>
      <c r="F28" s="631"/>
      <c r="G28" s="631"/>
      <c r="H28" s="632"/>
    </row>
    <row r="29" spans="2:19" ht="35" customHeight="1" x14ac:dyDescent="0.2">
      <c r="B29" s="222" t="s">
        <v>234</v>
      </c>
      <c r="C29" s="220" t="s">
        <v>228</v>
      </c>
      <c r="D29" s="341"/>
      <c r="E29" s="631"/>
      <c r="F29" s="631"/>
      <c r="G29" s="631"/>
      <c r="H29" s="632"/>
    </row>
    <row r="30" spans="2:19" ht="45" customHeight="1" x14ac:dyDescent="0.2">
      <c r="B30" s="222" t="s">
        <v>237</v>
      </c>
      <c r="C30" s="220" t="s">
        <v>228</v>
      </c>
      <c r="D30" s="341"/>
      <c r="E30" s="631"/>
      <c r="F30" s="631"/>
      <c r="G30" s="631"/>
      <c r="H30" s="632"/>
    </row>
    <row r="31" spans="2:19" ht="27.5" customHeight="1" x14ac:dyDescent="0.2">
      <c r="B31" s="222" t="s">
        <v>240</v>
      </c>
      <c r="C31" s="220" t="s">
        <v>228</v>
      </c>
      <c r="D31" s="341"/>
      <c r="E31" s="604"/>
      <c r="F31" s="604"/>
      <c r="G31" s="604"/>
      <c r="H31" s="605"/>
    </row>
    <row r="32" spans="2:19" ht="15" x14ac:dyDescent="0.2">
      <c r="B32" s="20"/>
      <c r="C32" s="23" t="s">
        <v>11</v>
      </c>
      <c r="D32" s="21">
        <f>SUM(IF(D27=Lists!$L$2,0.2,0),IF(D28=Lists!$L$2,0.2,0),IF(D29=Lists!$L$2,0.2,0),IF(D30=Lists!$L$2,0.2,0),IF(D31=Lists!$L$2,0.2,0))</f>
        <v>0</v>
      </c>
      <c r="E32" s="21"/>
      <c r="F32" s="21"/>
      <c r="G32" s="21"/>
      <c r="H32" s="22"/>
    </row>
    <row r="33" spans="2:19" s="3" customFormat="1" ht="41.75" customHeight="1" x14ac:dyDescent="0.2">
      <c r="B33" s="17" t="s">
        <v>426</v>
      </c>
      <c r="C33" s="18"/>
      <c r="D33" s="201" t="s">
        <v>187</v>
      </c>
      <c r="E33" s="615"/>
      <c r="F33" s="615"/>
      <c r="G33" s="615"/>
      <c r="H33" s="616"/>
      <c r="I33" s="1"/>
      <c r="J33" s="1"/>
      <c r="K33" s="1"/>
      <c r="L33" s="1"/>
      <c r="M33" s="1"/>
      <c r="N33" s="1"/>
      <c r="O33" s="1"/>
      <c r="P33" s="1"/>
      <c r="Q33" s="1"/>
      <c r="R33" s="1"/>
      <c r="S33" s="1"/>
    </row>
    <row r="34" spans="2:19" ht="36.5" customHeight="1" x14ac:dyDescent="0.2">
      <c r="B34" s="223" t="s">
        <v>244</v>
      </c>
      <c r="C34" s="224" t="s">
        <v>245</v>
      </c>
      <c r="D34" s="225"/>
      <c r="E34" s="226"/>
      <c r="F34" s="651" t="s">
        <v>246</v>
      </c>
      <c r="G34" s="651"/>
      <c r="H34" s="227"/>
    </row>
    <row r="35" spans="2:19" ht="93" customHeight="1" x14ac:dyDescent="0.2">
      <c r="B35" s="228" t="s">
        <v>247</v>
      </c>
      <c r="C35" s="69"/>
      <c r="D35" s="229" t="s">
        <v>427</v>
      </c>
      <c r="E35" s="229" t="s">
        <v>249</v>
      </c>
      <c r="F35" s="229" t="s">
        <v>250</v>
      </c>
      <c r="G35" s="229" t="s">
        <v>251</v>
      </c>
      <c r="H35" s="230" t="s">
        <v>252</v>
      </c>
    </row>
    <row r="36" spans="2:19" ht="32" customHeight="1" x14ac:dyDescent="0.2">
      <c r="B36" s="231" t="s">
        <v>253</v>
      </c>
      <c r="C36" s="232"/>
      <c r="D36" s="233" t="s">
        <v>254</v>
      </c>
      <c r="E36" s="233" t="s">
        <v>255</v>
      </c>
      <c r="F36" s="233" t="s">
        <v>256</v>
      </c>
      <c r="G36" s="234"/>
      <c r="H36" s="235"/>
    </row>
    <row r="37" spans="2:19" ht="17" customHeight="1" x14ac:dyDescent="0.2">
      <c r="B37" s="624"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7" s="236" t="s">
        <v>258</v>
      </c>
      <c r="D37" s="344"/>
      <c r="E37" s="345" t="s">
        <v>269</v>
      </c>
      <c r="F37" s="345"/>
      <c r="G37" s="346"/>
      <c r="H37" s="347"/>
    </row>
    <row r="38" spans="2:19" ht="17" customHeight="1" x14ac:dyDescent="0.2">
      <c r="B38" s="625"/>
      <c r="C38" s="237" t="s">
        <v>261</v>
      </c>
      <c r="D38" s="344"/>
      <c r="E38" s="345" t="s">
        <v>269</v>
      </c>
      <c r="F38" s="345"/>
      <c r="G38" s="346"/>
      <c r="H38" s="347"/>
    </row>
    <row r="39" spans="2:19" ht="17" customHeight="1" x14ac:dyDescent="0.2">
      <c r="B39" s="625"/>
      <c r="C39" s="237" t="s">
        <v>263</v>
      </c>
      <c r="D39" s="344"/>
      <c r="E39" s="345" t="s">
        <v>269</v>
      </c>
      <c r="F39" s="345"/>
      <c r="G39" s="346"/>
      <c r="H39" s="347"/>
    </row>
    <row r="40" spans="2:19" ht="17" customHeight="1" x14ac:dyDescent="0.2">
      <c r="B40" s="625"/>
      <c r="C40" s="237" t="s">
        <v>264</v>
      </c>
      <c r="D40" s="344"/>
      <c r="E40" s="345" t="s">
        <v>269</v>
      </c>
      <c r="F40" s="345"/>
      <c r="G40" s="346"/>
      <c r="H40" s="347"/>
    </row>
    <row r="41" spans="2:19" ht="17" customHeight="1" x14ac:dyDescent="0.2">
      <c r="B41" s="625"/>
      <c r="C41" s="237" t="s">
        <v>265</v>
      </c>
      <c r="D41" s="344"/>
      <c r="E41" s="345" t="s">
        <v>269</v>
      </c>
      <c r="F41" s="345"/>
      <c r="G41" s="346"/>
      <c r="H41" s="347"/>
    </row>
    <row r="42" spans="2:19" ht="17" customHeight="1" x14ac:dyDescent="0.2">
      <c r="B42" s="625"/>
      <c r="C42" s="237" t="s">
        <v>268</v>
      </c>
      <c r="D42" s="344"/>
      <c r="E42" s="345" t="s">
        <v>269</v>
      </c>
      <c r="F42" s="345"/>
      <c r="G42" s="346"/>
      <c r="H42" s="347"/>
    </row>
    <row r="43" spans="2:19" ht="17" customHeight="1" x14ac:dyDescent="0.2">
      <c r="B43" s="625"/>
      <c r="C43" s="237" t="s">
        <v>271</v>
      </c>
      <c r="D43" s="344"/>
      <c r="E43" s="345" t="s">
        <v>269</v>
      </c>
      <c r="F43" s="345"/>
      <c r="G43" s="346"/>
      <c r="H43" s="347"/>
    </row>
    <row r="44" spans="2:19" ht="17" customHeight="1" x14ac:dyDescent="0.2">
      <c r="B44" s="625"/>
      <c r="C44" s="237" t="s">
        <v>272</v>
      </c>
      <c r="D44" s="344"/>
      <c r="E44" s="345" t="s">
        <v>269</v>
      </c>
      <c r="F44" s="345"/>
      <c r="G44" s="346"/>
      <c r="H44" s="347"/>
    </row>
    <row r="45" spans="2:19" ht="17" customHeight="1" x14ac:dyDescent="0.2">
      <c r="B45" s="625"/>
      <c r="C45" s="237" t="s">
        <v>274</v>
      </c>
      <c r="D45" s="344"/>
      <c r="E45" s="345" t="s">
        <v>269</v>
      </c>
      <c r="F45" s="345"/>
      <c r="G45" s="346"/>
      <c r="H45" s="347"/>
    </row>
    <row r="46" spans="2:19" ht="17" customHeight="1" x14ac:dyDescent="0.2">
      <c r="B46" s="625"/>
      <c r="C46" s="237" t="s">
        <v>276</v>
      </c>
      <c r="D46" s="344"/>
      <c r="E46" s="345" t="s">
        <v>269</v>
      </c>
      <c r="F46" s="345"/>
      <c r="G46" s="346"/>
      <c r="H46" s="347"/>
    </row>
    <row r="47" spans="2:19" ht="17" customHeight="1" x14ac:dyDescent="0.2">
      <c r="B47" s="625"/>
      <c r="C47" s="237" t="s">
        <v>279</v>
      </c>
      <c r="D47" s="344"/>
      <c r="E47" s="345" t="s">
        <v>269</v>
      </c>
      <c r="F47" s="345"/>
      <c r="G47" s="346"/>
      <c r="H47" s="347"/>
    </row>
    <row r="48" spans="2:19" ht="17" customHeight="1" x14ac:dyDescent="0.2">
      <c r="B48" s="625"/>
      <c r="C48" s="237" t="s">
        <v>282</v>
      </c>
      <c r="D48" s="344"/>
      <c r="E48" s="345" t="s">
        <v>269</v>
      </c>
      <c r="F48" s="345"/>
      <c r="G48" s="346"/>
      <c r="H48" s="347"/>
    </row>
    <row r="49" spans="2:18" ht="17" customHeight="1" x14ac:dyDescent="0.2">
      <c r="B49" s="625"/>
      <c r="C49" s="237" t="s">
        <v>284</v>
      </c>
      <c r="D49" s="344"/>
      <c r="E49" s="345" t="s">
        <v>269</v>
      </c>
      <c r="F49" s="345"/>
      <c r="G49" s="346"/>
      <c r="H49" s="347"/>
    </row>
    <row r="50" spans="2:18" ht="17" customHeight="1" x14ac:dyDescent="0.2">
      <c r="B50" s="625"/>
      <c r="C50" s="237" t="s">
        <v>286</v>
      </c>
      <c r="D50" s="344"/>
      <c r="E50" s="345" t="s">
        <v>269</v>
      </c>
      <c r="F50" s="345"/>
      <c r="G50" s="346"/>
      <c r="H50" s="347"/>
    </row>
    <row r="51" spans="2:18" ht="17" customHeight="1" x14ac:dyDescent="0.2">
      <c r="B51" s="625"/>
      <c r="C51" s="237" t="s">
        <v>288</v>
      </c>
      <c r="D51" s="344"/>
      <c r="E51" s="345" t="s">
        <v>269</v>
      </c>
      <c r="F51" s="345"/>
      <c r="G51" s="346"/>
      <c r="H51" s="347"/>
    </row>
    <row r="52" spans="2:18" ht="17" customHeight="1" x14ac:dyDescent="0.2">
      <c r="B52" s="625"/>
      <c r="C52" s="237" t="s">
        <v>289</v>
      </c>
      <c r="D52" s="344"/>
      <c r="E52" s="345" t="s">
        <v>269</v>
      </c>
      <c r="F52" s="345"/>
      <c r="G52" s="346"/>
      <c r="H52" s="347"/>
    </row>
    <row r="53" spans="2:18" ht="17" customHeight="1" x14ac:dyDescent="0.2">
      <c r="B53" s="625"/>
      <c r="C53" s="237" t="s">
        <v>290</v>
      </c>
      <c r="D53" s="344"/>
      <c r="E53" s="345" t="s">
        <v>269</v>
      </c>
      <c r="F53" s="345"/>
      <c r="G53" s="346"/>
      <c r="H53" s="347"/>
    </row>
    <row r="54" spans="2:18" ht="17" customHeight="1" x14ac:dyDescent="0.2">
      <c r="B54" s="626"/>
      <c r="C54" s="237" t="s">
        <v>291</v>
      </c>
      <c r="D54" s="344"/>
      <c r="E54" s="345" t="s">
        <v>269</v>
      </c>
      <c r="F54" s="345"/>
      <c r="G54" s="346"/>
      <c r="H54" s="347"/>
    </row>
    <row r="55" spans="2:18" ht="22.25" customHeight="1" x14ac:dyDescent="0.2">
      <c r="B55" s="627" t="s">
        <v>428</v>
      </c>
      <c r="C55" s="237" t="s">
        <v>293</v>
      </c>
      <c r="D55" s="345"/>
      <c r="E55" s="345" t="s">
        <v>269</v>
      </c>
      <c r="F55" s="345"/>
      <c r="G55" s="346"/>
      <c r="H55" s="347"/>
    </row>
    <row r="56" spans="2:18" ht="24" customHeight="1" x14ac:dyDescent="0.2">
      <c r="B56" s="628"/>
      <c r="C56" s="232" t="s">
        <v>295</v>
      </c>
      <c r="D56" s="348"/>
      <c r="E56" s="348" t="s">
        <v>269</v>
      </c>
      <c r="F56" s="348"/>
      <c r="G56" s="349"/>
      <c r="H56" s="350"/>
    </row>
    <row r="57" spans="2:18" ht="38" customHeight="1" x14ac:dyDescent="0.2">
      <c r="B57" s="255"/>
      <c r="C57" s="112" t="s">
        <v>12</v>
      </c>
      <c r="D57" s="256">
        <f>0.02*COUNTA(D37:D56)</f>
        <v>0</v>
      </c>
      <c r="E57" s="112"/>
      <c r="F57" s="112"/>
      <c r="G57" s="112"/>
      <c r="H57" s="113"/>
      <c r="I57" s="66"/>
      <c r="J57" s="66"/>
      <c r="K57" s="66"/>
      <c r="L57" s="66"/>
      <c r="M57" s="66"/>
      <c r="N57" s="66"/>
      <c r="O57" s="66"/>
      <c r="P57" s="66"/>
      <c r="Q57" s="66"/>
    </row>
    <row r="58" spans="2:18" ht="33" customHeight="1" x14ac:dyDescent="0.2">
      <c r="B58" s="216" t="s">
        <v>296</v>
      </c>
      <c r="C58" s="217" t="s">
        <v>245</v>
      </c>
      <c r="D58" s="217"/>
      <c r="E58" s="611"/>
      <c r="F58" s="611"/>
      <c r="G58" s="611"/>
      <c r="H58" s="612"/>
    </row>
    <row r="59" spans="2:18" ht="54" customHeight="1" x14ac:dyDescent="0.2">
      <c r="B59" s="387" t="s">
        <v>297</v>
      </c>
      <c r="C59" s="388"/>
      <c r="D59" s="367" t="s">
        <v>298</v>
      </c>
      <c r="E59" s="622" t="s">
        <v>429</v>
      </c>
      <c r="F59" s="622"/>
      <c r="G59" s="622" t="s">
        <v>300</v>
      </c>
      <c r="H59" s="623"/>
    </row>
    <row r="60" spans="2:18" ht="37.25" customHeight="1" x14ac:dyDescent="0.2">
      <c r="B60" s="238" t="s">
        <v>301</v>
      </c>
      <c r="C60" s="239"/>
      <c r="D60" s="240" t="s">
        <v>302</v>
      </c>
      <c r="E60" s="610" t="s">
        <v>303</v>
      </c>
      <c r="F60" s="610"/>
      <c r="G60" s="674"/>
      <c r="H60" s="675"/>
      <c r="R60" s="66"/>
    </row>
    <row r="61" spans="2:18" ht="33.5" customHeight="1" x14ac:dyDescent="0.2">
      <c r="B61" s="619"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1" s="237" t="s">
        <v>258</v>
      </c>
      <c r="D61" s="344"/>
      <c r="E61" s="598" t="s">
        <v>269</v>
      </c>
      <c r="F61" s="598"/>
      <c r="G61" s="598" t="s">
        <v>269</v>
      </c>
      <c r="H61" s="599"/>
      <c r="R61" s="66"/>
    </row>
    <row r="62" spans="2:18" ht="24" customHeight="1" x14ac:dyDescent="0.2">
      <c r="B62" s="620"/>
      <c r="C62" s="237" t="s">
        <v>261</v>
      </c>
      <c r="D62" s="344"/>
      <c r="E62" s="598" t="s">
        <v>269</v>
      </c>
      <c r="F62" s="598"/>
      <c r="G62" s="598" t="s">
        <v>269</v>
      </c>
      <c r="H62" s="599"/>
      <c r="R62" s="66"/>
    </row>
    <row r="63" spans="2:18" ht="24" customHeight="1" x14ac:dyDescent="0.2">
      <c r="B63" s="620"/>
      <c r="C63" s="237" t="s">
        <v>263</v>
      </c>
      <c r="D63" s="344"/>
      <c r="E63" s="598" t="s">
        <v>269</v>
      </c>
      <c r="F63" s="598"/>
      <c r="G63" s="598" t="s">
        <v>269</v>
      </c>
      <c r="H63" s="599"/>
      <c r="R63" s="66"/>
    </row>
    <row r="64" spans="2:18" ht="27.5" customHeight="1" x14ac:dyDescent="0.2">
      <c r="B64" s="620"/>
      <c r="C64" s="237" t="s">
        <v>264</v>
      </c>
      <c r="D64" s="344"/>
      <c r="E64" s="598" t="s">
        <v>269</v>
      </c>
      <c r="F64" s="598"/>
      <c r="G64" s="598" t="s">
        <v>269</v>
      </c>
      <c r="H64" s="599"/>
      <c r="R64" s="66"/>
    </row>
    <row r="65" spans="2:19" ht="24" customHeight="1" x14ac:dyDescent="0.2">
      <c r="B65" s="620"/>
      <c r="C65" s="237" t="s">
        <v>265</v>
      </c>
      <c r="D65" s="344"/>
      <c r="E65" s="598" t="s">
        <v>269</v>
      </c>
      <c r="F65" s="598"/>
      <c r="G65" s="598" t="s">
        <v>269</v>
      </c>
      <c r="H65" s="599"/>
      <c r="R65" s="66"/>
    </row>
    <row r="66" spans="2:19" ht="24" customHeight="1" x14ac:dyDescent="0.2">
      <c r="B66" s="620"/>
      <c r="C66" s="237" t="s">
        <v>268</v>
      </c>
      <c r="D66" s="344"/>
      <c r="E66" s="598" t="s">
        <v>269</v>
      </c>
      <c r="F66" s="598"/>
      <c r="G66" s="598" t="s">
        <v>269</v>
      </c>
      <c r="H66" s="599"/>
      <c r="R66" s="66"/>
    </row>
    <row r="67" spans="2:19" ht="24" customHeight="1" x14ac:dyDescent="0.2">
      <c r="B67" s="620"/>
      <c r="C67" s="237" t="s">
        <v>271</v>
      </c>
      <c r="D67" s="344"/>
      <c r="E67" s="598" t="s">
        <v>269</v>
      </c>
      <c r="F67" s="598"/>
      <c r="G67" s="598" t="s">
        <v>269</v>
      </c>
      <c r="H67" s="599"/>
      <c r="R67" s="66"/>
    </row>
    <row r="68" spans="2:19" ht="24" customHeight="1" x14ac:dyDescent="0.2">
      <c r="B68" s="620"/>
      <c r="C68" s="237" t="s">
        <v>272</v>
      </c>
      <c r="D68" s="344"/>
      <c r="E68" s="598" t="s">
        <v>269</v>
      </c>
      <c r="F68" s="598"/>
      <c r="G68" s="598" t="s">
        <v>269</v>
      </c>
      <c r="H68" s="599"/>
      <c r="R68" s="66"/>
    </row>
    <row r="69" spans="2:19" ht="32.75" customHeight="1" x14ac:dyDescent="0.2">
      <c r="B69" s="621"/>
      <c r="C69" s="237" t="s">
        <v>274</v>
      </c>
      <c r="D69" s="344"/>
      <c r="E69" s="598" t="s">
        <v>269</v>
      </c>
      <c r="F69" s="598"/>
      <c r="G69" s="598" t="s">
        <v>269</v>
      </c>
      <c r="H69" s="599"/>
      <c r="R69" s="66"/>
    </row>
    <row r="70" spans="2:19" ht="45.5" customHeight="1" x14ac:dyDescent="0.2">
      <c r="B70" s="389" t="s">
        <v>430</v>
      </c>
      <c r="C70" s="232" t="s">
        <v>276</v>
      </c>
      <c r="D70" s="351"/>
      <c r="E70" s="649" t="s">
        <v>269</v>
      </c>
      <c r="F70" s="649"/>
      <c r="G70" s="649" t="s">
        <v>269</v>
      </c>
      <c r="H70" s="650"/>
      <c r="R70" s="66"/>
    </row>
    <row r="71" spans="2:19" ht="20.75" customHeight="1" x14ac:dyDescent="0.2">
      <c r="B71" s="214"/>
      <c r="C71" s="215" t="s">
        <v>309</v>
      </c>
      <c r="D71" s="215">
        <f>0.04*COUNTA(D61:D70)</f>
        <v>0</v>
      </c>
      <c r="E71" s="602"/>
      <c r="F71" s="602"/>
      <c r="G71" s="602"/>
      <c r="H71" s="603"/>
    </row>
    <row r="72" spans="2:19" s="3" customFormat="1" ht="41.75" customHeight="1" x14ac:dyDescent="0.2">
      <c r="B72" s="17" t="s">
        <v>310</v>
      </c>
      <c r="C72" s="18"/>
      <c r="D72" s="201" t="s">
        <v>187</v>
      </c>
      <c r="E72" s="615" t="s">
        <v>311</v>
      </c>
      <c r="F72" s="615"/>
      <c r="G72" s="615"/>
      <c r="H72" s="616"/>
      <c r="I72" s="1"/>
      <c r="J72" s="1"/>
      <c r="K72" s="1"/>
      <c r="L72" s="1"/>
      <c r="M72" s="1"/>
      <c r="N72" s="1"/>
      <c r="O72" s="1"/>
      <c r="P72" s="1"/>
      <c r="Q72" s="1"/>
      <c r="R72" s="1"/>
      <c r="S72" s="1"/>
    </row>
    <row r="73" spans="2:19" ht="53.75" customHeight="1" x14ac:dyDescent="0.2">
      <c r="B73" s="70" t="s">
        <v>312</v>
      </c>
      <c r="C73" s="19"/>
      <c r="D73" s="352"/>
      <c r="E73" s="642" t="s">
        <v>269</v>
      </c>
      <c r="F73" s="642"/>
      <c r="G73" s="642"/>
      <c r="H73" s="643"/>
    </row>
    <row r="74" spans="2:19" s="3" customFormat="1" ht="41.75" customHeight="1" x14ac:dyDescent="0.2">
      <c r="B74" s="17"/>
      <c r="C74" s="264" t="s">
        <v>17</v>
      </c>
      <c r="D74" s="201">
        <f>IF(D73=Lists!$R$2,0.2,0)</f>
        <v>0</v>
      </c>
      <c r="E74" s="615"/>
      <c r="F74" s="615"/>
      <c r="G74" s="615"/>
      <c r="H74" s="616"/>
      <c r="I74" s="1"/>
      <c r="J74" s="1"/>
      <c r="K74" s="1"/>
      <c r="L74" s="1"/>
      <c r="M74" s="1"/>
      <c r="N74" s="1"/>
      <c r="O74" s="1"/>
      <c r="P74" s="1"/>
      <c r="Q74" s="1"/>
      <c r="R74" s="1"/>
      <c r="S74" s="1"/>
    </row>
    <row r="75" spans="2:19" ht="15" x14ac:dyDescent="0.2">
      <c r="B75" s="20"/>
      <c r="C75" s="23" t="s">
        <v>125</v>
      </c>
      <c r="D75" s="21">
        <f>D57+D71+D74</f>
        <v>0</v>
      </c>
      <c r="E75" s="21"/>
      <c r="F75" s="21"/>
      <c r="G75" s="21"/>
      <c r="H75" s="22"/>
    </row>
    <row r="76" spans="2:19" s="3" customFormat="1" ht="41.75" customHeight="1" x14ac:dyDescent="0.2">
      <c r="B76" s="17" t="s">
        <v>315</v>
      </c>
      <c r="C76" s="18"/>
      <c r="D76" s="201" t="s">
        <v>187</v>
      </c>
      <c r="E76" s="615" t="s">
        <v>316</v>
      </c>
      <c r="F76" s="615"/>
      <c r="G76" s="615" t="s">
        <v>317</v>
      </c>
      <c r="H76" s="616"/>
      <c r="I76" s="1"/>
      <c r="J76" s="1"/>
      <c r="K76" s="1"/>
      <c r="L76" s="1"/>
      <c r="M76" s="1"/>
      <c r="N76" s="1"/>
      <c r="O76" s="1"/>
      <c r="P76" s="1"/>
      <c r="Q76" s="1"/>
      <c r="R76" s="1"/>
      <c r="S76" s="1"/>
    </row>
    <row r="77" spans="2:19" ht="29.75" customHeight="1" x14ac:dyDescent="0.2">
      <c r="B77" s="257" t="s">
        <v>318</v>
      </c>
      <c r="C77" s="258" t="s">
        <v>245</v>
      </c>
      <c r="D77" s="258"/>
      <c r="E77" s="639" t="s">
        <v>431</v>
      </c>
      <c r="F77" s="640"/>
      <c r="G77" s="640"/>
      <c r="H77" s="641"/>
    </row>
    <row r="78" spans="2:19" ht="38" customHeight="1" x14ac:dyDescent="0.2">
      <c r="B78" s="30" t="s">
        <v>320</v>
      </c>
      <c r="C78" s="25"/>
      <c r="D78" s="342"/>
      <c r="E78" s="633" t="s">
        <v>269</v>
      </c>
      <c r="F78" s="634"/>
      <c r="G78" s="634"/>
      <c r="H78" s="635"/>
    </row>
    <row r="79" spans="2:19" ht="29.75" customHeight="1" x14ac:dyDescent="0.2">
      <c r="B79" s="30" t="s">
        <v>323</v>
      </c>
      <c r="C79" s="25"/>
      <c r="D79" s="342"/>
      <c r="E79" s="633" t="s">
        <v>269</v>
      </c>
      <c r="F79" s="634"/>
      <c r="G79" s="634"/>
      <c r="H79" s="635"/>
    </row>
    <row r="80" spans="2:19" ht="39" customHeight="1" x14ac:dyDescent="0.2">
      <c r="B80" s="259" t="s">
        <v>326</v>
      </c>
      <c r="C80" s="71"/>
      <c r="D80" s="342"/>
      <c r="E80" s="636" t="s">
        <v>269</v>
      </c>
      <c r="F80" s="637"/>
      <c r="G80" s="637"/>
      <c r="H80" s="638"/>
    </row>
    <row r="81" spans="2:19" ht="44" customHeight="1" x14ac:dyDescent="0.2">
      <c r="B81" s="257" t="s">
        <v>329</v>
      </c>
      <c r="C81" s="258" t="s">
        <v>330</v>
      </c>
      <c r="D81" s="258"/>
      <c r="E81" s="639" t="s">
        <v>331</v>
      </c>
      <c r="F81" s="640"/>
      <c r="G81" s="640"/>
      <c r="H81" s="641"/>
    </row>
    <row r="82" spans="2:19" ht="36" customHeight="1" x14ac:dyDescent="0.2">
      <c r="B82" s="30" t="s">
        <v>332</v>
      </c>
      <c r="C82" s="25"/>
      <c r="D82" s="342"/>
      <c r="E82" s="633" t="s">
        <v>269</v>
      </c>
      <c r="F82" s="634"/>
      <c r="G82" s="634"/>
      <c r="H82" s="635"/>
    </row>
    <row r="83" spans="2:19" ht="29.75" customHeight="1" x14ac:dyDescent="0.2">
      <c r="B83" s="30" t="s">
        <v>335</v>
      </c>
      <c r="C83" s="25"/>
      <c r="D83" s="342"/>
      <c r="E83" s="633" t="s">
        <v>269</v>
      </c>
      <c r="F83" s="634"/>
      <c r="G83" s="634"/>
      <c r="H83" s="635"/>
    </row>
    <row r="84" spans="2:19" ht="75" customHeight="1" x14ac:dyDescent="0.2">
      <c r="B84" s="74" t="s">
        <v>336</v>
      </c>
      <c r="C84" s="26"/>
      <c r="D84" s="342"/>
      <c r="E84" s="636" t="s">
        <v>269</v>
      </c>
      <c r="F84" s="637"/>
      <c r="G84" s="637"/>
      <c r="H84" s="638"/>
    </row>
    <row r="85" spans="2:19" ht="15" x14ac:dyDescent="0.2">
      <c r="B85" s="20"/>
      <c r="C85" s="23" t="s">
        <v>126</v>
      </c>
      <c r="D85" s="21">
        <f>SUM(IF(D78=Lists!$S$2,0.2,0),IF(D79=Lists!$T$2,0.1,0),IF(D80=Lists!$U$2,0.1,0),IF(D82=Lists!$V$2,0.3,0),IF(D83=Lists!$W$2,0.1,0),_xlfn.IFS(D84=Lists!$X$3,0.1,D84=Lists!$X$4,0.1,D84=Lists!$X$5,0.15,D84=Lists!$X$6,0.2,D84=Lists!$X$2,0,D84="",0))</f>
        <v>0</v>
      </c>
      <c r="E85" s="21"/>
      <c r="F85" s="21"/>
      <c r="G85" s="21"/>
      <c r="H85" s="22"/>
    </row>
    <row r="86" spans="2:19" s="3" customFormat="1" ht="41" customHeight="1" x14ac:dyDescent="0.2">
      <c r="B86" s="17" t="s">
        <v>338</v>
      </c>
      <c r="C86" s="285" t="s">
        <v>432</v>
      </c>
      <c r="D86" s="658" t="s">
        <v>340</v>
      </c>
      <c r="E86" s="661"/>
      <c r="F86" s="658"/>
      <c r="G86" s="659"/>
      <c r="H86" s="660"/>
      <c r="I86" s="1"/>
      <c r="J86" s="1"/>
      <c r="K86" s="1"/>
      <c r="L86" s="1"/>
      <c r="M86" s="1"/>
      <c r="N86" s="1"/>
      <c r="O86" s="1"/>
      <c r="P86" s="1"/>
      <c r="Q86" s="1"/>
      <c r="R86" s="1"/>
      <c r="S86" s="1"/>
    </row>
    <row r="87" spans="2:19" ht="59.75" customHeight="1" x14ac:dyDescent="0.2">
      <c r="B87" s="257" t="s">
        <v>341</v>
      </c>
      <c r="C87" s="335">
        <v>2018</v>
      </c>
      <c r="D87" s="24" t="s">
        <v>433</v>
      </c>
      <c r="E87" s="24" t="s">
        <v>434</v>
      </c>
      <c r="F87" s="662" t="s">
        <v>435</v>
      </c>
      <c r="G87" s="663"/>
      <c r="H87" s="664"/>
    </row>
    <row r="88" spans="2:19" ht="15.5" customHeight="1" x14ac:dyDescent="0.2">
      <c r="B88" s="353" t="s">
        <v>346</v>
      </c>
      <c r="C88" s="354"/>
      <c r="D88" s="355" t="s">
        <v>269</v>
      </c>
      <c r="E88" s="355" t="s">
        <v>269</v>
      </c>
      <c r="F88" s="665" t="s">
        <v>269</v>
      </c>
      <c r="G88" s="666"/>
      <c r="H88" s="667"/>
    </row>
    <row r="89" spans="2:19" ht="14.75" customHeight="1" x14ac:dyDescent="0.2">
      <c r="B89" s="353" t="s">
        <v>347</v>
      </c>
      <c r="C89" s="354"/>
      <c r="D89" s="355" t="s">
        <v>269</v>
      </c>
      <c r="E89" s="355" t="s">
        <v>269</v>
      </c>
      <c r="F89" s="668"/>
      <c r="G89" s="669"/>
      <c r="H89" s="670"/>
    </row>
    <row r="90" spans="2:19" ht="14.75" customHeight="1" x14ac:dyDescent="0.2">
      <c r="B90" s="353" t="s">
        <v>348</v>
      </c>
      <c r="C90" s="354"/>
      <c r="D90" s="355" t="s">
        <v>269</v>
      </c>
      <c r="E90" s="355" t="s">
        <v>269</v>
      </c>
      <c r="F90" s="668"/>
      <c r="G90" s="669"/>
      <c r="H90" s="670"/>
    </row>
    <row r="91" spans="2:19" ht="14.75" customHeight="1" x14ac:dyDescent="0.2">
      <c r="B91" s="356" t="s">
        <v>349</v>
      </c>
      <c r="C91" s="354"/>
      <c r="D91" s="357" t="s">
        <v>269</v>
      </c>
      <c r="E91" s="357" t="s">
        <v>269</v>
      </c>
      <c r="F91" s="668"/>
      <c r="G91" s="669"/>
      <c r="H91" s="670"/>
    </row>
    <row r="92" spans="2:19" ht="14.75" customHeight="1" x14ac:dyDescent="0.2">
      <c r="B92" s="356" t="s">
        <v>350</v>
      </c>
      <c r="C92" s="354"/>
      <c r="D92" s="357" t="s">
        <v>269</v>
      </c>
      <c r="E92" s="357" t="s">
        <v>269</v>
      </c>
      <c r="F92" s="668"/>
      <c r="G92" s="669"/>
      <c r="H92" s="670"/>
    </row>
    <row r="93" spans="2:19" ht="14.75" customHeight="1" x14ac:dyDescent="0.2">
      <c r="B93" s="356" t="s">
        <v>351</v>
      </c>
      <c r="C93" s="354"/>
      <c r="D93" s="357" t="s">
        <v>269</v>
      </c>
      <c r="E93" s="357" t="s">
        <v>269</v>
      </c>
      <c r="F93" s="668"/>
      <c r="G93" s="669"/>
      <c r="H93" s="670"/>
    </row>
    <row r="94" spans="2:19" ht="14.75" customHeight="1" x14ac:dyDescent="0.2">
      <c r="B94" s="356" t="s">
        <v>352</v>
      </c>
      <c r="C94" s="354"/>
      <c r="D94" s="357" t="s">
        <v>269</v>
      </c>
      <c r="E94" s="357" t="s">
        <v>269</v>
      </c>
      <c r="F94" s="668"/>
      <c r="G94" s="669"/>
      <c r="H94" s="670"/>
    </row>
    <row r="95" spans="2:19" ht="14.75" customHeight="1" x14ac:dyDescent="0.2">
      <c r="B95" s="356" t="s">
        <v>353</v>
      </c>
      <c r="C95" s="354"/>
      <c r="D95" s="357" t="s">
        <v>269</v>
      </c>
      <c r="E95" s="357" t="s">
        <v>269</v>
      </c>
      <c r="F95" s="668"/>
      <c r="G95" s="669"/>
      <c r="H95" s="670"/>
    </row>
    <row r="96" spans="2:19" ht="14.75" customHeight="1" x14ac:dyDescent="0.2">
      <c r="B96" s="356">
        <v>9</v>
      </c>
      <c r="C96" s="354"/>
      <c r="D96" s="357" t="s">
        <v>269</v>
      </c>
      <c r="E96" s="357" t="s">
        <v>269</v>
      </c>
      <c r="F96" s="668"/>
      <c r="G96" s="669"/>
      <c r="H96" s="670"/>
    </row>
    <row r="97" spans="2:8" ht="14.75" customHeight="1" x14ac:dyDescent="0.2">
      <c r="B97" s="356">
        <v>10</v>
      </c>
      <c r="C97" s="354"/>
      <c r="D97" s="357" t="s">
        <v>269</v>
      </c>
      <c r="E97" s="357" t="s">
        <v>269</v>
      </c>
      <c r="F97" s="668"/>
      <c r="G97" s="669"/>
      <c r="H97" s="670"/>
    </row>
    <row r="98" spans="2:8" ht="14.75" customHeight="1" x14ac:dyDescent="0.2">
      <c r="B98" s="356">
        <v>11</v>
      </c>
      <c r="C98" s="354"/>
      <c r="D98" s="357" t="s">
        <v>269</v>
      </c>
      <c r="E98" s="357" t="s">
        <v>269</v>
      </c>
      <c r="F98" s="668"/>
      <c r="G98" s="669"/>
      <c r="H98" s="670"/>
    </row>
    <row r="99" spans="2:8" ht="14.75" customHeight="1" x14ac:dyDescent="0.2">
      <c r="B99" s="356">
        <v>12</v>
      </c>
      <c r="C99" s="354"/>
      <c r="D99" s="357" t="s">
        <v>269</v>
      </c>
      <c r="E99" s="357" t="s">
        <v>269</v>
      </c>
      <c r="F99" s="668"/>
      <c r="G99" s="669"/>
      <c r="H99" s="670"/>
    </row>
    <row r="100" spans="2:8" ht="14.75" customHeight="1" x14ac:dyDescent="0.2">
      <c r="B100" s="356">
        <v>13</v>
      </c>
      <c r="C100" s="354"/>
      <c r="D100" s="357" t="s">
        <v>269</v>
      </c>
      <c r="E100" s="357" t="s">
        <v>269</v>
      </c>
      <c r="F100" s="668"/>
      <c r="G100" s="669"/>
      <c r="H100" s="670"/>
    </row>
    <row r="101" spans="2:8" ht="14.75" customHeight="1" x14ac:dyDescent="0.2">
      <c r="B101" s="356">
        <v>14</v>
      </c>
      <c r="C101" s="354"/>
      <c r="D101" s="357" t="s">
        <v>269</v>
      </c>
      <c r="E101" s="357" t="s">
        <v>269</v>
      </c>
      <c r="F101" s="668"/>
      <c r="G101" s="669"/>
      <c r="H101" s="670"/>
    </row>
    <row r="102" spans="2:8" ht="14.75" customHeight="1" x14ac:dyDescent="0.2">
      <c r="B102" s="356">
        <v>15</v>
      </c>
      <c r="C102" s="354"/>
      <c r="D102" s="357" t="s">
        <v>269</v>
      </c>
      <c r="E102" s="357" t="s">
        <v>269</v>
      </c>
      <c r="F102" s="668"/>
      <c r="G102" s="669"/>
      <c r="H102" s="670"/>
    </row>
    <row r="103" spans="2:8" ht="14.75" customHeight="1" x14ac:dyDescent="0.2">
      <c r="B103" s="356">
        <v>16</v>
      </c>
      <c r="C103" s="354"/>
      <c r="D103" s="357" t="s">
        <v>269</v>
      </c>
      <c r="E103" s="357" t="s">
        <v>269</v>
      </c>
      <c r="F103" s="668"/>
      <c r="G103" s="669"/>
      <c r="H103" s="670"/>
    </row>
    <row r="104" spans="2:8" ht="14.75" customHeight="1" x14ac:dyDescent="0.2">
      <c r="B104" s="356">
        <v>17</v>
      </c>
      <c r="C104" s="354"/>
      <c r="D104" s="357" t="s">
        <v>269</v>
      </c>
      <c r="E104" s="357" t="s">
        <v>269</v>
      </c>
      <c r="F104" s="668"/>
      <c r="G104" s="669"/>
      <c r="H104" s="670"/>
    </row>
    <row r="105" spans="2:8" ht="14.75" customHeight="1" x14ac:dyDescent="0.2">
      <c r="B105" s="356">
        <v>18</v>
      </c>
      <c r="C105" s="354"/>
      <c r="D105" s="357" t="s">
        <v>269</v>
      </c>
      <c r="E105" s="357" t="s">
        <v>269</v>
      </c>
      <c r="F105" s="668"/>
      <c r="G105" s="669"/>
      <c r="H105" s="670"/>
    </row>
    <row r="106" spans="2:8" ht="14.75" customHeight="1" x14ac:dyDescent="0.2">
      <c r="B106" s="356">
        <v>19</v>
      </c>
      <c r="C106" s="354"/>
      <c r="D106" s="357" t="s">
        <v>269</v>
      </c>
      <c r="E106" s="357" t="s">
        <v>269</v>
      </c>
      <c r="F106" s="668"/>
      <c r="G106" s="669"/>
      <c r="H106" s="670"/>
    </row>
    <row r="107" spans="2:8" ht="14.75" customHeight="1" x14ac:dyDescent="0.2">
      <c r="B107" s="356">
        <v>20</v>
      </c>
      <c r="C107" s="354"/>
      <c r="D107" s="357" t="s">
        <v>269</v>
      </c>
      <c r="E107" s="357" t="s">
        <v>269</v>
      </c>
      <c r="F107" s="668"/>
      <c r="G107" s="669"/>
      <c r="H107" s="670"/>
    </row>
    <row r="108" spans="2:8" ht="14.75" customHeight="1" x14ac:dyDescent="0.2">
      <c r="B108" s="356">
        <v>21</v>
      </c>
      <c r="C108" s="354"/>
      <c r="D108" s="357" t="s">
        <v>269</v>
      </c>
      <c r="E108" s="357" t="s">
        <v>269</v>
      </c>
      <c r="F108" s="668"/>
      <c r="G108" s="669"/>
      <c r="H108" s="670"/>
    </row>
    <row r="109" spans="2:8" ht="14.75" customHeight="1" x14ac:dyDescent="0.2">
      <c r="B109" s="356">
        <v>22</v>
      </c>
      <c r="C109" s="354"/>
      <c r="D109" s="357" t="s">
        <v>269</v>
      </c>
      <c r="E109" s="357" t="s">
        <v>269</v>
      </c>
      <c r="F109" s="668"/>
      <c r="G109" s="669"/>
      <c r="H109" s="670"/>
    </row>
    <row r="110" spans="2:8" ht="14.75" customHeight="1" x14ac:dyDescent="0.2">
      <c r="B110" s="356">
        <v>23</v>
      </c>
      <c r="C110" s="354"/>
      <c r="D110" s="357" t="s">
        <v>269</v>
      </c>
      <c r="E110" s="357" t="s">
        <v>269</v>
      </c>
      <c r="F110" s="668"/>
      <c r="G110" s="669"/>
      <c r="H110" s="670"/>
    </row>
    <row r="111" spans="2:8" ht="14.75" customHeight="1" x14ac:dyDescent="0.2">
      <c r="B111" s="356">
        <v>24</v>
      </c>
      <c r="C111" s="354"/>
      <c r="D111" s="357" t="s">
        <v>269</v>
      </c>
      <c r="E111" s="357" t="s">
        <v>269</v>
      </c>
      <c r="F111" s="668"/>
      <c r="G111" s="669"/>
      <c r="H111" s="670"/>
    </row>
    <row r="112" spans="2:8" ht="14.75" customHeight="1" x14ac:dyDescent="0.2">
      <c r="B112" s="356">
        <v>25</v>
      </c>
      <c r="C112" s="354"/>
      <c r="D112" s="357" t="s">
        <v>269</v>
      </c>
      <c r="E112" s="357" t="s">
        <v>269</v>
      </c>
      <c r="F112" s="668"/>
      <c r="G112" s="669"/>
      <c r="H112" s="670"/>
    </row>
    <row r="113" spans="2:8" ht="14.75" customHeight="1" x14ac:dyDescent="0.2">
      <c r="B113" s="356">
        <v>26</v>
      </c>
      <c r="C113" s="354"/>
      <c r="D113" s="357" t="s">
        <v>269</v>
      </c>
      <c r="E113" s="357" t="s">
        <v>269</v>
      </c>
      <c r="F113" s="668"/>
      <c r="G113" s="669"/>
      <c r="H113" s="670"/>
    </row>
    <row r="114" spans="2:8" ht="14.75" customHeight="1" x14ac:dyDescent="0.2">
      <c r="B114" s="356">
        <v>27</v>
      </c>
      <c r="C114" s="354"/>
      <c r="D114" s="357" t="s">
        <v>269</v>
      </c>
      <c r="E114" s="357" t="s">
        <v>269</v>
      </c>
      <c r="F114" s="668"/>
      <c r="G114" s="669"/>
      <c r="H114" s="670"/>
    </row>
    <row r="115" spans="2:8" ht="14.75" customHeight="1" x14ac:dyDescent="0.2">
      <c r="B115" s="356">
        <v>28</v>
      </c>
      <c r="C115" s="354"/>
      <c r="D115" s="357" t="s">
        <v>269</v>
      </c>
      <c r="E115" s="357" t="s">
        <v>269</v>
      </c>
      <c r="F115" s="668"/>
      <c r="G115" s="669"/>
      <c r="H115" s="670"/>
    </row>
    <row r="116" spans="2:8" ht="14.75" customHeight="1" x14ac:dyDescent="0.2">
      <c r="B116" s="356">
        <v>29</v>
      </c>
      <c r="C116" s="354"/>
      <c r="D116" s="357" t="s">
        <v>269</v>
      </c>
      <c r="E116" s="357" t="s">
        <v>269</v>
      </c>
      <c r="F116" s="668"/>
      <c r="G116" s="669"/>
      <c r="H116" s="670"/>
    </row>
    <row r="117" spans="2:8" ht="14.75" customHeight="1" x14ac:dyDescent="0.2">
      <c r="B117" s="358">
        <v>30</v>
      </c>
      <c r="C117" s="359"/>
      <c r="D117" s="360" t="s">
        <v>269</v>
      </c>
      <c r="E117" s="360" t="s">
        <v>269</v>
      </c>
      <c r="F117" s="671"/>
      <c r="G117" s="672"/>
      <c r="H117" s="673"/>
    </row>
    <row r="118" spans="2:8" ht="42.5" customHeight="1" x14ac:dyDescent="0.2">
      <c r="B118" s="252" t="s">
        <v>436</v>
      </c>
      <c r="C118" s="253"/>
      <c r="D118" s="254">
        <f>SUM(D88:D117)</f>
        <v>0</v>
      </c>
      <c r="E118" s="72">
        <f>SUM(E88:E117)</f>
        <v>0</v>
      </c>
      <c r="F118" s="655"/>
      <c r="G118" s="656"/>
      <c r="H118" s="657"/>
    </row>
    <row r="119" spans="2:8" ht="44.75" customHeight="1" x14ac:dyDescent="0.2">
      <c r="B119" s="250" t="s">
        <v>440</v>
      </c>
      <c r="C119" s="251"/>
      <c r="D119" s="254" t="str">
        <f>'SB2 Overview States Provinces'!D14</f>
        <v>…</v>
      </c>
      <c r="E119" s="652"/>
      <c r="F119" s="653"/>
      <c r="G119" s="653"/>
      <c r="H119" s="654"/>
    </row>
    <row r="120" spans="2:8" ht="16" thickBot="1" x14ac:dyDescent="0.25">
      <c r="B120" s="241"/>
      <c r="C120" s="242" t="s">
        <v>127</v>
      </c>
      <c r="D120" s="248">
        <f>IF(ISERROR(D118/D119),0,D118/D119)</f>
        <v>0</v>
      </c>
      <c r="E120" s="243"/>
      <c r="F120" s="243"/>
      <c r="G120" s="243"/>
      <c r="H120" s="244"/>
    </row>
    <row r="121" spans="2:8" ht="21.5" customHeight="1" thickBot="1" x14ac:dyDescent="0.25">
      <c r="B121" s="245"/>
      <c r="C121" s="245"/>
      <c r="D121" s="245"/>
      <c r="E121" s="1"/>
    </row>
    <row r="122" spans="2:8" ht="43.25" customHeight="1" thickBot="1" x14ac:dyDescent="0.25">
      <c r="B122" s="246" t="s">
        <v>453</v>
      </c>
      <c r="C122" s="247"/>
      <c r="D122" s="249">
        <f>D8*(D25+D32+D75+D85+D120)</f>
        <v>0</v>
      </c>
      <c r="E122" s="646"/>
      <c r="F122" s="647"/>
      <c r="G122" s="647"/>
      <c r="H122" s="648"/>
    </row>
  </sheetData>
  <sheetProtection algorithmName="SHA-512" hashValue="yoJ/Pxudzh5J+MxrBTZQoY6/wQqeV/14yQZd29Sk9vQscG0cnQCUC8rCDnxKiAuS56ilFqL7dSBD2/2uG0pXXg==" saltValue="dYY0AD0OMCX67nmr9RwHlQ==" spinCount="100000" sheet="1" objects="1" scenarios="1" formatColumns="0" formatRows="0"/>
  <mergeCells count="75">
    <mergeCell ref="E122:H122"/>
    <mergeCell ref="D86:E86"/>
    <mergeCell ref="F86:H86"/>
    <mergeCell ref="F87:H87"/>
    <mergeCell ref="F88:H117"/>
    <mergeCell ref="F118:H118"/>
    <mergeCell ref="E119:H119"/>
    <mergeCell ref="E82:H82"/>
    <mergeCell ref="E83:H83"/>
    <mergeCell ref="E84:H84"/>
    <mergeCell ref="E79:H79"/>
    <mergeCell ref="E80:H80"/>
    <mergeCell ref="E81:H81"/>
    <mergeCell ref="E74:H74"/>
    <mergeCell ref="E76:H76"/>
    <mergeCell ref="E77:H77"/>
    <mergeCell ref="E78:H78"/>
    <mergeCell ref="E70:F70"/>
    <mergeCell ref="G70:H70"/>
    <mergeCell ref="E71:H71"/>
    <mergeCell ref="E72:H72"/>
    <mergeCell ref="E73:H73"/>
    <mergeCell ref="B61:B69"/>
    <mergeCell ref="G61:H61"/>
    <mergeCell ref="G62:H62"/>
    <mergeCell ref="G63:H63"/>
    <mergeCell ref="G64:H64"/>
    <mergeCell ref="G65:H65"/>
    <mergeCell ref="G66:H66"/>
    <mergeCell ref="G67:H67"/>
    <mergeCell ref="E68:F68"/>
    <mergeCell ref="G68:H68"/>
    <mergeCell ref="E69:F69"/>
    <mergeCell ref="G69:H69"/>
    <mergeCell ref="E67:F67"/>
    <mergeCell ref="E33:H33"/>
    <mergeCell ref="F34:G34"/>
    <mergeCell ref="B37:B54"/>
    <mergeCell ref="B55:B56"/>
    <mergeCell ref="E58:H58"/>
    <mergeCell ref="E27:H27"/>
    <mergeCell ref="E28:H28"/>
    <mergeCell ref="E29:H29"/>
    <mergeCell ref="E30:H30"/>
    <mergeCell ref="E31:H31"/>
    <mergeCell ref="E21:H21"/>
    <mergeCell ref="E22:H22"/>
    <mergeCell ref="E23:H23"/>
    <mergeCell ref="E24:H24"/>
    <mergeCell ref="E26:H26"/>
    <mergeCell ref="E16:H16"/>
    <mergeCell ref="E17:H17"/>
    <mergeCell ref="E18:H18"/>
    <mergeCell ref="E19:H19"/>
    <mergeCell ref="E20:H20"/>
    <mergeCell ref="E11:H11"/>
    <mergeCell ref="E12:H12"/>
    <mergeCell ref="E13:H13"/>
    <mergeCell ref="E14:H14"/>
    <mergeCell ref="E15:H15"/>
    <mergeCell ref="E5:H5"/>
    <mergeCell ref="E6:H6"/>
    <mergeCell ref="E7:H7"/>
    <mergeCell ref="E9:H9"/>
    <mergeCell ref="E10:H10"/>
    <mergeCell ref="E59:F59"/>
    <mergeCell ref="E60:F60"/>
    <mergeCell ref="E66:F66"/>
    <mergeCell ref="G59:H59"/>
    <mergeCell ref="G60:H60"/>
    <mergeCell ref="E61:F61"/>
    <mergeCell ref="E62:F62"/>
    <mergeCell ref="E63:F63"/>
    <mergeCell ref="E64:F64"/>
    <mergeCell ref="E65:F65"/>
  </mergeCells>
  <conditionalFormatting sqref="C119">
    <cfRule type="duplicateValues" dxfId="155" priority="27"/>
  </conditionalFormatting>
  <conditionalFormatting sqref="D7">
    <cfRule type="containsText" dxfId="154" priority="6" operator="containsText" text="Y">
      <formula>NOT(ISERROR(SEARCH("Y",D7)))</formula>
    </cfRule>
    <cfRule type="containsText" dxfId="153" priority="5" operator="containsText" text="N">
      <formula>NOT(ISERROR(SEARCH("N",D7)))</formula>
    </cfRule>
  </conditionalFormatting>
  <conditionalFormatting sqref="D12:D13">
    <cfRule type="containsText" dxfId="152" priority="9" operator="containsText" text="YES">
      <formula>NOT(ISERROR(SEARCH("YES",D12)))</formula>
    </cfRule>
  </conditionalFormatting>
  <conditionalFormatting sqref="D15:D16">
    <cfRule type="containsText" dxfId="151" priority="8" operator="containsText" text="YES">
      <formula>NOT(ISERROR(SEARCH("YES",D15)))</formula>
    </cfRule>
  </conditionalFormatting>
  <conditionalFormatting sqref="D17 D23 D28:D31">
    <cfRule type="containsText" dxfId="150" priority="13" operator="containsText" text="SOME">
      <formula>NOT(ISERROR(SEARCH("SOME",D17)))</formula>
    </cfRule>
  </conditionalFormatting>
  <conditionalFormatting sqref="D18:D20">
    <cfRule type="containsText" dxfId="149" priority="7" operator="containsText" text="YES">
      <formula>NOT(ISERROR(SEARCH("YES",D18)))</formula>
    </cfRule>
  </conditionalFormatting>
  <conditionalFormatting sqref="D27:D31">
    <cfRule type="containsText" dxfId="148" priority="12" operator="containsText" text="Y">
      <formula>NOT(ISERROR(SEARCH("Y",D27)))</formula>
    </cfRule>
  </conditionalFormatting>
  <conditionalFormatting sqref="D73">
    <cfRule type="containsText" dxfId="147" priority="10" operator="containsText" text="YES">
      <formula>NOT(ISERROR(SEARCH("YES",D73)))</formula>
    </cfRule>
  </conditionalFormatting>
  <conditionalFormatting sqref="D78:D80">
    <cfRule type="containsText" dxfId="146" priority="3" operator="containsText" text="YES">
      <formula>NOT(ISERROR(SEARCH("YES",D78)))</formula>
    </cfRule>
  </conditionalFormatting>
  <conditionalFormatting sqref="D82:D83">
    <cfRule type="containsText" dxfId="145" priority="2" operator="containsText" text="YES">
      <formula>NOT(ISERROR(SEARCH("YES",D82)))</formula>
    </cfRule>
  </conditionalFormatting>
  <conditionalFormatting sqref="D84">
    <cfRule type="containsText" dxfId="144" priority="1" operator="containsText" text="Monitoring via">
      <formula>NOT(ISERROR(SEARCH("Monitoring via",D84)))</formula>
    </cfRule>
  </conditionalFormatting>
  <dataValidations count="1">
    <dataValidation allowBlank="1" showInputMessage="1" showErrorMessage="1" promptTitle="Please enter other consideration" sqref="D70" xr:uid="{71142CB4-8356-4E12-81FF-2171B9F8EFCC}"/>
  </dataValidations>
  <hyperlinks>
    <hyperlink ref="E1" location="'CONTACT DETAILS'!A1" display="'CONTACT DETAILS'!A1" xr:uid="{410F9E80-52C8-4376-915D-40E54E4A5AB6}"/>
    <hyperlink ref="B1" location="'MAIN PAGE'!A1" display="'MAIN PAGE'!A1" xr:uid="{DC927BF9-8735-46C4-A91E-559FD0A1E0F5}"/>
    <hyperlink ref="D1" location="'SB2 Overview States Provinces'!A1" display="'SB2 Overview States Provinces'!A1" xr:uid="{88BE8A13-C362-4089-9216-9A3B71BE4236}"/>
  </hyperlink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9">
        <x14:dataValidation type="list" allowBlank="1" showInputMessage="1" showErrorMessage="1" error="Please select answer from drop-down list, or input answer in CAPITAL LETTERS" prompt="Please select an answer from the drop-down list" xr:uid="{0CEF8DCA-F365-49E9-ACCB-E8244B8A44CE}">
          <x14:formula1>
            <xm:f>Lists!$R$2:$R$3</xm:f>
          </x14:formula1>
          <xm:sqref>D73</xm:sqref>
        </x14:dataValidation>
        <x14:dataValidation type="list" allowBlank="1" showInputMessage="1" showErrorMessage="1" promptTitle="Please choose relevant option" xr:uid="{24EA5B61-F08E-4E47-95CB-EC47F62F9435}">
          <x14:formula1>
            <xm:f>Lists!$X$2:$X$6</xm:f>
          </x14:formula1>
          <xm:sqref>D84</xm:sqref>
        </x14:dataValidation>
        <x14:dataValidation type="list" allowBlank="1" showInputMessage="1" showErrorMessage="1" promptTitle="For example:" xr:uid="{E80BB83A-B35E-4E74-9CAD-020E302EDC02}">
          <x14:formula1>
            <xm:f>Lists!$Y$2:$Y$8</xm:f>
          </x14:formula1>
          <xm:sqref>F37:F56</xm:sqref>
        </x14:dataValidation>
        <x14:dataValidation type="list" allowBlank="1" showInputMessage="1" showErrorMessage="1" error="Please select answer from the drop-down list, or input answer in CAPITAL LETTERS" prompt="Please select the most relevant answer from the drop-down list" xr:uid="{B748FEFB-1503-4C0F-8A07-48D8730363E9}">
          <x14:formula1>
            <xm:f>Lists!$D$2:$D$4</xm:f>
          </x14:formula1>
          <xm:sqref>D13</xm:sqref>
        </x14:dataValidation>
        <x14:dataValidation type="list" allowBlank="1" showInputMessage="1" showErrorMessage="1" xr:uid="{024F0C27-3917-4C37-93EC-3F9A5724C760}">
          <x14:formula1>
            <xm:f>Lists!$F$2:$F$4</xm:f>
          </x14:formula1>
          <xm:sqref>D16</xm:sqref>
        </x14:dataValidation>
        <x14:dataValidation type="list" allowBlank="1" showInputMessage="1" showErrorMessage="1" xr:uid="{A0D572EA-449D-490E-ADC5-BF51052F1DA3}">
          <x14:formula1>
            <xm:f>Lists!$G$2:$G$4</xm:f>
          </x14:formula1>
          <xm:sqref>D18</xm:sqref>
        </x14:dataValidation>
        <x14:dataValidation type="list" allowBlank="1" showInputMessage="1" showErrorMessage="1" xr:uid="{32B2336A-50B6-455E-96B6-89E1EA466BDD}">
          <x14:formula1>
            <xm:f>Lists!$H$2:$H$4</xm:f>
          </x14:formula1>
          <xm:sqref>D19</xm:sqref>
        </x14:dataValidation>
        <x14:dataValidation type="list" allowBlank="1" showInputMessage="1" showErrorMessage="1" xr:uid="{93ED795D-890B-4AD8-81FB-97B998D34E9E}">
          <x14:formula1>
            <xm:f>Lists!$I$2:$I$4</xm:f>
          </x14:formula1>
          <xm:sqref>D20</xm:sqref>
        </x14:dataValidation>
        <x14:dataValidation type="list" allowBlank="1" showInputMessage="1" showErrorMessage="1" xr:uid="{9AFB60F3-F960-49E0-9A19-94A84DA43B7C}">
          <x14:formula1>
            <xm:f>Lists!$E$2:$E$4</xm:f>
          </x14:formula1>
          <xm:sqref>D15</xm:sqref>
        </x14:dataValidation>
        <x14:dataValidation type="list" allowBlank="1" showInputMessage="1" showErrorMessage="1" error="Please select answer from drop-down list, or input answer in CAPITAL LETTERS" promptTitle="Please answer YES/NO" prompt="Select an answer from the drop-down list" xr:uid="{647E498E-D2C8-4112-8C4D-C62F3AA8EFF7}">
          <x14:formula1>
            <xm:f>Lists!$L$2:$L$4</xm:f>
          </x14:formula1>
          <xm:sqref>D27:D31</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094C175F-C3EA-4F5C-840D-72A3FE9A3775}">
          <x14:formula1>
            <xm:f>Lists!$A$2:$A$4</xm:f>
          </x14:formula1>
          <xm:sqref>D7</xm:sqref>
        </x14:dataValidation>
        <x14:dataValidation type="list" allowBlank="1" showInputMessage="1" showErrorMessage="1" xr:uid="{49898F7E-F8F4-407E-9741-DF9A5CD30733}">
          <x14:formula1>
            <xm:f>Lists!$K$2:$K$4</xm:f>
          </x14:formula1>
          <xm:sqref>D23</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5BF98AA6-4CB7-4664-93D5-C9015AB2574F}">
          <x14:formula1>
            <xm:f>Lists!$S$2:$S$3</xm:f>
          </x14:formula1>
          <xm:sqref>D78</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15805CCC-4D36-4193-ABE9-A963F477E2CD}">
          <x14:formula1>
            <xm:f>Lists!$T$2:$T$3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6F71A394-B141-467E-AD91-48C6A7817429}">
          <x14:formula1>
            <xm:f>Lists!$U$2:$U$3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601DB887-CFAB-4B7F-AE5A-6FC74144D748}">
          <x14:formula1>
            <xm:f>Lists!$V$2:$V$3</xm:f>
          </x14:formula1>
          <xm:sqref>D82:D83</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3D14AB6F-7052-4ECD-8ED3-D2DFC3692BD4}">
          <x14:formula1>
            <xm:f>Lists!$O$2:$O$25</xm:f>
          </x14:formula1>
          <xm:sqref>D37:D54</xm:sqref>
        </x14:dataValidation>
        <x14:dataValidation type="list" allowBlank="1" showInputMessage="1" showErrorMessage="1" error="Please select answer from the drop-down list, or input answer in CAPITAL LETTERS" promptTitle="When defining requirements:" prompt="Public bodies can resort to:" xr:uid="{DEDAE85B-929C-41AB-BBF8-548832C81D9E}">
          <x14:formula1>
            <xm:f>Lists!$C$2:$C$6</xm:f>
          </x14:formula1>
          <xm:sqref>D12</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05F7A81D-ED20-46BF-BA39-79904B26F680}">
          <x14:formula1>
            <xm:f>Lists!$Q$2:$Q$12</xm:f>
          </x14:formula1>
          <xm:sqref>D61:D69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8B63-6CC3-4DE4-A44E-A60D3ABC2940}">
  <dimension ref="B1:S122"/>
  <sheetViews>
    <sheetView showGridLines="0" zoomScaleNormal="100" workbookViewId="0">
      <pane xSplit="2" ySplit="4" topLeftCell="C5" activePane="bottomRight" state="frozen"/>
      <selection pane="topRight" activeCell="D119" sqref="D119"/>
      <selection pane="bottomLeft" activeCell="D119" sqref="D119"/>
      <selection pane="bottomRight" activeCell="D1" sqref="D1"/>
    </sheetView>
  </sheetViews>
  <sheetFormatPr baseColWidth="10" defaultColWidth="25.1640625" defaultRowHeight="11" x14ac:dyDescent="0.2"/>
  <cols>
    <col min="1" max="1" width="15.5" style="1" customWidth="1"/>
    <col min="2" max="2" width="69" style="4" customWidth="1"/>
    <col min="3" max="3" width="11" style="4" customWidth="1"/>
    <col min="4" max="4" width="47" style="1" customWidth="1"/>
    <col min="5" max="5" width="40.5" style="2" customWidth="1"/>
    <col min="6" max="6" width="30.33203125" style="1" customWidth="1"/>
    <col min="7" max="7" width="25" style="1" customWidth="1"/>
    <col min="8" max="8" width="20.164062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9" s="77" customFormat="1" ht="36" customHeight="1" thickTop="1" thickBot="1" x14ac:dyDescent="0.25">
      <c r="B1" s="106" t="s">
        <v>143</v>
      </c>
      <c r="C1" s="107"/>
      <c r="D1" s="108" t="s">
        <v>420</v>
      </c>
      <c r="E1" s="106" t="s">
        <v>101</v>
      </c>
    </row>
    <row r="2" spans="2:19" ht="24.5" customHeight="1" thickTop="1" x14ac:dyDescent="0.2"/>
    <row r="3" spans="2:19" s="29" customFormat="1" ht="50" customHeight="1" x14ac:dyDescent="0.2">
      <c r="B3" s="27" t="s">
        <v>454</v>
      </c>
      <c r="D3" s="56" t="str">
        <f>'SB2 Overview States Provinces'!C15</f>
        <v>…</v>
      </c>
      <c r="E3" s="263"/>
      <c r="G3" s="28"/>
      <c r="H3" s="28"/>
      <c r="I3" s="28"/>
      <c r="J3" s="28"/>
      <c r="K3" s="28"/>
    </row>
    <row r="4" spans="2:19" s="29" customFormat="1" ht="14.75" customHeight="1" thickBot="1" x14ac:dyDescent="0.25">
      <c r="B4" s="27"/>
      <c r="C4" s="28"/>
      <c r="D4" s="27"/>
      <c r="F4" s="28"/>
      <c r="G4" s="28"/>
      <c r="H4" s="28"/>
      <c r="I4" s="28"/>
      <c r="J4" s="28"/>
      <c r="K4" s="28"/>
    </row>
    <row r="5" spans="2:19" s="29" customFormat="1" ht="56.75" customHeight="1" x14ac:dyDescent="0.2">
      <c r="B5" s="15" t="s">
        <v>181</v>
      </c>
      <c r="C5" s="16" t="s">
        <v>182</v>
      </c>
      <c r="D5" s="16"/>
      <c r="E5" s="617"/>
      <c r="F5" s="617"/>
      <c r="G5" s="617"/>
      <c r="H5" s="618"/>
      <c r="I5" s="3"/>
      <c r="J5" s="3"/>
      <c r="K5" s="3"/>
      <c r="L5" s="3"/>
      <c r="M5" s="3"/>
      <c r="N5" s="3"/>
      <c r="O5" s="3"/>
      <c r="P5" s="3"/>
      <c r="Q5" s="3"/>
      <c r="R5" s="3"/>
      <c r="S5" s="3"/>
    </row>
    <row r="6" spans="2:19" s="3" customFormat="1" ht="41.75" customHeight="1" x14ac:dyDescent="0.2">
      <c r="B6" s="17" t="s">
        <v>185</v>
      </c>
      <c r="C6" s="18" t="s">
        <v>186</v>
      </c>
      <c r="D6" s="201" t="s">
        <v>187</v>
      </c>
      <c r="E6" s="615" t="s">
        <v>188</v>
      </c>
      <c r="F6" s="615"/>
      <c r="G6" s="615"/>
      <c r="H6" s="616"/>
      <c r="I6" s="1"/>
      <c r="J6" s="1"/>
      <c r="K6" s="1"/>
      <c r="L6" s="1"/>
      <c r="M6" s="1"/>
      <c r="N6" s="1"/>
      <c r="O6" s="1"/>
      <c r="P6" s="1"/>
      <c r="Q6" s="1"/>
      <c r="R6" s="1"/>
      <c r="S6" s="1"/>
    </row>
    <row r="7" spans="2:19" ht="77" customHeight="1" x14ac:dyDescent="0.2">
      <c r="B7" s="68" t="s">
        <v>422</v>
      </c>
      <c r="C7" s="19"/>
      <c r="D7" s="341"/>
      <c r="E7" s="600"/>
      <c r="F7" s="600"/>
      <c r="G7" s="600"/>
      <c r="H7" s="601"/>
    </row>
    <row r="8" spans="2:19" ht="15" x14ac:dyDescent="0.2">
      <c r="B8" s="20"/>
      <c r="C8" s="23" t="s">
        <v>0</v>
      </c>
      <c r="D8" s="21">
        <f>IF(D7=Lists!$A$2,1,0)</f>
        <v>0</v>
      </c>
      <c r="E8" s="21"/>
      <c r="F8" s="21"/>
      <c r="G8" s="21"/>
      <c r="H8" s="22"/>
    </row>
    <row r="9" spans="2:19" s="3" customFormat="1" ht="41.75" customHeight="1" x14ac:dyDescent="0.2">
      <c r="B9" s="17" t="s">
        <v>192</v>
      </c>
      <c r="C9" s="18"/>
      <c r="D9" s="201"/>
      <c r="E9" s="615"/>
      <c r="F9" s="615"/>
      <c r="G9" s="615"/>
      <c r="H9" s="616"/>
      <c r="I9" s="1"/>
      <c r="J9" s="1"/>
      <c r="K9" s="1"/>
      <c r="L9" s="1"/>
      <c r="M9" s="1"/>
      <c r="N9" s="1"/>
      <c r="O9" s="1"/>
      <c r="P9" s="1"/>
      <c r="Q9" s="1"/>
      <c r="R9" s="1"/>
      <c r="S9" s="1"/>
    </row>
    <row r="10" spans="2:19" ht="38.75" customHeight="1" x14ac:dyDescent="0.2">
      <c r="B10" s="214" t="s">
        <v>423</v>
      </c>
      <c r="C10" s="215" t="s">
        <v>194</v>
      </c>
      <c r="D10" s="201" t="s">
        <v>187</v>
      </c>
      <c r="E10" s="615" t="s">
        <v>188</v>
      </c>
      <c r="F10" s="615"/>
      <c r="G10" s="615"/>
      <c r="H10" s="616"/>
    </row>
    <row r="11" spans="2:19" ht="34.25" customHeight="1" x14ac:dyDescent="0.2">
      <c r="B11" s="202" t="s">
        <v>195</v>
      </c>
      <c r="C11" s="203"/>
      <c r="D11" s="204" t="s">
        <v>196</v>
      </c>
      <c r="E11" s="644"/>
      <c r="F11" s="644"/>
      <c r="G11" s="644"/>
      <c r="H11" s="645"/>
    </row>
    <row r="12" spans="2:19" ht="132" customHeight="1" x14ac:dyDescent="0.2">
      <c r="B12" s="205" t="s">
        <v>197</v>
      </c>
      <c r="C12" s="206"/>
      <c r="D12" s="342"/>
      <c r="E12" s="606"/>
      <c r="F12" s="606"/>
      <c r="G12" s="606"/>
      <c r="H12" s="607"/>
    </row>
    <row r="13" spans="2:19" ht="75.5" customHeight="1" x14ac:dyDescent="0.2">
      <c r="B13" s="207" t="s">
        <v>200</v>
      </c>
      <c r="C13" s="206"/>
      <c r="D13" s="342"/>
      <c r="E13" s="606"/>
      <c r="F13" s="606"/>
      <c r="G13" s="606"/>
      <c r="H13" s="607"/>
    </row>
    <row r="14" spans="2:19" ht="31.25" customHeight="1" x14ac:dyDescent="0.2">
      <c r="B14" s="208" t="s">
        <v>203</v>
      </c>
      <c r="C14" s="206"/>
      <c r="D14" s="209" t="s">
        <v>204</v>
      </c>
      <c r="E14" s="608"/>
      <c r="F14" s="608"/>
      <c r="G14" s="608"/>
      <c r="H14" s="609"/>
    </row>
    <row r="15" spans="2:19" ht="79.25" customHeight="1" x14ac:dyDescent="0.2">
      <c r="B15" s="205" t="s">
        <v>205</v>
      </c>
      <c r="C15" s="206"/>
      <c r="D15" s="342"/>
      <c r="E15" s="606"/>
      <c r="F15" s="606"/>
      <c r="G15" s="606"/>
      <c r="H15" s="607"/>
    </row>
    <row r="16" spans="2:19" ht="69.5" customHeight="1" x14ac:dyDescent="0.2">
      <c r="B16" s="207" t="s">
        <v>208</v>
      </c>
      <c r="C16" s="206"/>
      <c r="D16" s="342"/>
      <c r="E16" s="606"/>
      <c r="F16" s="606"/>
      <c r="G16" s="606"/>
      <c r="H16" s="607"/>
    </row>
    <row r="17" spans="2:19" ht="17.75" customHeight="1" x14ac:dyDescent="0.2">
      <c r="B17" s="208" t="s">
        <v>210</v>
      </c>
      <c r="C17" s="210"/>
      <c r="D17" s="211"/>
      <c r="E17" s="608"/>
      <c r="F17" s="608"/>
      <c r="G17" s="608"/>
      <c r="H17" s="609"/>
    </row>
    <row r="18" spans="2:19" ht="53.75" customHeight="1" x14ac:dyDescent="0.2">
      <c r="B18" s="205" t="s">
        <v>211</v>
      </c>
      <c r="C18" s="206"/>
      <c r="D18" s="342"/>
      <c r="E18" s="606"/>
      <c r="F18" s="606"/>
      <c r="G18" s="606"/>
      <c r="H18" s="607"/>
    </row>
    <row r="19" spans="2:19" ht="94.25" customHeight="1" x14ac:dyDescent="0.2">
      <c r="B19" s="205" t="s">
        <v>424</v>
      </c>
      <c r="C19" s="206"/>
      <c r="D19" s="342"/>
      <c r="E19" s="606"/>
      <c r="F19" s="606"/>
      <c r="G19" s="606"/>
      <c r="H19" s="607"/>
    </row>
    <row r="20" spans="2:19" ht="103.25" customHeight="1" x14ac:dyDescent="0.2">
      <c r="B20" s="212" t="s">
        <v>216</v>
      </c>
      <c r="C20" s="213"/>
      <c r="D20" s="343"/>
      <c r="E20" s="613"/>
      <c r="F20" s="613"/>
      <c r="G20" s="613"/>
      <c r="H20" s="614"/>
    </row>
    <row r="21" spans="2:19" ht="23.75" customHeight="1" x14ac:dyDescent="0.2">
      <c r="B21" s="214"/>
      <c r="C21" s="215" t="s">
        <v>218</v>
      </c>
      <c r="D21" s="215">
        <f>SUM(_xlfn.IFS(D12=Lists!$C$2,0.2,D12=Lists!$C$3,0.2,D12=Lists!$C$4,0.2,D12=Lists!$C$5,0,D12="",0),IF(D13=Lists!$D$2,0.1,0),IF(D15=Lists!$E$2,0.05,0),IF(D16=Lists!$F$2,0.05,0),IF(D18=Lists!$G$2,0.15,0),IF(D19=Lists!$H$2,0.05,0),IF(D$20=Lists!$I$2,0.1,0))</f>
        <v>0</v>
      </c>
      <c r="E21" s="602"/>
      <c r="F21" s="602"/>
      <c r="G21" s="602"/>
      <c r="H21" s="603"/>
    </row>
    <row r="22" spans="2:19" ht="33" customHeight="1" x14ac:dyDescent="0.2">
      <c r="B22" s="216" t="s">
        <v>219</v>
      </c>
      <c r="C22" s="217" t="s">
        <v>220</v>
      </c>
      <c r="D22" s="217" t="s">
        <v>221</v>
      </c>
      <c r="E22" s="611" t="s">
        <v>188</v>
      </c>
      <c r="F22" s="611"/>
      <c r="G22" s="611"/>
      <c r="H22" s="612"/>
    </row>
    <row r="23" spans="2:19" ht="221" customHeight="1" x14ac:dyDescent="0.2">
      <c r="B23" s="218" t="s">
        <v>425</v>
      </c>
      <c r="C23" s="213"/>
      <c r="D23" s="343"/>
      <c r="E23" s="613"/>
      <c r="F23" s="613"/>
      <c r="G23" s="613"/>
      <c r="H23" s="614"/>
    </row>
    <row r="24" spans="2:19" ht="20.75" customHeight="1" x14ac:dyDescent="0.2">
      <c r="B24" s="214"/>
      <c r="C24" s="215" t="s">
        <v>225</v>
      </c>
      <c r="D24" s="215">
        <f>SUM(_xlfn.IFS(D23=Lists!$K$3,0.3,D23=Lists!$K$2,0,D23="",0))</f>
        <v>0</v>
      </c>
      <c r="E24" s="602"/>
      <c r="F24" s="602"/>
      <c r="G24" s="602"/>
      <c r="H24" s="603"/>
    </row>
    <row r="25" spans="2:19" ht="15" x14ac:dyDescent="0.2">
      <c r="B25" s="383"/>
      <c r="C25" s="384" t="s">
        <v>124</v>
      </c>
      <c r="D25" s="385">
        <f>D21+D24</f>
        <v>0</v>
      </c>
      <c r="E25" s="385"/>
      <c r="F25" s="385"/>
      <c r="G25" s="385"/>
      <c r="H25" s="386"/>
    </row>
    <row r="26" spans="2:19" s="3" customFormat="1" ht="41.75" customHeight="1" x14ac:dyDescent="0.2">
      <c r="B26" s="17" t="s">
        <v>226</v>
      </c>
      <c r="C26" s="18"/>
      <c r="D26" s="201" t="s">
        <v>187</v>
      </c>
      <c r="E26" s="615" t="s">
        <v>188</v>
      </c>
      <c r="F26" s="615"/>
      <c r="G26" s="615"/>
      <c r="H26" s="616"/>
      <c r="I26" s="1"/>
      <c r="J26" s="1"/>
      <c r="K26" s="1"/>
      <c r="L26" s="1"/>
      <c r="M26" s="1"/>
      <c r="N26" s="1"/>
      <c r="O26" s="1"/>
      <c r="P26" s="1"/>
      <c r="Q26" s="1"/>
      <c r="R26" s="1"/>
      <c r="S26" s="1"/>
    </row>
    <row r="27" spans="2:19" ht="27.5" customHeight="1" x14ac:dyDescent="0.2">
      <c r="B27" s="219" t="s">
        <v>227</v>
      </c>
      <c r="C27" s="220" t="s">
        <v>228</v>
      </c>
      <c r="D27" s="341"/>
      <c r="E27" s="629"/>
      <c r="F27" s="629"/>
      <c r="G27" s="629"/>
      <c r="H27" s="630"/>
    </row>
    <row r="28" spans="2:19" ht="35" customHeight="1" x14ac:dyDescent="0.2">
      <c r="B28" s="221" t="s">
        <v>231</v>
      </c>
      <c r="C28" s="220" t="s">
        <v>228</v>
      </c>
      <c r="D28" s="341"/>
      <c r="E28" s="631"/>
      <c r="F28" s="631"/>
      <c r="G28" s="631"/>
      <c r="H28" s="632"/>
    </row>
    <row r="29" spans="2:19" ht="35" customHeight="1" x14ac:dyDescent="0.2">
      <c r="B29" s="222" t="s">
        <v>234</v>
      </c>
      <c r="C29" s="220" t="s">
        <v>228</v>
      </c>
      <c r="D29" s="341"/>
      <c r="E29" s="631"/>
      <c r="F29" s="631"/>
      <c r="G29" s="631"/>
      <c r="H29" s="632"/>
    </row>
    <row r="30" spans="2:19" ht="45" customHeight="1" x14ac:dyDescent="0.2">
      <c r="B30" s="222" t="s">
        <v>237</v>
      </c>
      <c r="C30" s="220" t="s">
        <v>228</v>
      </c>
      <c r="D30" s="341"/>
      <c r="E30" s="631"/>
      <c r="F30" s="631"/>
      <c r="G30" s="631"/>
      <c r="H30" s="632"/>
    </row>
    <row r="31" spans="2:19" ht="27.5" customHeight="1" x14ac:dyDescent="0.2">
      <c r="B31" s="222" t="s">
        <v>240</v>
      </c>
      <c r="C31" s="220" t="s">
        <v>228</v>
      </c>
      <c r="D31" s="341"/>
      <c r="E31" s="604"/>
      <c r="F31" s="604"/>
      <c r="G31" s="604"/>
      <c r="H31" s="605"/>
    </row>
    <row r="32" spans="2:19" ht="15" x14ac:dyDescent="0.2">
      <c r="B32" s="20"/>
      <c r="C32" s="23" t="s">
        <v>11</v>
      </c>
      <c r="D32" s="21">
        <f>SUM(IF(D27=Lists!$L$2,0.2,0),IF(D28=Lists!$L$2,0.2,0),IF(D29=Lists!$L$2,0.2,0),IF(D30=Lists!$L$2,0.2,0),IF(D31=Lists!$L$2,0.2,0))</f>
        <v>0</v>
      </c>
      <c r="E32" s="21"/>
      <c r="F32" s="21"/>
      <c r="G32" s="21"/>
      <c r="H32" s="22"/>
    </row>
    <row r="33" spans="2:19" s="3" customFormat="1" ht="41.75" customHeight="1" x14ac:dyDescent="0.2">
      <c r="B33" s="17" t="s">
        <v>426</v>
      </c>
      <c r="C33" s="18"/>
      <c r="D33" s="201" t="s">
        <v>187</v>
      </c>
      <c r="E33" s="615"/>
      <c r="F33" s="615"/>
      <c r="G33" s="615"/>
      <c r="H33" s="616"/>
      <c r="I33" s="1"/>
      <c r="J33" s="1"/>
      <c r="K33" s="1"/>
      <c r="L33" s="1"/>
      <c r="M33" s="1"/>
      <c r="N33" s="1"/>
      <c r="O33" s="1"/>
      <c r="P33" s="1"/>
      <c r="Q33" s="1"/>
      <c r="R33" s="1"/>
      <c r="S33" s="1"/>
    </row>
    <row r="34" spans="2:19" ht="36.5" customHeight="1" x14ac:dyDescent="0.2">
      <c r="B34" s="223" t="s">
        <v>244</v>
      </c>
      <c r="C34" s="224" t="s">
        <v>245</v>
      </c>
      <c r="D34" s="225"/>
      <c r="E34" s="226"/>
      <c r="F34" s="651" t="s">
        <v>246</v>
      </c>
      <c r="G34" s="651"/>
      <c r="H34" s="227"/>
    </row>
    <row r="35" spans="2:19" ht="93" customHeight="1" x14ac:dyDescent="0.2">
      <c r="B35" s="228" t="s">
        <v>247</v>
      </c>
      <c r="C35" s="69"/>
      <c r="D35" s="229" t="s">
        <v>427</v>
      </c>
      <c r="E35" s="229" t="s">
        <v>249</v>
      </c>
      <c r="F35" s="229" t="s">
        <v>250</v>
      </c>
      <c r="G35" s="229" t="s">
        <v>251</v>
      </c>
      <c r="H35" s="230" t="s">
        <v>252</v>
      </c>
    </row>
    <row r="36" spans="2:19" ht="32" customHeight="1" x14ac:dyDescent="0.2">
      <c r="B36" s="231" t="s">
        <v>253</v>
      </c>
      <c r="C36" s="232"/>
      <c r="D36" s="233" t="s">
        <v>254</v>
      </c>
      <c r="E36" s="233" t="s">
        <v>255</v>
      </c>
      <c r="F36" s="233" t="s">
        <v>256</v>
      </c>
      <c r="G36" s="234"/>
      <c r="H36" s="235"/>
    </row>
    <row r="37" spans="2:19" ht="17" customHeight="1" x14ac:dyDescent="0.2">
      <c r="B37" s="624"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7" s="236" t="s">
        <v>258</v>
      </c>
      <c r="D37" s="344"/>
      <c r="E37" s="345" t="s">
        <v>269</v>
      </c>
      <c r="F37" s="345"/>
      <c r="G37" s="346"/>
      <c r="H37" s="347"/>
    </row>
    <row r="38" spans="2:19" ht="17" customHeight="1" x14ac:dyDescent="0.2">
      <c r="B38" s="625"/>
      <c r="C38" s="237" t="s">
        <v>261</v>
      </c>
      <c r="D38" s="344"/>
      <c r="E38" s="345" t="s">
        <v>269</v>
      </c>
      <c r="F38" s="345"/>
      <c r="G38" s="346"/>
      <c r="H38" s="347"/>
    </row>
    <row r="39" spans="2:19" ht="17" customHeight="1" x14ac:dyDescent="0.2">
      <c r="B39" s="625"/>
      <c r="C39" s="237" t="s">
        <v>263</v>
      </c>
      <c r="D39" s="344"/>
      <c r="E39" s="345" t="s">
        <v>269</v>
      </c>
      <c r="F39" s="345"/>
      <c r="G39" s="346"/>
      <c r="H39" s="347"/>
    </row>
    <row r="40" spans="2:19" ht="17" customHeight="1" x14ac:dyDescent="0.2">
      <c r="B40" s="625"/>
      <c r="C40" s="237" t="s">
        <v>264</v>
      </c>
      <c r="D40" s="344"/>
      <c r="E40" s="345" t="s">
        <v>269</v>
      </c>
      <c r="F40" s="345"/>
      <c r="G40" s="346"/>
      <c r="H40" s="347"/>
    </row>
    <row r="41" spans="2:19" ht="17" customHeight="1" x14ac:dyDescent="0.2">
      <c r="B41" s="625"/>
      <c r="C41" s="237" t="s">
        <v>265</v>
      </c>
      <c r="D41" s="344"/>
      <c r="E41" s="345" t="s">
        <v>269</v>
      </c>
      <c r="F41" s="345"/>
      <c r="G41" s="346"/>
      <c r="H41" s="347"/>
    </row>
    <row r="42" spans="2:19" ht="17" customHeight="1" x14ac:dyDescent="0.2">
      <c r="B42" s="625"/>
      <c r="C42" s="237" t="s">
        <v>268</v>
      </c>
      <c r="D42" s="344"/>
      <c r="E42" s="345" t="s">
        <v>269</v>
      </c>
      <c r="F42" s="345"/>
      <c r="G42" s="346"/>
      <c r="H42" s="347"/>
    </row>
    <row r="43" spans="2:19" ht="17" customHeight="1" x14ac:dyDescent="0.2">
      <c r="B43" s="625"/>
      <c r="C43" s="237" t="s">
        <v>271</v>
      </c>
      <c r="D43" s="344"/>
      <c r="E43" s="345" t="s">
        <v>269</v>
      </c>
      <c r="F43" s="345"/>
      <c r="G43" s="346"/>
      <c r="H43" s="347"/>
    </row>
    <row r="44" spans="2:19" ht="17" customHeight="1" x14ac:dyDescent="0.2">
      <c r="B44" s="625"/>
      <c r="C44" s="237" t="s">
        <v>272</v>
      </c>
      <c r="D44" s="344"/>
      <c r="E44" s="345" t="s">
        <v>269</v>
      </c>
      <c r="F44" s="345"/>
      <c r="G44" s="346"/>
      <c r="H44" s="347"/>
    </row>
    <row r="45" spans="2:19" ht="17" customHeight="1" x14ac:dyDescent="0.2">
      <c r="B45" s="625"/>
      <c r="C45" s="237" t="s">
        <v>274</v>
      </c>
      <c r="D45" s="344"/>
      <c r="E45" s="345" t="s">
        <v>269</v>
      </c>
      <c r="F45" s="345"/>
      <c r="G45" s="346"/>
      <c r="H45" s="347"/>
    </row>
    <row r="46" spans="2:19" ht="17" customHeight="1" x14ac:dyDescent="0.2">
      <c r="B46" s="625"/>
      <c r="C46" s="237" t="s">
        <v>276</v>
      </c>
      <c r="D46" s="344"/>
      <c r="E46" s="345" t="s">
        <v>269</v>
      </c>
      <c r="F46" s="345"/>
      <c r="G46" s="346"/>
      <c r="H46" s="347"/>
    </row>
    <row r="47" spans="2:19" ht="17" customHeight="1" x14ac:dyDescent="0.2">
      <c r="B47" s="625"/>
      <c r="C47" s="237" t="s">
        <v>279</v>
      </c>
      <c r="D47" s="344"/>
      <c r="E47" s="345" t="s">
        <v>269</v>
      </c>
      <c r="F47" s="345"/>
      <c r="G47" s="346"/>
      <c r="H47" s="347"/>
    </row>
    <row r="48" spans="2:19" ht="17" customHeight="1" x14ac:dyDescent="0.2">
      <c r="B48" s="625"/>
      <c r="C48" s="237" t="s">
        <v>282</v>
      </c>
      <c r="D48" s="344"/>
      <c r="E48" s="345" t="s">
        <v>269</v>
      </c>
      <c r="F48" s="345"/>
      <c r="G48" s="346"/>
      <c r="H48" s="347"/>
    </row>
    <row r="49" spans="2:18" ht="17" customHeight="1" x14ac:dyDescent="0.2">
      <c r="B49" s="625"/>
      <c r="C49" s="237" t="s">
        <v>284</v>
      </c>
      <c r="D49" s="344"/>
      <c r="E49" s="345" t="s">
        <v>269</v>
      </c>
      <c r="F49" s="345"/>
      <c r="G49" s="346"/>
      <c r="H49" s="347"/>
    </row>
    <row r="50" spans="2:18" ht="17" customHeight="1" x14ac:dyDescent="0.2">
      <c r="B50" s="625"/>
      <c r="C50" s="237" t="s">
        <v>286</v>
      </c>
      <c r="D50" s="344"/>
      <c r="E50" s="345" t="s">
        <v>269</v>
      </c>
      <c r="F50" s="345"/>
      <c r="G50" s="346"/>
      <c r="H50" s="347"/>
    </row>
    <row r="51" spans="2:18" ht="17" customHeight="1" x14ac:dyDescent="0.2">
      <c r="B51" s="625"/>
      <c r="C51" s="237" t="s">
        <v>288</v>
      </c>
      <c r="D51" s="344"/>
      <c r="E51" s="345" t="s">
        <v>269</v>
      </c>
      <c r="F51" s="345"/>
      <c r="G51" s="346"/>
      <c r="H51" s="347"/>
    </row>
    <row r="52" spans="2:18" ht="17" customHeight="1" x14ac:dyDescent="0.2">
      <c r="B52" s="625"/>
      <c r="C52" s="237" t="s">
        <v>289</v>
      </c>
      <c r="D52" s="344"/>
      <c r="E52" s="345" t="s">
        <v>269</v>
      </c>
      <c r="F52" s="345"/>
      <c r="G52" s="346"/>
      <c r="H52" s="347"/>
    </row>
    <row r="53" spans="2:18" ht="17" customHeight="1" x14ac:dyDescent="0.2">
      <c r="B53" s="625"/>
      <c r="C53" s="237" t="s">
        <v>290</v>
      </c>
      <c r="D53" s="344"/>
      <c r="E53" s="345" t="s">
        <v>269</v>
      </c>
      <c r="F53" s="345"/>
      <c r="G53" s="346"/>
      <c r="H53" s="347"/>
    </row>
    <row r="54" spans="2:18" ht="17" customHeight="1" x14ac:dyDescent="0.2">
      <c r="B54" s="626"/>
      <c r="C54" s="237" t="s">
        <v>291</v>
      </c>
      <c r="D54" s="344"/>
      <c r="E54" s="345" t="s">
        <v>269</v>
      </c>
      <c r="F54" s="345"/>
      <c r="G54" s="346"/>
      <c r="H54" s="347"/>
    </row>
    <row r="55" spans="2:18" ht="22.25" customHeight="1" x14ac:dyDescent="0.2">
      <c r="B55" s="627" t="s">
        <v>428</v>
      </c>
      <c r="C55" s="237" t="s">
        <v>293</v>
      </c>
      <c r="D55" s="345"/>
      <c r="E55" s="345" t="s">
        <v>269</v>
      </c>
      <c r="F55" s="345"/>
      <c r="G55" s="346"/>
      <c r="H55" s="347"/>
    </row>
    <row r="56" spans="2:18" ht="24" customHeight="1" x14ac:dyDescent="0.2">
      <c r="B56" s="628"/>
      <c r="C56" s="232" t="s">
        <v>295</v>
      </c>
      <c r="D56" s="348"/>
      <c r="E56" s="348" t="s">
        <v>269</v>
      </c>
      <c r="F56" s="348"/>
      <c r="G56" s="349"/>
      <c r="H56" s="350"/>
    </row>
    <row r="57" spans="2:18" ht="38" customHeight="1" x14ac:dyDescent="0.2">
      <c r="B57" s="255"/>
      <c r="C57" s="112" t="s">
        <v>12</v>
      </c>
      <c r="D57" s="256">
        <f>0.02*COUNTA(D37:D56)</f>
        <v>0</v>
      </c>
      <c r="E57" s="112"/>
      <c r="F57" s="112"/>
      <c r="G57" s="112"/>
      <c r="H57" s="113"/>
      <c r="I57" s="66"/>
      <c r="J57" s="66"/>
      <c r="K57" s="66"/>
      <c r="L57" s="66"/>
      <c r="M57" s="66"/>
      <c r="N57" s="66"/>
      <c r="O57" s="66"/>
      <c r="P57" s="66"/>
      <c r="Q57" s="66"/>
    </row>
    <row r="58" spans="2:18" ht="33" customHeight="1" x14ac:dyDescent="0.2">
      <c r="B58" s="216" t="s">
        <v>296</v>
      </c>
      <c r="C58" s="217" t="s">
        <v>245</v>
      </c>
      <c r="D58" s="217"/>
      <c r="E58" s="611"/>
      <c r="F58" s="611"/>
      <c r="G58" s="611"/>
      <c r="H58" s="612"/>
    </row>
    <row r="59" spans="2:18" ht="54" customHeight="1" x14ac:dyDescent="0.2">
      <c r="B59" s="387" t="s">
        <v>297</v>
      </c>
      <c r="C59" s="388"/>
      <c r="D59" s="367" t="s">
        <v>298</v>
      </c>
      <c r="E59" s="622" t="s">
        <v>429</v>
      </c>
      <c r="F59" s="622"/>
      <c r="G59" s="622" t="s">
        <v>300</v>
      </c>
      <c r="H59" s="623"/>
    </row>
    <row r="60" spans="2:18" ht="37.25" customHeight="1" x14ac:dyDescent="0.2">
      <c r="B60" s="238" t="s">
        <v>301</v>
      </c>
      <c r="C60" s="239"/>
      <c r="D60" s="240" t="s">
        <v>302</v>
      </c>
      <c r="E60" s="610" t="s">
        <v>303</v>
      </c>
      <c r="F60" s="610"/>
      <c r="G60" s="674"/>
      <c r="H60" s="675"/>
      <c r="R60" s="66"/>
    </row>
    <row r="61" spans="2:18" ht="33.5" customHeight="1" x14ac:dyDescent="0.2">
      <c r="B61" s="619"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1" s="237" t="s">
        <v>258</v>
      </c>
      <c r="D61" s="344"/>
      <c r="E61" s="598" t="s">
        <v>269</v>
      </c>
      <c r="F61" s="598"/>
      <c r="G61" s="598" t="s">
        <v>269</v>
      </c>
      <c r="H61" s="599"/>
      <c r="R61" s="66"/>
    </row>
    <row r="62" spans="2:18" ht="24" customHeight="1" x14ac:dyDescent="0.2">
      <c r="B62" s="620"/>
      <c r="C62" s="237" t="s">
        <v>261</v>
      </c>
      <c r="D62" s="344"/>
      <c r="E62" s="598" t="s">
        <v>269</v>
      </c>
      <c r="F62" s="598"/>
      <c r="G62" s="598" t="s">
        <v>269</v>
      </c>
      <c r="H62" s="599"/>
      <c r="R62" s="66"/>
    </row>
    <row r="63" spans="2:18" ht="24" customHeight="1" x14ac:dyDescent="0.2">
      <c r="B63" s="620"/>
      <c r="C63" s="237" t="s">
        <v>263</v>
      </c>
      <c r="D63" s="344"/>
      <c r="E63" s="598" t="s">
        <v>269</v>
      </c>
      <c r="F63" s="598"/>
      <c r="G63" s="598" t="s">
        <v>269</v>
      </c>
      <c r="H63" s="599"/>
      <c r="R63" s="66"/>
    </row>
    <row r="64" spans="2:18" ht="27.5" customHeight="1" x14ac:dyDescent="0.2">
      <c r="B64" s="620"/>
      <c r="C64" s="237" t="s">
        <v>264</v>
      </c>
      <c r="D64" s="344"/>
      <c r="E64" s="598" t="s">
        <v>269</v>
      </c>
      <c r="F64" s="598"/>
      <c r="G64" s="598" t="s">
        <v>269</v>
      </c>
      <c r="H64" s="599"/>
      <c r="R64" s="66"/>
    </row>
    <row r="65" spans="2:19" ht="24" customHeight="1" x14ac:dyDescent="0.2">
      <c r="B65" s="620"/>
      <c r="C65" s="237" t="s">
        <v>265</v>
      </c>
      <c r="D65" s="344"/>
      <c r="E65" s="598" t="s">
        <v>269</v>
      </c>
      <c r="F65" s="598"/>
      <c r="G65" s="598" t="s">
        <v>269</v>
      </c>
      <c r="H65" s="599"/>
      <c r="R65" s="66"/>
    </row>
    <row r="66" spans="2:19" ht="24" customHeight="1" x14ac:dyDescent="0.2">
      <c r="B66" s="620"/>
      <c r="C66" s="237" t="s">
        <v>268</v>
      </c>
      <c r="D66" s="344"/>
      <c r="E66" s="598" t="s">
        <v>269</v>
      </c>
      <c r="F66" s="598"/>
      <c r="G66" s="598" t="s">
        <v>269</v>
      </c>
      <c r="H66" s="599"/>
      <c r="R66" s="66"/>
    </row>
    <row r="67" spans="2:19" ht="24" customHeight="1" x14ac:dyDescent="0.2">
      <c r="B67" s="620"/>
      <c r="C67" s="237" t="s">
        <v>271</v>
      </c>
      <c r="D67" s="344"/>
      <c r="E67" s="598" t="s">
        <v>269</v>
      </c>
      <c r="F67" s="598"/>
      <c r="G67" s="598" t="s">
        <v>269</v>
      </c>
      <c r="H67" s="599"/>
      <c r="R67" s="66"/>
    </row>
    <row r="68" spans="2:19" ht="24" customHeight="1" x14ac:dyDescent="0.2">
      <c r="B68" s="620"/>
      <c r="C68" s="237" t="s">
        <v>272</v>
      </c>
      <c r="D68" s="344"/>
      <c r="E68" s="598" t="s">
        <v>269</v>
      </c>
      <c r="F68" s="598"/>
      <c r="G68" s="598" t="s">
        <v>269</v>
      </c>
      <c r="H68" s="599"/>
      <c r="R68" s="66"/>
    </row>
    <row r="69" spans="2:19" ht="32.75" customHeight="1" x14ac:dyDescent="0.2">
      <c r="B69" s="621"/>
      <c r="C69" s="237" t="s">
        <v>274</v>
      </c>
      <c r="D69" s="344"/>
      <c r="E69" s="598" t="s">
        <v>269</v>
      </c>
      <c r="F69" s="598"/>
      <c r="G69" s="598" t="s">
        <v>269</v>
      </c>
      <c r="H69" s="599"/>
      <c r="R69" s="66"/>
    </row>
    <row r="70" spans="2:19" ht="45.5" customHeight="1" x14ac:dyDescent="0.2">
      <c r="B70" s="389" t="s">
        <v>430</v>
      </c>
      <c r="C70" s="232" t="s">
        <v>276</v>
      </c>
      <c r="D70" s="351"/>
      <c r="E70" s="649" t="s">
        <v>269</v>
      </c>
      <c r="F70" s="649"/>
      <c r="G70" s="649" t="s">
        <v>269</v>
      </c>
      <c r="H70" s="650"/>
      <c r="R70" s="66"/>
    </row>
    <row r="71" spans="2:19" ht="20.75" customHeight="1" x14ac:dyDescent="0.2">
      <c r="B71" s="214"/>
      <c r="C71" s="215" t="s">
        <v>309</v>
      </c>
      <c r="D71" s="215">
        <f>0.04*COUNTA(D61:D70)</f>
        <v>0</v>
      </c>
      <c r="E71" s="602"/>
      <c r="F71" s="602"/>
      <c r="G71" s="602"/>
      <c r="H71" s="603"/>
    </row>
    <row r="72" spans="2:19" s="3" customFormat="1" ht="41.75" customHeight="1" x14ac:dyDescent="0.2">
      <c r="B72" s="17" t="s">
        <v>310</v>
      </c>
      <c r="C72" s="18"/>
      <c r="D72" s="201" t="s">
        <v>187</v>
      </c>
      <c r="E72" s="615" t="s">
        <v>311</v>
      </c>
      <c r="F72" s="615"/>
      <c r="G72" s="615"/>
      <c r="H72" s="616"/>
      <c r="I72" s="1"/>
      <c r="J72" s="1"/>
      <c r="K72" s="1"/>
      <c r="L72" s="1"/>
      <c r="M72" s="1"/>
      <c r="N72" s="1"/>
      <c r="O72" s="1"/>
      <c r="P72" s="1"/>
      <c r="Q72" s="1"/>
      <c r="R72" s="1"/>
      <c r="S72" s="1"/>
    </row>
    <row r="73" spans="2:19" ht="53.75" customHeight="1" x14ac:dyDescent="0.2">
      <c r="B73" s="70" t="s">
        <v>312</v>
      </c>
      <c r="C73" s="19"/>
      <c r="D73" s="352"/>
      <c r="E73" s="642" t="s">
        <v>269</v>
      </c>
      <c r="F73" s="642"/>
      <c r="G73" s="642"/>
      <c r="H73" s="643"/>
    </row>
    <row r="74" spans="2:19" s="3" customFormat="1" ht="41.75" customHeight="1" x14ac:dyDescent="0.2">
      <c r="B74" s="17"/>
      <c r="C74" s="264" t="s">
        <v>17</v>
      </c>
      <c r="D74" s="201">
        <f>IF(D73=Lists!$R$2,0.2,0)</f>
        <v>0</v>
      </c>
      <c r="E74" s="615"/>
      <c r="F74" s="615"/>
      <c r="G74" s="615"/>
      <c r="H74" s="616"/>
      <c r="I74" s="1"/>
      <c r="J74" s="1"/>
      <c r="K74" s="1"/>
      <c r="L74" s="1"/>
      <c r="M74" s="1"/>
      <c r="N74" s="1"/>
      <c r="O74" s="1"/>
      <c r="P74" s="1"/>
      <c r="Q74" s="1"/>
      <c r="R74" s="1"/>
      <c r="S74" s="1"/>
    </row>
    <row r="75" spans="2:19" ht="15" x14ac:dyDescent="0.2">
      <c r="B75" s="20"/>
      <c r="C75" s="23" t="s">
        <v>125</v>
      </c>
      <c r="D75" s="21">
        <f>D57+D71+D74</f>
        <v>0</v>
      </c>
      <c r="E75" s="21"/>
      <c r="F75" s="21"/>
      <c r="G75" s="21"/>
      <c r="H75" s="22"/>
    </row>
    <row r="76" spans="2:19" s="3" customFormat="1" ht="41.75" customHeight="1" x14ac:dyDescent="0.2">
      <c r="B76" s="17" t="s">
        <v>315</v>
      </c>
      <c r="C76" s="18"/>
      <c r="D76" s="201" t="s">
        <v>187</v>
      </c>
      <c r="E76" s="615" t="s">
        <v>316</v>
      </c>
      <c r="F76" s="615"/>
      <c r="G76" s="615" t="s">
        <v>317</v>
      </c>
      <c r="H76" s="616"/>
      <c r="I76" s="1"/>
      <c r="J76" s="1"/>
      <c r="K76" s="1"/>
      <c r="L76" s="1"/>
      <c r="M76" s="1"/>
      <c r="N76" s="1"/>
      <c r="O76" s="1"/>
      <c r="P76" s="1"/>
      <c r="Q76" s="1"/>
      <c r="R76" s="1"/>
      <c r="S76" s="1"/>
    </row>
    <row r="77" spans="2:19" ht="29.75" customHeight="1" x14ac:dyDescent="0.2">
      <c r="B77" s="257" t="s">
        <v>318</v>
      </c>
      <c r="C77" s="258" t="s">
        <v>245</v>
      </c>
      <c r="D77" s="258"/>
      <c r="E77" s="639" t="s">
        <v>431</v>
      </c>
      <c r="F77" s="640"/>
      <c r="G77" s="640"/>
      <c r="H77" s="641"/>
    </row>
    <row r="78" spans="2:19" ht="38" customHeight="1" x14ac:dyDescent="0.2">
      <c r="B78" s="30" t="s">
        <v>320</v>
      </c>
      <c r="C78" s="25"/>
      <c r="D78" s="342"/>
      <c r="E78" s="633" t="s">
        <v>269</v>
      </c>
      <c r="F78" s="634"/>
      <c r="G78" s="634"/>
      <c r="H78" s="635"/>
    </row>
    <row r="79" spans="2:19" ht="29.75" customHeight="1" x14ac:dyDescent="0.2">
      <c r="B79" s="30" t="s">
        <v>323</v>
      </c>
      <c r="C79" s="25"/>
      <c r="D79" s="342"/>
      <c r="E79" s="633" t="s">
        <v>269</v>
      </c>
      <c r="F79" s="634"/>
      <c r="G79" s="634"/>
      <c r="H79" s="635"/>
    </row>
    <row r="80" spans="2:19" ht="39" customHeight="1" x14ac:dyDescent="0.2">
      <c r="B80" s="259" t="s">
        <v>326</v>
      </c>
      <c r="C80" s="71"/>
      <c r="D80" s="342"/>
      <c r="E80" s="636" t="s">
        <v>269</v>
      </c>
      <c r="F80" s="637"/>
      <c r="G80" s="637"/>
      <c r="H80" s="638"/>
    </row>
    <row r="81" spans="2:19" ht="44" customHeight="1" x14ac:dyDescent="0.2">
      <c r="B81" s="257" t="s">
        <v>329</v>
      </c>
      <c r="C81" s="258" t="s">
        <v>330</v>
      </c>
      <c r="D81" s="258"/>
      <c r="E81" s="639" t="s">
        <v>331</v>
      </c>
      <c r="F81" s="640"/>
      <c r="G81" s="640"/>
      <c r="H81" s="641"/>
    </row>
    <row r="82" spans="2:19" ht="36" customHeight="1" x14ac:dyDescent="0.2">
      <c r="B82" s="30" t="s">
        <v>332</v>
      </c>
      <c r="C82" s="25"/>
      <c r="D82" s="342"/>
      <c r="E82" s="633" t="s">
        <v>269</v>
      </c>
      <c r="F82" s="634"/>
      <c r="G82" s="634"/>
      <c r="H82" s="635"/>
    </row>
    <row r="83" spans="2:19" ht="29.75" customHeight="1" x14ac:dyDescent="0.2">
      <c r="B83" s="30" t="s">
        <v>335</v>
      </c>
      <c r="C83" s="25"/>
      <c r="D83" s="342"/>
      <c r="E83" s="633" t="s">
        <v>269</v>
      </c>
      <c r="F83" s="634"/>
      <c r="G83" s="634"/>
      <c r="H83" s="635"/>
    </row>
    <row r="84" spans="2:19" ht="75" customHeight="1" x14ac:dyDescent="0.2">
      <c r="B84" s="74" t="s">
        <v>336</v>
      </c>
      <c r="C84" s="26"/>
      <c r="D84" s="342"/>
      <c r="E84" s="636" t="s">
        <v>269</v>
      </c>
      <c r="F84" s="637"/>
      <c r="G84" s="637"/>
      <c r="H84" s="638"/>
    </row>
    <row r="85" spans="2:19" ht="15" x14ac:dyDescent="0.2">
      <c r="B85" s="20"/>
      <c r="C85" s="23" t="s">
        <v>126</v>
      </c>
      <c r="D85" s="21">
        <f>SUM(IF(D78=Lists!$S$2,0.2,0),IF(D79=Lists!$T$2,0.1,0),IF(D80=Lists!$U$2,0.1,0),IF(D82=Lists!$V$2,0.3,0),IF(D83=Lists!$W$2,0.1,0),_xlfn.IFS(D84=Lists!$X$3,0.1,D84=Lists!$X$4,0.1,D84=Lists!$X$5,0.15,D84=Lists!$X$6,0.2,D84=Lists!$X$2,0,D84="",0))</f>
        <v>0</v>
      </c>
      <c r="E85" s="21"/>
      <c r="F85" s="21"/>
      <c r="G85" s="21"/>
      <c r="H85" s="22"/>
    </row>
    <row r="86" spans="2:19" s="3" customFormat="1" ht="41" customHeight="1" x14ac:dyDescent="0.2">
      <c r="B86" s="17" t="s">
        <v>338</v>
      </c>
      <c r="C86" s="285" t="s">
        <v>432</v>
      </c>
      <c r="D86" s="658" t="s">
        <v>340</v>
      </c>
      <c r="E86" s="661"/>
      <c r="F86" s="658"/>
      <c r="G86" s="659"/>
      <c r="H86" s="660"/>
      <c r="I86" s="1"/>
      <c r="J86" s="1"/>
      <c r="K86" s="1"/>
      <c r="L86" s="1"/>
      <c r="M86" s="1"/>
      <c r="N86" s="1"/>
      <c r="O86" s="1"/>
      <c r="P86" s="1"/>
      <c r="Q86" s="1"/>
      <c r="R86" s="1"/>
      <c r="S86" s="1"/>
    </row>
    <row r="87" spans="2:19" ht="59.75" customHeight="1" x14ac:dyDescent="0.2">
      <c r="B87" s="257" t="s">
        <v>341</v>
      </c>
      <c r="C87" s="335">
        <v>2018</v>
      </c>
      <c r="D87" s="24" t="s">
        <v>433</v>
      </c>
      <c r="E87" s="24" t="s">
        <v>434</v>
      </c>
      <c r="F87" s="662" t="s">
        <v>435</v>
      </c>
      <c r="G87" s="663"/>
      <c r="H87" s="664"/>
    </row>
    <row r="88" spans="2:19" ht="15.5" customHeight="1" x14ac:dyDescent="0.2">
      <c r="B88" s="353" t="s">
        <v>346</v>
      </c>
      <c r="C88" s="354"/>
      <c r="D88" s="355" t="s">
        <v>269</v>
      </c>
      <c r="E88" s="355" t="s">
        <v>269</v>
      </c>
      <c r="F88" s="665" t="s">
        <v>269</v>
      </c>
      <c r="G88" s="666"/>
      <c r="H88" s="667"/>
    </row>
    <row r="89" spans="2:19" ht="14.75" customHeight="1" x14ac:dyDescent="0.2">
      <c r="B89" s="353" t="s">
        <v>347</v>
      </c>
      <c r="C89" s="354"/>
      <c r="D89" s="355" t="s">
        <v>269</v>
      </c>
      <c r="E89" s="355" t="s">
        <v>269</v>
      </c>
      <c r="F89" s="668"/>
      <c r="G89" s="669"/>
      <c r="H89" s="670"/>
    </row>
    <row r="90" spans="2:19" ht="14.75" customHeight="1" x14ac:dyDescent="0.2">
      <c r="B90" s="353" t="s">
        <v>348</v>
      </c>
      <c r="C90" s="354"/>
      <c r="D90" s="355" t="s">
        <v>269</v>
      </c>
      <c r="E90" s="355" t="s">
        <v>269</v>
      </c>
      <c r="F90" s="668"/>
      <c r="G90" s="669"/>
      <c r="H90" s="670"/>
    </row>
    <row r="91" spans="2:19" ht="14.75" customHeight="1" x14ac:dyDescent="0.2">
      <c r="B91" s="356" t="s">
        <v>349</v>
      </c>
      <c r="C91" s="354"/>
      <c r="D91" s="357" t="s">
        <v>269</v>
      </c>
      <c r="E91" s="357" t="s">
        <v>269</v>
      </c>
      <c r="F91" s="668"/>
      <c r="G91" s="669"/>
      <c r="H91" s="670"/>
    </row>
    <row r="92" spans="2:19" ht="14.75" customHeight="1" x14ac:dyDescent="0.2">
      <c r="B92" s="356" t="s">
        <v>350</v>
      </c>
      <c r="C92" s="354"/>
      <c r="D92" s="357" t="s">
        <v>269</v>
      </c>
      <c r="E92" s="357" t="s">
        <v>269</v>
      </c>
      <c r="F92" s="668"/>
      <c r="G92" s="669"/>
      <c r="H92" s="670"/>
    </row>
    <row r="93" spans="2:19" ht="14.75" customHeight="1" x14ac:dyDescent="0.2">
      <c r="B93" s="356" t="s">
        <v>351</v>
      </c>
      <c r="C93" s="354"/>
      <c r="D93" s="357" t="s">
        <v>269</v>
      </c>
      <c r="E93" s="357" t="s">
        <v>269</v>
      </c>
      <c r="F93" s="668"/>
      <c r="G93" s="669"/>
      <c r="H93" s="670"/>
    </row>
    <row r="94" spans="2:19" ht="14.75" customHeight="1" x14ac:dyDescent="0.2">
      <c r="B94" s="356" t="s">
        <v>352</v>
      </c>
      <c r="C94" s="354"/>
      <c r="D94" s="357" t="s">
        <v>269</v>
      </c>
      <c r="E94" s="357" t="s">
        <v>269</v>
      </c>
      <c r="F94" s="668"/>
      <c r="G94" s="669"/>
      <c r="H94" s="670"/>
    </row>
    <row r="95" spans="2:19" ht="14.75" customHeight="1" x14ac:dyDescent="0.2">
      <c r="B95" s="356" t="s">
        <v>353</v>
      </c>
      <c r="C95" s="354"/>
      <c r="D95" s="357" t="s">
        <v>269</v>
      </c>
      <c r="E95" s="357" t="s">
        <v>269</v>
      </c>
      <c r="F95" s="668"/>
      <c r="G95" s="669"/>
      <c r="H95" s="670"/>
    </row>
    <row r="96" spans="2:19" ht="14.75" customHeight="1" x14ac:dyDescent="0.2">
      <c r="B96" s="356">
        <v>9</v>
      </c>
      <c r="C96" s="354"/>
      <c r="D96" s="357" t="s">
        <v>269</v>
      </c>
      <c r="E96" s="357" t="s">
        <v>269</v>
      </c>
      <c r="F96" s="668"/>
      <c r="G96" s="669"/>
      <c r="H96" s="670"/>
    </row>
    <row r="97" spans="2:8" ht="14.75" customHeight="1" x14ac:dyDescent="0.2">
      <c r="B97" s="356">
        <v>10</v>
      </c>
      <c r="C97" s="354"/>
      <c r="D97" s="357" t="s">
        <v>269</v>
      </c>
      <c r="E97" s="357" t="s">
        <v>269</v>
      </c>
      <c r="F97" s="668"/>
      <c r="G97" s="669"/>
      <c r="H97" s="670"/>
    </row>
    <row r="98" spans="2:8" ht="14.75" customHeight="1" x14ac:dyDescent="0.2">
      <c r="B98" s="356">
        <v>11</v>
      </c>
      <c r="C98" s="354"/>
      <c r="D98" s="357" t="s">
        <v>269</v>
      </c>
      <c r="E98" s="357" t="s">
        <v>269</v>
      </c>
      <c r="F98" s="668"/>
      <c r="G98" s="669"/>
      <c r="H98" s="670"/>
    </row>
    <row r="99" spans="2:8" ht="14.75" customHeight="1" x14ac:dyDescent="0.2">
      <c r="B99" s="356">
        <v>12</v>
      </c>
      <c r="C99" s="354"/>
      <c r="D99" s="357" t="s">
        <v>269</v>
      </c>
      <c r="E99" s="357" t="s">
        <v>269</v>
      </c>
      <c r="F99" s="668"/>
      <c r="G99" s="669"/>
      <c r="H99" s="670"/>
    </row>
    <row r="100" spans="2:8" ht="14.75" customHeight="1" x14ac:dyDescent="0.2">
      <c r="B100" s="356">
        <v>13</v>
      </c>
      <c r="C100" s="354"/>
      <c r="D100" s="357" t="s">
        <v>269</v>
      </c>
      <c r="E100" s="357" t="s">
        <v>269</v>
      </c>
      <c r="F100" s="668"/>
      <c r="G100" s="669"/>
      <c r="H100" s="670"/>
    </row>
    <row r="101" spans="2:8" ht="14.75" customHeight="1" x14ac:dyDescent="0.2">
      <c r="B101" s="356">
        <v>14</v>
      </c>
      <c r="C101" s="354"/>
      <c r="D101" s="357" t="s">
        <v>269</v>
      </c>
      <c r="E101" s="357" t="s">
        <v>269</v>
      </c>
      <c r="F101" s="668"/>
      <c r="G101" s="669"/>
      <c r="H101" s="670"/>
    </row>
    <row r="102" spans="2:8" ht="14.75" customHeight="1" x14ac:dyDescent="0.2">
      <c r="B102" s="356">
        <v>15</v>
      </c>
      <c r="C102" s="354"/>
      <c r="D102" s="357" t="s">
        <v>269</v>
      </c>
      <c r="E102" s="357" t="s">
        <v>269</v>
      </c>
      <c r="F102" s="668"/>
      <c r="G102" s="669"/>
      <c r="H102" s="670"/>
    </row>
    <row r="103" spans="2:8" ht="14.75" customHeight="1" x14ac:dyDescent="0.2">
      <c r="B103" s="356">
        <v>16</v>
      </c>
      <c r="C103" s="354"/>
      <c r="D103" s="357" t="s">
        <v>269</v>
      </c>
      <c r="E103" s="357" t="s">
        <v>269</v>
      </c>
      <c r="F103" s="668"/>
      <c r="G103" s="669"/>
      <c r="H103" s="670"/>
    </row>
    <row r="104" spans="2:8" ht="14.75" customHeight="1" x14ac:dyDescent="0.2">
      <c r="B104" s="356">
        <v>17</v>
      </c>
      <c r="C104" s="354"/>
      <c r="D104" s="357" t="s">
        <v>269</v>
      </c>
      <c r="E104" s="357" t="s">
        <v>269</v>
      </c>
      <c r="F104" s="668"/>
      <c r="G104" s="669"/>
      <c r="H104" s="670"/>
    </row>
    <row r="105" spans="2:8" ht="14.75" customHeight="1" x14ac:dyDescent="0.2">
      <c r="B105" s="356">
        <v>18</v>
      </c>
      <c r="C105" s="354"/>
      <c r="D105" s="357" t="s">
        <v>269</v>
      </c>
      <c r="E105" s="357" t="s">
        <v>269</v>
      </c>
      <c r="F105" s="668"/>
      <c r="G105" s="669"/>
      <c r="H105" s="670"/>
    </row>
    <row r="106" spans="2:8" ht="14.75" customHeight="1" x14ac:dyDescent="0.2">
      <c r="B106" s="356">
        <v>19</v>
      </c>
      <c r="C106" s="354"/>
      <c r="D106" s="357" t="s">
        <v>269</v>
      </c>
      <c r="E106" s="357" t="s">
        <v>269</v>
      </c>
      <c r="F106" s="668"/>
      <c r="G106" s="669"/>
      <c r="H106" s="670"/>
    </row>
    <row r="107" spans="2:8" ht="14.75" customHeight="1" x14ac:dyDescent="0.2">
      <c r="B107" s="356">
        <v>20</v>
      </c>
      <c r="C107" s="354"/>
      <c r="D107" s="357" t="s">
        <v>269</v>
      </c>
      <c r="E107" s="357" t="s">
        <v>269</v>
      </c>
      <c r="F107" s="668"/>
      <c r="G107" s="669"/>
      <c r="H107" s="670"/>
    </row>
    <row r="108" spans="2:8" ht="14.75" customHeight="1" x14ac:dyDescent="0.2">
      <c r="B108" s="356">
        <v>21</v>
      </c>
      <c r="C108" s="354"/>
      <c r="D108" s="357" t="s">
        <v>269</v>
      </c>
      <c r="E108" s="357" t="s">
        <v>269</v>
      </c>
      <c r="F108" s="668"/>
      <c r="G108" s="669"/>
      <c r="H108" s="670"/>
    </row>
    <row r="109" spans="2:8" ht="14.75" customHeight="1" x14ac:dyDescent="0.2">
      <c r="B109" s="356">
        <v>22</v>
      </c>
      <c r="C109" s="354"/>
      <c r="D109" s="357" t="s">
        <v>269</v>
      </c>
      <c r="E109" s="357" t="s">
        <v>269</v>
      </c>
      <c r="F109" s="668"/>
      <c r="G109" s="669"/>
      <c r="H109" s="670"/>
    </row>
    <row r="110" spans="2:8" ht="14.75" customHeight="1" x14ac:dyDescent="0.2">
      <c r="B110" s="356">
        <v>23</v>
      </c>
      <c r="C110" s="354"/>
      <c r="D110" s="357" t="s">
        <v>269</v>
      </c>
      <c r="E110" s="357" t="s">
        <v>269</v>
      </c>
      <c r="F110" s="668"/>
      <c r="G110" s="669"/>
      <c r="H110" s="670"/>
    </row>
    <row r="111" spans="2:8" ht="14.75" customHeight="1" x14ac:dyDescent="0.2">
      <c r="B111" s="356">
        <v>24</v>
      </c>
      <c r="C111" s="354"/>
      <c r="D111" s="357" t="s">
        <v>269</v>
      </c>
      <c r="E111" s="357" t="s">
        <v>269</v>
      </c>
      <c r="F111" s="668"/>
      <c r="G111" s="669"/>
      <c r="H111" s="670"/>
    </row>
    <row r="112" spans="2:8" ht="14.75" customHeight="1" x14ac:dyDescent="0.2">
      <c r="B112" s="356">
        <v>25</v>
      </c>
      <c r="C112" s="354"/>
      <c r="D112" s="357" t="s">
        <v>269</v>
      </c>
      <c r="E112" s="357" t="s">
        <v>269</v>
      </c>
      <c r="F112" s="668"/>
      <c r="G112" s="669"/>
      <c r="H112" s="670"/>
    </row>
    <row r="113" spans="2:8" ht="14.75" customHeight="1" x14ac:dyDescent="0.2">
      <c r="B113" s="356">
        <v>26</v>
      </c>
      <c r="C113" s="354"/>
      <c r="D113" s="357" t="s">
        <v>269</v>
      </c>
      <c r="E113" s="357" t="s">
        <v>269</v>
      </c>
      <c r="F113" s="668"/>
      <c r="G113" s="669"/>
      <c r="H113" s="670"/>
    </row>
    <row r="114" spans="2:8" ht="14.75" customHeight="1" x14ac:dyDescent="0.2">
      <c r="B114" s="356">
        <v>27</v>
      </c>
      <c r="C114" s="354"/>
      <c r="D114" s="357" t="s">
        <v>269</v>
      </c>
      <c r="E114" s="357" t="s">
        <v>269</v>
      </c>
      <c r="F114" s="668"/>
      <c r="G114" s="669"/>
      <c r="H114" s="670"/>
    </row>
    <row r="115" spans="2:8" ht="14.75" customHeight="1" x14ac:dyDescent="0.2">
      <c r="B115" s="356">
        <v>28</v>
      </c>
      <c r="C115" s="354"/>
      <c r="D115" s="357" t="s">
        <v>269</v>
      </c>
      <c r="E115" s="357" t="s">
        <v>269</v>
      </c>
      <c r="F115" s="668"/>
      <c r="G115" s="669"/>
      <c r="H115" s="670"/>
    </row>
    <row r="116" spans="2:8" ht="14.75" customHeight="1" x14ac:dyDescent="0.2">
      <c r="B116" s="356">
        <v>29</v>
      </c>
      <c r="C116" s="354"/>
      <c r="D116" s="357" t="s">
        <v>269</v>
      </c>
      <c r="E116" s="357" t="s">
        <v>269</v>
      </c>
      <c r="F116" s="668"/>
      <c r="G116" s="669"/>
      <c r="H116" s="670"/>
    </row>
    <row r="117" spans="2:8" ht="14.75" customHeight="1" x14ac:dyDescent="0.2">
      <c r="B117" s="358">
        <v>30</v>
      </c>
      <c r="C117" s="359"/>
      <c r="D117" s="360" t="s">
        <v>269</v>
      </c>
      <c r="E117" s="360" t="s">
        <v>269</v>
      </c>
      <c r="F117" s="671"/>
      <c r="G117" s="672"/>
      <c r="H117" s="673"/>
    </row>
    <row r="118" spans="2:8" ht="42.5" customHeight="1" x14ac:dyDescent="0.2">
      <c r="B118" s="252" t="s">
        <v>436</v>
      </c>
      <c r="C118" s="253"/>
      <c r="D118" s="254">
        <f>SUM(D88:D117)</f>
        <v>0</v>
      </c>
      <c r="E118" s="72">
        <f>SUM(E88:E117)</f>
        <v>0</v>
      </c>
      <c r="F118" s="655"/>
      <c r="G118" s="656"/>
      <c r="H118" s="657"/>
    </row>
    <row r="119" spans="2:8" ht="44.75" customHeight="1" x14ac:dyDescent="0.2">
      <c r="B119" s="250" t="s">
        <v>440</v>
      </c>
      <c r="C119" s="251"/>
      <c r="D119" s="254" t="str">
        <f>'SB2 Overview States Provinces'!D15</f>
        <v>…</v>
      </c>
      <c r="E119" s="652"/>
      <c r="F119" s="653"/>
      <c r="G119" s="653"/>
      <c r="H119" s="654"/>
    </row>
    <row r="120" spans="2:8" ht="16" thickBot="1" x14ac:dyDescent="0.25">
      <c r="B120" s="241"/>
      <c r="C120" s="242" t="s">
        <v>127</v>
      </c>
      <c r="D120" s="248">
        <f>IF(ISERROR(D118/D119),0,D118/D119)</f>
        <v>0</v>
      </c>
      <c r="E120" s="243"/>
      <c r="F120" s="243"/>
      <c r="G120" s="243"/>
      <c r="H120" s="244"/>
    </row>
    <row r="121" spans="2:8" ht="21.5" customHeight="1" thickBot="1" x14ac:dyDescent="0.25">
      <c r="B121" s="245"/>
      <c r="C121" s="245"/>
      <c r="D121" s="245"/>
      <c r="E121" s="1"/>
    </row>
    <row r="122" spans="2:8" ht="43.25" customHeight="1" thickBot="1" x14ac:dyDescent="0.25">
      <c r="B122" s="246" t="s">
        <v>455</v>
      </c>
      <c r="C122" s="247"/>
      <c r="D122" s="249">
        <f>D8*(D25+D32+D75+D85+D120)</f>
        <v>0</v>
      </c>
      <c r="E122" s="646"/>
      <c r="F122" s="647"/>
      <c r="G122" s="647"/>
      <c r="H122" s="648"/>
    </row>
  </sheetData>
  <sheetProtection algorithmName="SHA-512" hashValue="Z3kgrtFA3saFiWzLUOLeermLcHodySjgG9W/7buaUYjkEv9pYCzWHqZXFTCRIHdiz0FoRlj62XlvzF8TBGbh/g==" saltValue="SbRpMKXtvm558SC4rVgNJA==" spinCount="100000" sheet="1" objects="1" scenarios="1" formatColumns="0" formatRows="0"/>
  <mergeCells count="75">
    <mergeCell ref="E122:H122"/>
    <mergeCell ref="D86:E86"/>
    <mergeCell ref="F86:H86"/>
    <mergeCell ref="F87:H87"/>
    <mergeCell ref="F88:H117"/>
    <mergeCell ref="F118:H118"/>
    <mergeCell ref="E119:H119"/>
    <mergeCell ref="E82:H82"/>
    <mergeCell ref="E83:H83"/>
    <mergeCell ref="E84:H84"/>
    <mergeCell ref="E79:H79"/>
    <mergeCell ref="E80:H80"/>
    <mergeCell ref="E81:H81"/>
    <mergeCell ref="E74:H74"/>
    <mergeCell ref="E76:H76"/>
    <mergeCell ref="E77:H77"/>
    <mergeCell ref="E78:H78"/>
    <mergeCell ref="E70:F70"/>
    <mergeCell ref="G70:H70"/>
    <mergeCell ref="E71:H71"/>
    <mergeCell ref="E72:H72"/>
    <mergeCell ref="E73:H73"/>
    <mergeCell ref="B61:B69"/>
    <mergeCell ref="G61:H61"/>
    <mergeCell ref="G62:H62"/>
    <mergeCell ref="G63:H63"/>
    <mergeCell ref="G64:H64"/>
    <mergeCell ref="G65:H65"/>
    <mergeCell ref="G66:H66"/>
    <mergeCell ref="G67:H67"/>
    <mergeCell ref="E68:F68"/>
    <mergeCell ref="G68:H68"/>
    <mergeCell ref="E69:F69"/>
    <mergeCell ref="G69:H69"/>
    <mergeCell ref="E67:F67"/>
    <mergeCell ref="E33:H33"/>
    <mergeCell ref="F34:G34"/>
    <mergeCell ref="B37:B54"/>
    <mergeCell ref="B55:B56"/>
    <mergeCell ref="E58:H58"/>
    <mergeCell ref="E27:H27"/>
    <mergeCell ref="E28:H28"/>
    <mergeCell ref="E29:H29"/>
    <mergeCell ref="E30:H30"/>
    <mergeCell ref="E31:H31"/>
    <mergeCell ref="E21:H21"/>
    <mergeCell ref="E22:H22"/>
    <mergeCell ref="E23:H23"/>
    <mergeCell ref="E24:H24"/>
    <mergeCell ref="E26:H26"/>
    <mergeCell ref="E16:H16"/>
    <mergeCell ref="E17:H17"/>
    <mergeCell ref="E18:H18"/>
    <mergeCell ref="E19:H19"/>
    <mergeCell ref="E20:H20"/>
    <mergeCell ref="E11:H11"/>
    <mergeCell ref="E12:H12"/>
    <mergeCell ref="E13:H13"/>
    <mergeCell ref="E14:H14"/>
    <mergeCell ref="E15:H15"/>
    <mergeCell ref="E5:H5"/>
    <mergeCell ref="E6:H6"/>
    <mergeCell ref="E7:H7"/>
    <mergeCell ref="E9:H9"/>
    <mergeCell ref="E10:H10"/>
    <mergeCell ref="E59:F59"/>
    <mergeCell ref="E60:F60"/>
    <mergeCell ref="E66:F66"/>
    <mergeCell ref="G59:H59"/>
    <mergeCell ref="G60:H60"/>
    <mergeCell ref="E61:F61"/>
    <mergeCell ref="E62:F62"/>
    <mergeCell ref="E63:F63"/>
    <mergeCell ref="E64:F64"/>
    <mergeCell ref="E65:F65"/>
  </mergeCells>
  <conditionalFormatting sqref="C119">
    <cfRule type="duplicateValues" dxfId="143" priority="27"/>
  </conditionalFormatting>
  <conditionalFormatting sqref="D7">
    <cfRule type="containsText" dxfId="142" priority="6" operator="containsText" text="Y">
      <formula>NOT(ISERROR(SEARCH("Y",D7)))</formula>
    </cfRule>
    <cfRule type="containsText" dxfId="141" priority="5" operator="containsText" text="N">
      <formula>NOT(ISERROR(SEARCH("N",D7)))</formula>
    </cfRule>
  </conditionalFormatting>
  <conditionalFormatting sqref="D12:D13">
    <cfRule type="containsText" dxfId="140" priority="9" operator="containsText" text="YES">
      <formula>NOT(ISERROR(SEARCH("YES",D12)))</formula>
    </cfRule>
  </conditionalFormatting>
  <conditionalFormatting sqref="D15:D16">
    <cfRule type="containsText" dxfId="139" priority="8" operator="containsText" text="YES">
      <formula>NOT(ISERROR(SEARCH("YES",D15)))</formula>
    </cfRule>
  </conditionalFormatting>
  <conditionalFormatting sqref="D17 D23 D28:D31">
    <cfRule type="containsText" dxfId="138" priority="13" operator="containsText" text="SOME">
      <formula>NOT(ISERROR(SEARCH("SOME",D17)))</formula>
    </cfRule>
  </conditionalFormatting>
  <conditionalFormatting sqref="D18:D20">
    <cfRule type="containsText" dxfId="137" priority="7" operator="containsText" text="YES">
      <formula>NOT(ISERROR(SEARCH("YES",D18)))</formula>
    </cfRule>
  </conditionalFormatting>
  <conditionalFormatting sqref="D27:D31">
    <cfRule type="containsText" dxfId="136" priority="12" operator="containsText" text="Y">
      <formula>NOT(ISERROR(SEARCH("Y",D27)))</formula>
    </cfRule>
  </conditionalFormatting>
  <conditionalFormatting sqref="D73">
    <cfRule type="containsText" dxfId="135" priority="10" operator="containsText" text="YES">
      <formula>NOT(ISERROR(SEARCH("YES",D73)))</formula>
    </cfRule>
  </conditionalFormatting>
  <conditionalFormatting sqref="D78:D80">
    <cfRule type="containsText" dxfId="134" priority="3" operator="containsText" text="YES">
      <formula>NOT(ISERROR(SEARCH("YES",D78)))</formula>
    </cfRule>
  </conditionalFormatting>
  <conditionalFormatting sqref="D82:D83">
    <cfRule type="containsText" dxfId="133" priority="2" operator="containsText" text="YES">
      <formula>NOT(ISERROR(SEARCH("YES",D82)))</formula>
    </cfRule>
  </conditionalFormatting>
  <conditionalFormatting sqref="D84">
    <cfRule type="containsText" dxfId="132" priority="1" operator="containsText" text="Monitoring via">
      <formula>NOT(ISERROR(SEARCH("Monitoring via",D84)))</formula>
    </cfRule>
  </conditionalFormatting>
  <dataValidations count="1">
    <dataValidation allowBlank="1" showInputMessage="1" showErrorMessage="1" promptTitle="Please enter other consideration" sqref="D70" xr:uid="{E38B13CC-1541-4C8C-8AED-CD5580380330}"/>
  </dataValidations>
  <hyperlinks>
    <hyperlink ref="E1" location="'CONTACT DETAILS'!A1" display="'CONTACT DETAILS'!A1" xr:uid="{7634BB1B-B845-4D1E-AA7D-FAA13112690F}"/>
    <hyperlink ref="B1" location="'MAIN PAGE'!A1" display="'MAIN PAGE'!A1" xr:uid="{A61BD649-899B-4762-AE0C-F351870D7191}"/>
    <hyperlink ref="D1" location="'SB2 Overview States Provinces'!A1" display="'SB2 Overview States Provinces'!A1" xr:uid="{571C083D-0953-4512-9421-1C20D68B7502}"/>
  </hyperlink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9">
        <x14:dataValidation type="list" allowBlank="1" showInputMessage="1" showErrorMessage="1" promptTitle="Please choose relevant option" xr:uid="{76CC060D-32F6-402E-A8F2-6A7EBA20DE86}">
          <x14:formula1>
            <xm:f>Lists!$X$2:$X$6</xm:f>
          </x14:formula1>
          <xm:sqref>D84</xm:sqref>
        </x14:dataValidation>
        <x14:dataValidation type="list" allowBlank="1" showInputMessage="1" showErrorMessage="1" error="Please select answer from drop-down list, or input answer in CAPITAL LETTERS" prompt="Please select an answer from the drop-down list" xr:uid="{760361FE-00AD-460D-BC2F-030CE48D8DBC}">
          <x14:formula1>
            <xm:f>Lists!$R$2:$R$3</xm:f>
          </x14:formula1>
          <xm:sqref>D73</xm:sqref>
        </x14:dataValidation>
        <x14:dataValidation type="list" allowBlank="1" showInputMessage="1" showErrorMessage="1" promptTitle="For example:" xr:uid="{BB5C7ACC-A72E-4205-9C43-58791D18B059}">
          <x14:formula1>
            <xm:f>Lists!$Y$2:$Y$8</xm:f>
          </x14:formula1>
          <xm:sqref>F37:F56</xm:sqref>
        </x14:dataValidation>
        <x14:dataValidation type="list" allowBlank="1" showInputMessage="1" showErrorMessage="1" error="Please select answer from the drop-down list, or input answer in CAPITAL LETTERS" prompt="Please select the most relevant answer from the drop-down list" xr:uid="{A57A7FA7-B348-459B-943B-AC71F60890E7}">
          <x14:formula1>
            <xm:f>Lists!$D$2:$D$4</xm:f>
          </x14:formula1>
          <xm:sqref>D13</xm:sqref>
        </x14:dataValidation>
        <x14:dataValidation type="list" allowBlank="1" showInputMessage="1" showErrorMessage="1" xr:uid="{9E09AF9B-CFEC-433B-BBF0-1FA869826F20}">
          <x14:formula1>
            <xm:f>Lists!$F$2:$F$4</xm:f>
          </x14:formula1>
          <xm:sqref>D16</xm:sqref>
        </x14:dataValidation>
        <x14:dataValidation type="list" allowBlank="1" showInputMessage="1" showErrorMessage="1" xr:uid="{24CDFE68-F183-4AF6-BE4C-6ADE35869A41}">
          <x14:formula1>
            <xm:f>Lists!$G$2:$G$4</xm:f>
          </x14:formula1>
          <xm:sqref>D18</xm:sqref>
        </x14:dataValidation>
        <x14:dataValidation type="list" allowBlank="1" showInputMessage="1" showErrorMessage="1" xr:uid="{510A7847-67D1-4EFA-8DDE-BC7ADDB4E502}">
          <x14:formula1>
            <xm:f>Lists!$H$2:$H$4</xm:f>
          </x14:formula1>
          <xm:sqref>D19</xm:sqref>
        </x14:dataValidation>
        <x14:dataValidation type="list" allowBlank="1" showInputMessage="1" showErrorMessage="1" xr:uid="{6D85D901-77D9-468B-A535-5963828E3A48}">
          <x14:formula1>
            <xm:f>Lists!$I$2:$I$4</xm:f>
          </x14:formula1>
          <xm:sqref>D20</xm:sqref>
        </x14:dataValidation>
        <x14:dataValidation type="list" allowBlank="1" showInputMessage="1" showErrorMessage="1" xr:uid="{4CB58DA2-AA38-4384-8241-1D250977CFAC}">
          <x14:formula1>
            <xm:f>Lists!$E$2:$E$4</xm:f>
          </x14:formula1>
          <xm:sqref>D15</xm:sqref>
        </x14:dataValidation>
        <x14:dataValidation type="list" allowBlank="1" showInputMessage="1" showErrorMessage="1" error="Please select answer from drop-down list, or input answer in CAPITAL LETTERS" promptTitle="Please answer YES/NO" prompt="Select an answer from the drop-down list" xr:uid="{2D0F150F-ECC7-4AE5-AE7E-0DF21EBCCA67}">
          <x14:formula1>
            <xm:f>Lists!$L$2:$L$4</xm:f>
          </x14:formula1>
          <xm:sqref>D27:D31</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D9CC71F2-A4B2-40FA-9ADB-6A0722CAC249}">
          <x14:formula1>
            <xm:f>Lists!$A$2:$A$4</xm:f>
          </x14:formula1>
          <xm:sqref>D7</xm:sqref>
        </x14:dataValidation>
        <x14:dataValidation type="list" allowBlank="1" showInputMessage="1" showErrorMessage="1" xr:uid="{6BE66219-9D21-4813-806E-B70AF626D03C}">
          <x14:formula1>
            <xm:f>Lists!$K$2:$K$4</xm:f>
          </x14:formula1>
          <xm:sqref>D23</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F5BBD2A8-965B-4831-8E8F-C32269976DE1}">
          <x14:formula1>
            <xm:f>Lists!$S$2:$S$3</xm:f>
          </x14:formula1>
          <xm:sqref>D78</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93FFEA27-373A-4A11-867C-94445C2ED19A}">
          <x14:formula1>
            <xm:f>Lists!$T$2:$T$3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5D4C2514-0DDF-4DA6-AA4A-B731FC6C5B18}">
          <x14:formula1>
            <xm:f>Lists!$U$2:$U$3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EC09B1F3-B8CB-40CF-A121-CFF8E3AA59AF}">
          <x14:formula1>
            <xm:f>Lists!$V$2:$V$3</xm:f>
          </x14:formula1>
          <xm:sqref>D82:D83</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D011D08B-8354-48F9-A0DF-BAC232660C7B}">
          <x14:formula1>
            <xm:f>Lists!$O$2:$O$25</xm:f>
          </x14:formula1>
          <xm:sqref>D37:D54</xm:sqref>
        </x14:dataValidation>
        <x14:dataValidation type="list" allowBlank="1" showInputMessage="1" showErrorMessage="1" error="Please select answer from the drop-down list, or input answer in CAPITAL LETTERS" promptTitle="When defining requirements:" prompt="Public bodies can resort to:" xr:uid="{50FFCEE7-4EAA-4899-A15D-10DEAE2057F5}">
          <x14:formula1>
            <xm:f>Lists!$C$2:$C$6</xm:f>
          </x14:formula1>
          <xm:sqref>D12</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188F3E37-6E02-42B2-B41F-6FD01A22CE68}">
          <x14:formula1>
            <xm:f>Lists!$Q$2:$Q$12</xm:f>
          </x14:formula1>
          <xm:sqref>D61:D69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FB5FA-FC53-4E25-B4C5-FB38283FA7F6}">
  <dimension ref="B1:S122"/>
  <sheetViews>
    <sheetView showGridLines="0" zoomScaleNormal="100" workbookViewId="0">
      <pane xSplit="2" ySplit="4" topLeftCell="C5" activePane="bottomRight" state="frozen"/>
      <selection pane="topRight" activeCell="D119" sqref="D119"/>
      <selection pane="bottomLeft" activeCell="D119" sqref="D119"/>
      <selection pane="bottomRight" activeCell="A6" sqref="A6"/>
    </sheetView>
  </sheetViews>
  <sheetFormatPr baseColWidth="10" defaultColWidth="25.1640625" defaultRowHeight="11" x14ac:dyDescent="0.2"/>
  <cols>
    <col min="1" max="1" width="15.5" style="1" customWidth="1"/>
    <col min="2" max="2" width="69" style="4" customWidth="1"/>
    <col min="3" max="3" width="11.1640625" style="4" customWidth="1"/>
    <col min="4" max="4" width="47" style="1" customWidth="1"/>
    <col min="5" max="5" width="40.5" style="2" customWidth="1"/>
    <col min="6" max="6" width="30.33203125" style="1" customWidth="1"/>
    <col min="7" max="7" width="25" style="1" customWidth="1"/>
    <col min="8" max="8" width="20.164062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9" s="77" customFormat="1" ht="36" customHeight="1" thickTop="1" thickBot="1" x14ac:dyDescent="0.25">
      <c r="B1" s="106" t="s">
        <v>143</v>
      </c>
      <c r="C1" s="107"/>
      <c r="D1" s="108" t="s">
        <v>420</v>
      </c>
      <c r="E1" s="106" t="s">
        <v>101</v>
      </c>
    </row>
    <row r="2" spans="2:19" ht="24.5" customHeight="1" thickTop="1" x14ac:dyDescent="0.2"/>
    <row r="3" spans="2:19" s="29" customFormat="1" ht="50" customHeight="1" x14ac:dyDescent="0.2">
      <c r="B3" s="27" t="s">
        <v>456</v>
      </c>
      <c r="D3" s="56" t="str">
        <f>'SB2 Overview States Provinces'!C16</f>
        <v>…</v>
      </c>
      <c r="E3" s="263"/>
      <c r="G3" s="28"/>
      <c r="H3" s="28"/>
      <c r="I3" s="28"/>
      <c r="J3" s="28"/>
      <c r="K3" s="28"/>
    </row>
    <row r="4" spans="2:19" s="29" customFormat="1" ht="11.75" customHeight="1" thickBot="1" x14ac:dyDescent="0.25">
      <c r="B4" s="27"/>
      <c r="C4" s="28"/>
      <c r="D4" s="27"/>
      <c r="F4" s="28"/>
      <c r="G4" s="28"/>
      <c r="H4" s="28"/>
      <c r="I4" s="28"/>
      <c r="J4" s="28"/>
      <c r="K4" s="28"/>
    </row>
    <row r="5" spans="2:19" s="29" customFormat="1" ht="56.75" customHeight="1" x14ac:dyDescent="0.2">
      <c r="B5" s="15" t="s">
        <v>181</v>
      </c>
      <c r="C5" s="16" t="s">
        <v>182</v>
      </c>
      <c r="D5" s="16"/>
      <c r="E5" s="617"/>
      <c r="F5" s="617"/>
      <c r="G5" s="617"/>
      <c r="H5" s="618"/>
      <c r="I5" s="3"/>
      <c r="J5" s="3"/>
      <c r="K5" s="3"/>
      <c r="L5" s="3"/>
      <c r="M5" s="3"/>
      <c r="N5" s="3"/>
      <c r="O5" s="3"/>
      <c r="P5" s="3"/>
      <c r="Q5" s="3"/>
      <c r="R5" s="3"/>
      <c r="S5" s="3"/>
    </row>
    <row r="6" spans="2:19" s="3" customFormat="1" ht="41.75" customHeight="1" x14ac:dyDescent="0.2">
      <c r="B6" s="17" t="s">
        <v>185</v>
      </c>
      <c r="C6" s="18" t="s">
        <v>186</v>
      </c>
      <c r="D6" s="201" t="s">
        <v>187</v>
      </c>
      <c r="E6" s="615" t="s">
        <v>188</v>
      </c>
      <c r="F6" s="615"/>
      <c r="G6" s="615"/>
      <c r="H6" s="616"/>
      <c r="I6" s="1"/>
      <c r="J6" s="1"/>
      <c r="K6" s="1"/>
      <c r="L6" s="1"/>
      <c r="M6" s="1"/>
      <c r="N6" s="1"/>
      <c r="O6" s="1"/>
      <c r="P6" s="1"/>
      <c r="Q6" s="1"/>
      <c r="R6" s="1"/>
      <c r="S6" s="1"/>
    </row>
    <row r="7" spans="2:19" ht="77" customHeight="1" x14ac:dyDescent="0.2">
      <c r="B7" s="68" t="s">
        <v>422</v>
      </c>
      <c r="C7" s="19"/>
      <c r="D7" s="341"/>
      <c r="E7" s="600"/>
      <c r="F7" s="600"/>
      <c r="G7" s="600"/>
      <c r="H7" s="601"/>
    </row>
    <row r="8" spans="2:19" ht="15" x14ac:dyDescent="0.2">
      <c r="B8" s="20"/>
      <c r="C8" s="23" t="s">
        <v>0</v>
      </c>
      <c r="D8" s="21">
        <f>IF(D7=Lists!$A$2,1,0)</f>
        <v>0</v>
      </c>
      <c r="E8" s="21"/>
      <c r="F8" s="21"/>
      <c r="G8" s="21"/>
      <c r="H8" s="22"/>
    </row>
    <row r="9" spans="2:19" s="3" customFormat="1" ht="41.75" customHeight="1" x14ac:dyDescent="0.2">
      <c r="B9" s="17" t="s">
        <v>192</v>
      </c>
      <c r="C9" s="18"/>
      <c r="D9" s="201"/>
      <c r="E9" s="615"/>
      <c r="F9" s="615"/>
      <c r="G9" s="615"/>
      <c r="H9" s="616"/>
      <c r="I9" s="1"/>
      <c r="J9" s="1"/>
      <c r="K9" s="1"/>
      <c r="L9" s="1"/>
      <c r="M9" s="1"/>
      <c r="N9" s="1"/>
      <c r="O9" s="1"/>
      <c r="P9" s="1"/>
      <c r="Q9" s="1"/>
      <c r="R9" s="1"/>
      <c r="S9" s="1"/>
    </row>
    <row r="10" spans="2:19" ht="38.75" customHeight="1" x14ac:dyDescent="0.2">
      <c r="B10" s="214" t="s">
        <v>423</v>
      </c>
      <c r="C10" s="215" t="s">
        <v>194</v>
      </c>
      <c r="D10" s="201" t="s">
        <v>187</v>
      </c>
      <c r="E10" s="615" t="s">
        <v>188</v>
      </c>
      <c r="F10" s="615"/>
      <c r="G10" s="615"/>
      <c r="H10" s="616"/>
    </row>
    <row r="11" spans="2:19" ht="34.25" customHeight="1" x14ac:dyDescent="0.2">
      <c r="B11" s="202" t="s">
        <v>195</v>
      </c>
      <c r="C11" s="203"/>
      <c r="D11" s="204" t="s">
        <v>196</v>
      </c>
      <c r="E11" s="644"/>
      <c r="F11" s="644"/>
      <c r="G11" s="644"/>
      <c r="H11" s="645"/>
    </row>
    <row r="12" spans="2:19" ht="132" customHeight="1" x14ac:dyDescent="0.2">
      <c r="B12" s="205" t="s">
        <v>197</v>
      </c>
      <c r="C12" s="206"/>
      <c r="D12" s="342"/>
      <c r="E12" s="606"/>
      <c r="F12" s="606"/>
      <c r="G12" s="606"/>
      <c r="H12" s="607"/>
    </row>
    <row r="13" spans="2:19" ht="75.5" customHeight="1" x14ac:dyDescent="0.2">
      <c r="B13" s="207" t="s">
        <v>200</v>
      </c>
      <c r="C13" s="206"/>
      <c r="D13" s="342"/>
      <c r="E13" s="606"/>
      <c r="F13" s="606"/>
      <c r="G13" s="606"/>
      <c r="H13" s="607"/>
    </row>
    <row r="14" spans="2:19" ht="31.25" customHeight="1" x14ac:dyDescent="0.2">
      <c r="B14" s="208" t="s">
        <v>203</v>
      </c>
      <c r="C14" s="206"/>
      <c r="D14" s="209" t="s">
        <v>204</v>
      </c>
      <c r="E14" s="608"/>
      <c r="F14" s="608"/>
      <c r="G14" s="608"/>
      <c r="H14" s="609"/>
    </row>
    <row r="15" spans="2:19" ht="79.25" customHeight="1" x14ac:dyDescent="0.2">
      <c r="B15" s="205" t="s">
        <v>205</v>
      </c>
      <c r="C15" s="206"/>
      <c r="D15" s="342"/>
      <c r="E15" s="606"/>
      <c r="F15" s="606"/>
      <c r="G15" s="606"/>
      <c r="H15" s="607"/>
    </row>
    <row r="16" spans="2:19" ht="69.5" customHeight="1" x14ac:dyDescent="0.2">
      <c r="B16" s="207" t="s">
        <v>208</v>
      </c>
      <c r="C16" s="206"/>
      <c r="D16" s="342"/>
      <c r="E16" s="606"/>
      <c r="F16" s="606"/>
      <c r="G16" s="606"/>
      <c r="H16" s="607"/>
    </row>
    <row r="17" spans="2:19" ht="17.75" customHeight="1" x14ac:dyDescent="0.2">
      <c r="B17" s="208" t="s">
        <v>210</v>
      </c>
      <c r="C17" s="210"/>
      <c r="D17" s="211"/>
      <c r="E17" s="608"/>
      <c r="F17" s="608"/>
      <c r="G17" s="608"/>
      <c r="H17" s="609"/>
    </row>
    <row r="18" spans="2:19" ht="53.75" customHeight="1" x14ac:dyDescent="0.2">
      <c r="B18" s="205" t="s">
        <v>211</v>
      </c>
      <c r="C18" s="206"/>
      <c r="D18" s="342"/>
      <c r="E18" s="606"/>
      <c r="F18" s="606"/>
      <c r="G18" s="606"/>
      <c r="H18" s="607"/>
    </row>
    <row r="19" spans="2:19" ht="94.25" customHeight="1" x14ac:dyDescent="0.2">
      <c r="B19" s="205" t="s">
        <v>424</v>
      </c>
      <c r="C19" s="206"/>
      <c r="D19" s="342"/>
      <c r="E19" s="606"/>
      <c r="F19" s="606"/>
      <c r="G19" s="606"/>
      <c r="H19" s="607"/>
    </row>
    <row r="20" spans="2:19" ht="103.25" customHeight="1" x14ac:dyDescent="0.2">
      <c r="B20" s="212" t="s">
        <v>216</v>
      </c>
      <c r="C20" s="213"/>
      <c r="D20" s="343"/>
      <c r="E20" s="613"/>
      <c r="F20" s="613"/>
      <c r="G20" s="613"/>
      <c r="H20" s="614"/>
    </row>
    <row r="21" spans="2:19" ht="23.75" customHeight="1" x14ac:dyDescent="0.2">
      <c r="B21" s="214"/>
      <c r="C21" s="215" t="s">
        <v>218</v>
      </c>
      <c r="D21" s="215">
        <f>SUM(_xlfn.IFS(D12=Lists!$C$2,0.2,D12=Lists!$C$3,0.2,D12=Lists!$C$4,0.2,D12=Lists!$C$5,0,D12="",0),IF(D13=Lists!$D$2,0.1,0),IF(D15=Lists!$E$2,0.05,0),IF(D16=Lists!$F$2,0.05,0),IF(D18=Lists!$G$2,0.15,0),IF(D19=Lists!$H$2,0.05,0),IF(D$20=Lists!$I$2,0.1,0))</f>
        <v>0</v>
      </c>
      <c r="E21" s="602"/>
      <c r="F21" s="602"/>
      <c r="G21" s="602"/>
      <c r="H21" s="603"/>
    </row>
    <row r="22" spans="2:19" ht="33" customHeight="1" x14ac:dyDescent="0.2">
      <c r="B22" s="216" t="s">
        <v>219</v>
      </c>
      <c r="C22" s="217" t="s">
        <v>220</v>
      </c>
      <c r="D22" s="217" t="s">
        <v>221</v>
      </c>
      <c r="E22" s="611" t="s">
        <v>188</v>
      </c>
      <c r="F22" s="611"/>
      <c r="G22" s="611"/>
      <c r="H22" s="612"/>
    </row>
    <row r="23" spans="2:19" ht="221" customHeight="1" x14ac:dyDescent="0.2">
      <c r="B23" s="218" t="s">
        <v>425</v>
      </c>
      <c r="C23" s="213"/>
      <c r="D23" s="343"/>
      <c r="E23" s="613"/>
      <c r="F23" s="613"/>
      <c r="G23" s="613"/>
      <c r="H23" s="614"/>
    </row>
    <row r="24" spans="2:19" ht="20.75" customHeight="1" x14ac:dyDescent="0.2">
      <c r="B24" s="214"/>
      <c r="C24" s="215" t="s">
        <v>225</v>
      </c>
      <c r="D24" s="215">
        <f>SUM(_xlfn.IFS(D23=Lists!$K$3,0.3,D23=Lists!$K$2,0,D23="",0))</f>
        <v>0</v>
      </c>
      <c r="E24" s="602"/>
      <c r="F24" s="602"/>
      <c r="G24" s="602"/>
      <c r="H24" s="603"/>
    </row>
    <row r="25" spans="2:19" ht="15" x14ac:dyDescent="0.2">
      <c r="B25" s="383"/>
      <c r="C25" s="384" t="s">
        <v>124</v>
      </c>
      <c r="D25" s="385">
        <f>D21+D24</f>
        <v>0</v>
      </c>
      <c r="E25" s="385"/>
      <c r="F25" s="385"/>
      <c r="G25" s="385"/>
      <c r="H25" s="386"/>
    </row>
    <row r="26" spans="2:19" s="3" customFormat="1" ht="41.75" customHeight="1" x14ac:dyDescent="0.2">
      <c r="B26" s="17" t="s">
        <v>226</v>
      </c>
      <c r="C26" s="18"/>
      <c r="D26" s="201" t="s">
        <v>187</v>
      </c>
      <c r="E26" s="615" t="s">
        <v>188</v>
      </c>
      <c r="F26" s="615"/>
      <c r="G26" s="615"/>
      <c r="H26" s="616"/>
      <c r="I26" s="1"/>
      <c r="J26" s="1"/>
      <c r="K26" s="1"/>
      <c r="L26" s="1"/>
      <c r="M26" s="1"/>
      <c r="N26" s="1"/>
      <c r="O26" s="1"/>
      <c r="P26" s="1"/>
      <c r="Q26" s="1"/>
      <c r="R26" s="1"/>
      <c r="S26" s="1"/>
    </row>
    <row r="27" spans="2:19" ht="27.5" customHeight="1" x14ac:dyDescent="0.2">
      <c r="B27" s="219" t="s">
        <v>227</v>
      </c>
      <c r="C27" s="220" t="s">
        <v>228</v>
      </c>
      <c r="D27" s="341"/>
      <c r="E27" s="629"/>
      <c r="F27" s="629"/>
      <c r="G27" s="629"/>
      <c r="H27" s="630"/>
    </row>
    <row r="28" spans="2:19" ht="35" customHeight="1" x14ac:dyDescent="0.2">
      <c r="B28" s="221" t="s">
        <v>231</v>
      </c>
      <c r="C28" s="220" t="s">
        <v>228</v>
      </c>
      <c r="D28" s="341"/>
      <c r="E28" s="631"/>
      <c r="F28" s="631"/>
      <c r="G28" s="631"/>
      <c r="H28" s="632"/>
    </row>
    <row r="29" spans="2:19" ht="35" customHeight="1" x14ac:dyDescent="0.2">
      <c r="B29" s="222" t="s">
        <v>234</v>
      </c>
      <c r="C29" s="220" t="s">
        <v>228</v>
      </c>
      <c r="D29" s="341"/>
      <c r="E29" s="631"/>
      <c r="F29" s="631"/>
      <c r="G29" s="631"/>
      <c r="H29" s="632"/>
    </row>
    <row r="30" spans="2:19" ht="45" customHeight="1" x14ac:dyDescent="0.2">
      <c r="B30" s="222" t="s">
        <v>237</v>
      </c>
      <c r="C30" s="220" t="s">
        <v>228</v>
      </c>
      <c r="D30" s="341"/>
      <c r="E30" s="631"/>
      <c r="F30" s="631"/>
      <c r="G30" s="631"/>
      <c r="H30" s="632"/>
    </row>
    <row r="31" spans="2:19" ht="27.5" customHeight="1" x14ac:dyDescent="0.2">
      <c r="B31" s="222" t="s">
        <v>240</v>
      </c>
      <c r="C31" s="220" t="s">
        <v>228</v>
      </c>
      <c r="D31" s="341"/>
      <c r="E31" s="604"/>
      <c r="F31" s="604"/>
      <c r="G31" s="604"/>
      <c r="H31" s="605"/>
    </row>
    <row r="32" spans="2:19" ht="15" x14ac:dyDescent="0.2">
      <c r="B32" s="20"/>
      <c r="C32" s="23" t="s">
        <v>11</v>
      </c>
      <c r="D32" s="21">
        <f>SUM(IF(D27=Lists!$L$2,0.2,0),IF(D28=Lists!$L$2,0.2,0),IF(D29=Lists!$L$2,0.2,0),IF(D30=Lists!$L$2,0.2,0),IF(D31=Lists!$L$2,0.2,0))</f>
        <v>0</v>
      </c>
      <c r="E32" s="21"/>
      <c r="F32" s="21"/>
      <c r="G32" s="21"/>
      <c r="H32" s="22"/>
    </row>
    <row r="33" spans="2:19" s="3" customFormat="1" ht="41.75" customHeight="1" x14ac:dyDescent="0.2">
      <c r="B33" s="17" t="s">
        <v>426</v>
      </c>
      <c r="C33" s="18"/>
      <c r="D33" s="201" t="s">
        <v>187</v>
      </c>
      <c r="E33" s="615"/>
      <c r="F33" s="615"/>
      <c r="G33" s="615"/>
      <c r="H33" s="616"/>
      <c r="I33" s="1"/>
      <c r="J33" s="1"/>
      <c r="K33" s="1"/>
      <c r="L33" s="1"/>
      <c r="M33" s="1"/>
      <c r="N33" s="1"/>
      <c r="O33" s="1"/>
      <c r="P33" s="1"/>
      <c r="Q33" s="1"/>
      <c r="R33" s="1"/>
      <c r="S33" s="1"/>
    </row>
    <row r="34" spans="2:19" ht="36.5" customHeight="1" x14ac:dyDescent="0.2">
      <c r="B34" s="223" t="s">
        <v>244</v>
      </c>
      <c r="C34" s="224" t="s">
        <v>245</v>
      </c>
      <c r="D34" s="225"/>
      <c r="E34" s="226"/>
      <c r="F34" s="651" t="s">
        <v>246</v>
      </c>
      <c r="G34" s="651"/>
      <c r="H34" s="227"/>
    </row>
    <row r="35" spans="2:19" ht="93" customHeight="1" x14ac:dyDescent="0.2">
      <c r="B35" s="228" t="s">
        <v>247</v>
      </c>
      <c r="C35" s="69"/>
      <c r="D35" s="229" t="s">
        <v>427</v>
      </c>
      <c r="E35" s="229" t="s">
        <v>249</v>
      </c>
      <c r="F35" s="229" t="s">
        <v>250</v>
      </c>
      <c r="G35" s="229" t="s">
        <v>251</v>
      </c>
      <c r="H35" s="230" t="s">
        <v>252</v>
      </c>
    </row>
    <row r="36" spans="2:19" ht="32" customHeight="1" x14ac:dyDescent="0.2">
      <c r="B36" s="231" t="s">
        <v>253</v>
      </c>
      <c r="C36" s="232"/>
      <c r="D36" s="233" t="s">
        <v>254</v>
      </c>
      <c r="E36" s="233" t="s">
        <v>255</v>
      </c>
      <c r="F36" s="233" t="s">
        <v>256</v>
      </c>
      <c r="G36" s="234"/>
      <c r="H36" s="235"/>
    </row>
    <row r="37" spans="2:19" ht="17" customHeight="1" x14ac:dyDescent="0.2">
      <c r="B37" s="624"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7" s="236" t="s">
        <v>258</v>
      </c>
      <c r="D37" s="344"/>
      <c r="E37" s="345" t="s">
        <v>269</v>
      </c>
      <c r="F37" s="345"/>
      <c r="G37" s="346"/>
      <c r="H37" s="347"/>
    </row>
    <row r="38" spans="2:19" ht="17" customHeight="1" x14ac:dyDescent="0.2">
      <c r="B38" s="625"/>
      <c r="C38" s="237" t="s">
        <v>261</v>
      </c>
      <c r="D38" s="344"/>
      <c r="E38" s="345" t="s">
        <v>269</v>
      </c>
      <c r="F38" s="345"/>
      <c r="G38" s="346"/>
      <c r="H38" s="347"/>
    </row>
    <row r="39" spans="2:19" ht="17" customHeight="1" x14ac:dyDescent="0.2">
      <c r="B39" s="625"/>
      <c r="C39" s="237" t="s">
        <v>263</v>
      </c>
      <c r="D39" s="344"/>
      <c r="E39" s="345" t="s">
        <v>269</v>
      </c>
      <c r="F39" s="345"/>
      <c r="G39" s="346"/>
      <c r="H39" s="347"/>
    </row>
    <row r="40" spans="2:19" ht="17" customHeight="1" x14ac:dyDescent="0.2">
      <c r="B40" s="625"/>
      <c r="C40" s="237" t="s">
        <v>264</v>
      </c>
      <c r="D40" s="344"/>
      <c r="E40" s="345" t="s">
        <v>269</v>
      </c>
      <c r="F40" s="345"/>
      <c r="G40" s="346"/>
      <c r="H40" s="347"/>
    </row>
    <row r="41" spans="2:19" ht="17" customHeight="1" x14ac:dyDescent="0.2">
      <c r="B41" s="625"/>
      <c r="C41" s="237" t="s">
        <v>265</v>
      </c>
      <c r="D41" s="344"/>
      <c r="E41" s="345" t="s">
        <v>269</v>
      </c>
      <c r="F41" s="345"/>
      <c r="G41" s="346"/>
      <c r="H41" s="347"/>
    </row>
    <row r="42" spans="2:19" ht="17" customHeight="1" x14ac:dyDescent="0.2">
      <c r="B42" s="625"/>
      <c r="C42" s="237" t="s">
        <v>268</v>
      </c>
      <c r="D42" s="344"/>
      <c r="E42" s="345" t="s">
        <v>269</v>
      </c>
      <c r="F42" s="345"/>
      <c r="G42" s="346"/>
      <c r="H42" s="347"/>
    </row>
    <row r="43" spans="2:19" ht="17" customHeight="1" x14ac:dyDescent="0.2">
      <c r="B43" s="625"/>
      <c r="C43" s="237" t="s">
        <v>271</v>
      </c>
      <c r="D43" s="344"/>
      <c r="E43" s="345" t="s">
        <v>269</v>
      </c>
      <c r="F43" s="345"/>
      <c r="G43" s="346"/>
      <c r="H43" s="347"/>
    </row>
    <row r="44" spans="2:19" ht="17" customHeight="1" x14ac:dyDescent="0.2">
      <c r="B44" s="625"/>
      <c r="C44" s="237" t="s">
        <v>272</v>
      </c>
      <c r="D44" s="344"/>
      <c r="E44" s="345" t="s">
        <v>269</v>
      </c>
      <c r="F44" s="345"/>
      <c r="G44" s="346"/>
      <c r="H44" s="347"/>
    </row>
    <row r="45" spans="2:19" ht="17" customHeight="1" x14ac:dyDescent="0.2">
      <c r="B45" s="625"/>
      <c r="C45" s="237" t="s">
        <v>274</v>
      </c>
      <c r="D45" s="344"/>
      <c r="E45" s="345" t="s">
        <v>269</v>
      </c>
      <c r="F45" s="345"/>
      <c r="G45" s="346"/>
      <c r="H45" s="347"/>
    </row>
    <row r="46" spans="2:19" ht="17" customHeight="1" x14ac:dyDescent="0.2">
      <c r="B46" s="625"/>
      <c r="C46" s="237" t="s">
        <v>276</v>
      </c>
      <c r="D46" s="344"/>
      <c r="E46" s="345" t="s">
        <v>269</v>
      </c>
      <c r="F46" s="345"/>
      <c r="G46" s="346"/>
      <c r="H46" s="347"/>
    </row>
    <row r="47" spans="2:19" ht="17" customHeight="1" x14ac:dyDescent="0.2">
      <c r="B47" s="625"/>
      <c r="C47" s="237" t="s">
        <v>279</v>
      </c>
      <c r="D47" s="344"/>
      <c r="E47" s="345" t="s">
        <v>269</v>
      </c>
      <c r="F47" s="345"/>
      <c r="G47" s="346"/>
      <c r="H47" s="347"/>
    </row>
    <row r="48" spans="2:19" ht="17" customHeight="1" x14ac:dyDescent="0.2">
      <c r="B48" s="625"/>
      <c r="C48" s="237" t="s">
        <v>282</v>
      </c>
      <c r="D48" s="344"/>
      <c r="E48" s="345" t="s">
        <v>269</v>
      </c>
      <c r="F48" s="345"/>
      <c r="G48" s="346"/>
      <c r="H48" s="347"/>
    </row>
    <row r="49" spans="2:18" ht="17" customHeight="1" x14ac:dyDescent="0.2">
      <c r="B49" s="625"/>
      <c r="C49" s="237" t="s">
        <v>284</v>
      </c>
      <c r="D49" s="344"/>
      <c r="E49" s="345" t="s">
        <v>269</v>
      </c>
      <c r="F49" s="345"/>
      <c r="G49" s="346"/>
      <c r="H49" s="347"/>
    </row>
    <row r="50" spans="2:18" ht="17" customHeight="1" x14ac:dyDescent="0.2">
      <c r="B50" s="625"/>
      <c r="C50" s="237" t="s">
        <v>286</v>
      </c>
      <c r="D50" s="344"/>
      <c r="E50" s="345" t="s">
        <v>269</v>
      </c>
      <c r="F50" s="345"/>
      <c r="G50" s="346"/>
      <c r="H50" s="347"/>
    </row>
    <row r="51" spans="2:18" ht="17" customHeight="1" x14ac:dyDescent="0.2">
      <c r="B51" s="625"/>
      <c r="C51" s="237" t="s">
        <v>288</v>
      </c>
      <c r="D51" s="344"/>
      <c r="E51" s="345" t="s">
        <v>269</v>
      </c>
      <c r="F51" s="345"/>
      <c r="G51" s="346"/>
      <c r="H51" s="347"/>
    </row>
    <row r="52" spans="2:18" ht="17" customHeight="1" x14ac:dyDescent="0.2">
      <c r="B52" s="625"/>
      <c r="C52" s="237" t="s">
        <v>289</v>
      </c>
      <c r="D52" s="344"/>
      <c r="E52" s="345" t="s">
        <v>269</v>
      </c>
      <c r="F52" s="345"/>
      <c r="G52" s="346"/>
      <c r="H52" s="347"/>
    </row>
    <row r="53" spans="2:18" ht="17" customHeight="1" x14ac:dyDescent="0.2">
      <c r="B53" s="625"/>
      <c r="C53" s="237" t="s">
        <v>290</v>
      </c>
      <c r="D53" s="344"/>
      <c r="E53" s="345" t="s">
        <v>269</v>
      </c>
      <c r="F53" s="345"/>
      <c r="G53" s="346"/>
      <c r="H53" s="347"/>
    </row>
    <row r="54" spans="2:18" ht="17" customHeight="1" x14ac:dyDescent="0.2">
      <c r="B54" s="626"/>
      <c r="C54" s="237" t="s">
        <v>291</v>
      </c>
      <c r="D54" s="344"/>
      <c r="E54" s="345" t="s">
        <v>269</v>
      </c>
      <c r="F54" s="345"/>
      <c r="G54" s="346"/>
      <c r="H54" s="347"/>
    </row>
    <row r="55" spans="2:18" ht="22.25" customHeight="1" x14ac:dyDescent="0.2">
      <c r="B55" s="627" t="s">
        <v>428</v>
      </c>
      <c r="C55" s="237" t="s">
        <v>293</v>
      </c>
      <c r="D55" s="345"/>
      <c r="E55" s="345" t="s">
        <v>269</v>
      </c>
      <c r="F55" s="345"/>
      <c r="G55" s="346"/>
      <c r="H55" s="347"/>
    </row>
    <row r="56" spans="2:18" ht="24" customHeight="1" x14ac:dyDescent="0.2">
      <c r="B56" s="628"/>
      <c r="C56" s="232" t="s">
        <v>295</v>
      </c>
      <c r="D56" s="348"/>
      <c r="E56" s="348" t="s">
        <v>269</v>
      </c>
      <c r="F56" s="348"/>
      <c r="G56" s="349"/>
      <c r="H56" s="350"/>
    </row>
    <row r="57" spans="2:18" ht="38" customHeight="1" x14ac:dyDescent="0.2">
      <c r="B57" s="255"/>
      <c r="C57" s="112" t="s">
        <v>12</v>
      </c>
      <c r="D57" s="256">
        <f>0.02*COUNTA(D37:D56)</f>
        <v>0</v>
      </c>
      <c r="E57" s="112"/>
      <c r="F57" s="112"/>
      <c r="G57" s="112"/>
      <c r="H57" s="113"/>
      <c r="I57" s="66"/>
      <c r="J57" s="66"/>
      <c r="K57" s="66"/>
      <c r="L57" s="66"/>
      <c r="M57" s="66"/>
      <c r="N57" s="66"/>
      <c r="O57" s="66"/>
      <c r="P57" s="66"/>
      <c r="Q57" s="66"/>
    </row>
    <row r="58" spans="2:18" ht="33" customHeight="1" x14ac:dyDescent="0.2">
      <c r="B58" s="216" t="s">
        <v>296</v>
      </c>
      <c r="C58" s="217" t="s">
        <v>245</v>
      </c>
      <c r="D58" s="217"/>
      <c r="E58" s="611"/>
      <c r="F58" s="611"/>
      <c r="G58" s="611"/>
      <c r="H58" s="612"/>
    </row>
    <row r="59" spans="2:18" ht="54" customHeight="1" x14ac:dyDescent="0.2">
      <c r="B59" s="387" t="s">
        <v>297</v>
      </c>
      <c r="C59" s="388"/>
      <c r="D59" s="367" t="s">
        <v>298</v>
      </c>
      <c r="E59" s="622" t="s">
        <v>429</v>
      </c>
      <c r="F59" s="622"/>
      <c r="G59" s="622" t="s">
        <v>300</v>
      </c>
      <c r="H59" s="623"/>
    </row>
    <row r="60" spans="2:18" ht="37.25" customHeight="1" x14ac:dyDescent="0.2">
      <c r="B60" s="238" t="s">
        <v>301</v>
      </c>
      <c r="C60" s="239"/>
      <c r="D60" s="240" t="s">
        <v>302</v>
      </c>
      <c r="E60" s="610" t="s">
        <v>303</v>
      </c>
      <c r="F60" s="610"/>
      <c r="G60" s="674"/>
      <c r="H60" s="675"/>
      <c r="R60" s="66"/>
    </row>
    <row r="61" spans="2:18" ht="33.5" customHeight="1" x14ac:dyDescent="0.2">
      <c r="B61" s="619"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1" s="237" t="s">
        <v>258</v>
      </c>
      <c r="D61" s="344"/>
      <c r="E61" s="598" t="s">
        <v>269</v>
      </c>
      <c r="F61" s="598"/>
      <c r="G61" s="598" t="s">
        <v>269</v>
      </c>
      <c r="H61" s="599"/>
      <c r="R61" s="66"/>
    </row>
    <row r="62" spans="2:18" ht="24" customHeight="1" x14ac:dyDescent="0.2">
      <c r="B62" s="620"/>
      <c r="C62" s="237" t="s">
        <v>261</v>
      </c>
      <c r="D62" s="344"/>
      <c r="E62" s="598" t="s">
        <v>269</v>
      </c>
      <c r="F62" s="598"/>
      <c r="G62" s="598" t="s">
        <v>269</v>
      </c>
      <c r="H62" s="599"/>
      <c r="R62" s="66"/>
    </row>
    <row r="63" spans="2:18" ht="24" customHeight="1" x14ac:dyDescent="0.2">
      <c r="B63" s="620"/>
      <c r="C63" s="237" t="s">
        <v>263</v>
      </c>
      <c r="D63" s="344"/>
      <c r="E63" s="598" t="s">
        <v>269</v>
      </c>
      <c r="F63" s="598"/>
      <c r="G63" s="598" t="s">
        <v>269</v>
      </c>
      <c r="H63" s="599"/>
      <c r="R63" s="66"/>
    </row>
    <row r="64" spans="2:18" ht="27.5" customHeight="1" x14ac:dyDescent="0.2">
      <c r="B64" s="620"/>
      <c r="C64" s="237" t="s">
        <v>264</v>
      </c>
      <c r="D64" s="344"/>
      <c r="E64" s="598" t="s">
        <v>269</v>
      </c>
      <c r="F64" s="598"/>
      <c r="G64" s="598" t="s">
        <v>269</v>
      </c>
      <c r="H64" s="599"/>
      <c r="R64" s="66"/>
    </row>
    <row r="65" spans="2:19" ht="24" customHeight="1" x14ac:dyDescent="0.2">
      <c r="B65" s="620"/>
      <c r="C65" s="237" t="s">
        <v>265</v>
      </c>
      <c r="D65" s="344"/>
      <c r="E65" s="598" t="s">
        <v>269</v>
      </c>
      <c r="F65" s="598"/>
      <c r="G65" s="598" t="s">
        <v>269</v>
      </c>
      <c r="H65" s="599"/>
      <c r="R65" s="66"/>
    </row>
    <row r="66" spans="2:19" ht="24" customHeight="1" x14ac:dyDescent="0.2">
      <c r="B66" s="620"/>
      <c r="C66" s="237" t="s">
        <v>268</v>
      </c>
      <c r="D66" s="344"/>
      <c r="E66" s="598" t="s">
        <v>269</v>
      </c>
      <c r="F66" s="598"/>
      <c r="G66" s="598" t="s">
        <v>269</v>
      </c>
      <c r="H66" s="599"/>
      <c r="R66" s="66"/>
    </row>
    <row r="67" spans="2:19" ht="24" customHeight="1" x14ac:dyDescent="0.2">
      <c r="B67" s="620"/>
      <c r="C67" s="237" t="s">
        <v>271</v>
      </c>
      <c r="D67" s="344"/>
      <c r="E67" s="598" t="s">
        <v>269</v>
      </c>
      <c r="F67" s="598"/>
      <c r="G67" s="598" t="s">
        <v>269</v>
      </c>
      <c r="H67" s="599"/>
      <c r="R67" s="66"/>
    </row>
    <row r="68" spans="2:19" ht="24" customHeight="1" x14ac:dyDescent="0.2">
      <c r="B68" s="620"/>
      <c r="C68" s="237" t="s">
        <v>272</v>
      </c>
      <c r="D68" s="344"/>
      <c r="E68" s="598" t="s">
        <v>269</v>
      </c>
      <c r="F68" s="598"/>
      <c r="G68" s="598" t="s">
        <v>269</v>
      </c>
      <c r="H68" s="599"/>
      <c r="R68" s="66"/>
    </row>
    <row r="69" spans="2:19" ht="32.75" customHeight="1" x14ac:dyDescent="0.2">
      <c r="B69" s="621"/>
      <c r="C69" s="237" t="s">
        <v>274</v>
      </c>
      <c r="D69" s="344"/>
      <c r="E69" s="598" t="s">
        <v>269</v>
      </c>
      <c r="F69" s="598"/>
      <c r="G69" s="598" t="s">
        <v>269</v>
      </c>
      <c r="H69" s="599"/>
      <c r="R69" s="66"/>
    </row>
    <row r="70" spans="2:19" ht="45.5" customHeight="1" x14ac:dyDescent="0.2">
      <c r="B70" s="389" t="s">
        <v>430</v>
      </c>
      <c r="C70" s="232" t="s">
        <v>276</v>
      </c>
      <c r="D70" s="351"/>
      <c r="E70" s="649" t="s">
        <v>269</v>
      </c>
      <c r="F70" s="649"/>
      <c r="G70" s="649" t="s">
        <v>269</v>
      </c>
      <c r="H70" s="650"/>
      <c r="R70" s="66"/>
    </row>
    <row r="71" spans="2:19" ht="20.75" customHeight="1" x14ac:dyDescent="0.2">
      <c r="B71" s="214"/>
      <c r="C71" s="215" t="s">
        <v>309</v>
      </c>
      <c r="D71" s="215">
        <f>0.04*COUNTA(D61:D70)</f>
        <v>0</v>
      </c>
      <c r="E71" s="602"/>
      <c r="F71" s="602"/>
      <c r="G71" s="602"/>
      <c r="H71" s="603"/>
    </row>
    <row r="72" spans="2:19" s="3" customFormat="1" ht="41.75" customHeight="1" x14ac:dyDescent="0.2">
      <c r="B72" s="17" t="s">
        <v>310</v>
      </c>
      <c r="C72" s="18"/>
      <c r="D72" s="201" t="s">
        <v>187</v>
      </c>
      <c r="E72" s="615" t="s">
        <v>311</v>
      </c>
      <c r="F72" s="615"/>
      <c r="G72" s="615"/>
      <c r="H72" s="616"/>
      <c r="I72" s="1"/>
      <c r="J72" s="1"/>
      <c r="K72" s="1"/>
      <c r="L72" s="1"/>
      <c r="M72" s="1"/>
      <c r="N72" s="1"/>
      <c r="O72" s="1"/>
      <c r="P72" s="1"/>
      <c r="Q72" s="1"/>
      <c r="R72" s="1"/>
      <c r="S72" s="1"/>
    </row>
    <row r="73" spans="2:19" ht="53.75" customHeight="1" x14ac:dyDescent="0.2">
      <c r="B73" s="70" t="s">
        <v>312</v>
      </c>
      <c r="C73" s="19"/>
      <c r="D73" s="352"/>
      <c r="E73" s="642" t="s">
        <v>269</v>
      </c>
      <c r="F73" s="642"/>
      <c r="G73" s="642"/>
      <c r="H73" s="643"/>
    </row>
    <row r="74" spans="2:19" s="3" customFormat="1" ht="41.75" customHeight="1" x14ac:dyDescent="0.2">
      <c r="B74" s="17"/>
      <c r="C74" s="264" t="s">
        <v>17</v>
      </c>
      <c r="D74" s="201">
        <f>IF(D73=Lists!$R$2,0.2,0)</f>
        <v>0</v>
      </c>
      <c r="E74" s="615"/>
      <c r="F74" s="615"/>
      <c r="G74" s="615"/>
      <c r="H74" s="616"/>
      <c r="I74" s="1"/>
      <c r="J74" s="1"/>
      <c r="K74" s="1"/>
      <c r="L74" s="1"/>
      <c r="M74" s="1"/>
      <c r="N74" s="1"/>
      <c r="O74" s="1"/>
      <c r="P74" s="1"/>
      <c r="Q74" s="1"/>
      <c r="R74" s="1"/>
      <c r="S74" s="1"/>
    </row>
    <row r="75" spans="2:19" ht="15" x14ac:dyDescent="0.2">
      <c r="B75" s="20"/>
      <c r="C75" s="23" t="s">
        <v>125</v>
      </c>
      <c r="D75" s="21">
        <f>D57+D71+D74</f>
        <v>0</v>
      </c>
      <c r="E75" s="21"/>
      <c r="F75" s="21"/>
      <c r="G75" s="21"/>
      <c r="H75" s="22"/>
    </row>
    <row r="76" spans="2:19" s="3" customFormat="1" ht="41.75" customHeight="1" x14ac:dyDescent="0.2">
      <c r="B76" s="17" t="s">
        <v>315</v>
      </c>
      <c r="C76" s="18"/>
      <c r="D76" s="201" t="s">
        <v>187</v>
      </c>
      <c r="E76" s="615" t="s">
        <v>316</v>
      </c>
      <c r="F76" s="615"/>
      <c r="G76" s="615" t="s">
        <v>317</v>
      </c>
      <c r="H76" s="616"/>
      <c r="I76" s="1"/>
      <c r="J76" s="1"/>
      <c r="K76" s="1"/>
      <c r="L76" s="1"/>
      <c r="M76" s="1"/>
      <c r="N76" s="1"/>
      <c r="O76" s="1"/>
      <c r="P76" s="1"/>
      <c r="Q76" s="1"/>
      <c r="R76" s="1"/>
      <c r="S76" s="1"/>
    </row>
    <row r="77" spans="2:19" ht="29.75" customHeight="1" x14ac:dyDescent="0.2">
      <c r="B77" s="257" t="s">
        <v>318</v>
      </c>
      <c r="C77" s="258" t="s">
        <v>245</v>
      </c>
      <c r="D77" s="258"/>
      <c r="E77" s="639" t="s">
        <v>431</v>
      </c>
      <c r="F77" s="640"/>
      <c r="G77" s="640"/>
      <c r="H77" s="641"/>
    </row>
    <row r="78" spans="2:19" ht="38" customHeight="1" x14ac:dyDescent="0.2">
      <c r="B78" s="30" t="s">
        <v>320</v>
      </c>
      <c r="C78" s="25"/>
      <c r="D78" s="342"/>
      <c r="E78" s="633" t="s">
        <v>269</v>
      </c>
      <c r="F78" s="634"/>
      <c r="G78" s="634"/>
      <c r="H78" s="635"/>
    </row>
    <row r="79" spans="2:19" ht="29.75" customHeight="1" x14ac:dyDescent="0.2">
      <c r="B79" s="30" t="s">
        <v>323</v>
      </c>
      <c r="C79" s="25"/>
      <c r="D79" s="342"/>
      <c r="E79" s="633" t="s">
        <v>269</v>
      </c>
      <c r="F79" s="634"/>
      <c r="G79" s="634"/>
      <c r="H79" s="635"/>
    </row>
    <row r="80" spans="2:19" ht="39" customHeight="1" x14ac:dyDescent="0.2">
      <c r="B80" s="259" t="s">
        <v>326</v>
      </c>
      <c r="C80" s="71"/>
      <c r="D80" s="342"/>
      <c r="E80" s="636" t="s">
        <v>269</v>
      </c>
      <c r="F80" s="637"/>
      <c r="G80" s="637"/>
      <c r="H80" s="638"/>
    </row>
    <row r="81" spans="2:19" ht="44" customHeight="1" x14ac:dyDescent="0.2">
      <c r="B81" s="257" t="s">
        <v>329</v>
      </c>
      <c r="C81" s="258" t="s">
        <v>330</v>
      </c>
      <c r="D81" s="258"/>
      <c r="E81" s="639" t="s">
        <v>331</v>
      </c>
      <c r="F81" s="640"/>
      <c r="G81" s="640"/>
      <c r="H81" s="641"/>
    </row>
    <row r="82" spans="2:19" ht="36" customHeight="1" x14ac:dyDescent="0.2">
      <c r="B82" s="30" t="s">
        <v>332</v>
      </c>
      <c r="C82" s="25"/>
      <c r="D82" s="342"/>
      <c r="E82" s="633" t="s">
        <v>269</v>
      </c>
      <c r="F82" s="634"/>
      <c r="G82" s="634"/>
      <c r="H82" s="635"/>
    </row>
    <row r="83" spans="2:19" ht="29.75" customHeight="1" x14ac:dyDescent="0.2">
      <c r="B83" s="30" t="s">
        <v>335</v>
      </c>
      <c r="C83" s="25"/>
      <c r="D83" s="342"/>
      <c r="E83" s="633" t="s">
        <v>269</v>
      </c>
      <c r="F83" s="634"/>
      <c r="G83" s="634"/>
      <c r="H83" s="635"/>
    </row>
    <row r="84" spans="2:19" ht="75" customHeight="1" x14ac:dyDescent="0.2">
      <c r="B84" s="74" t="s">
        <v>336</v>
      </c>
      <c r="C84" s="26"/>
      <c r="D84" s="342"/>
      <c r="E84" s="636" t="s">
        <v>269</v>
      </c>
      <c r="F84" s="637"/>
      <c r="G84" s="637"/>
      <c r="H84" s="638"/>
    </row>
    <row r="85" spans="2:19" ht="15" x14ac:dyDescent="0.2">
      <c r="B85" s="20"/>
      <c r="C85" s="23" t="s">
        <v>126</v>
      </c>
      <c r="D85" s="21">
        <f>SUM(IF(D78=Lists!$S$2,0.2,0),IF(D79=Lists!$T$2,0.1,0),IF(D80=Lists!$U$2,0.1,0),IF(D82=Lists!$V$2,0.3,0),IF(D83=Lists!$W$2,0.1,0),_xlfn.IFS(D84=Lists!$X$3,0.1,D84=Lists!$X$4,0.1,D84=Lists!$X$5,0.15,D84=Lists!$X$6,0.2,D84=Lists!$X$2,0,D84="",0))</f>
        <v>0</v>
      </c>
      <c r="E85" s="21"/>
      <c r="F85" s="21"/>
      <c r="G85" s="21"/>
      <c r="H85" s="22"/>
    </row>
    <row r="86" spans="2:19" s="3" customFormat="1" ht="41" customHeight="1" x14ac:dyDescent="0.2">
      <c r="B86" s="17" t="s">
        <v>338</v>
      </c>
      <c r="C86" s="285" t="s">
        <v>432</v>
      </c>
      <c r="D86" s="658" t="s">
        <v>340</v>
      </c>
      <c r="E86" s="661"/>
      <c r="F86" s="658"/>
      <c r="G86" s="659"/>
      <c r="H86" s="660"/>
      <c r="I86" s="1"/>
      <c r="J86" s="1"/>
      <c r="K86" s="1"/>
      <c r="L86" s="1"/>
      <c r="M86" s="1"/>
      <c r="N86" s="1"/>
      <c r="O86" s="1"/>
      <c r="P86" s="1"/>
      <c r="Q86" s="1"/>
      <c r="R86" s="1"/>
      <c r="S86" s="1"/>
    </row>
    <row r="87" spans="2:19" ht="59.75" customHeight="1" x14ac:dyDescent="0.2">
      <c r="B87" s="257" t="s">
        <v>341</v>
      </c>
      <c r="C87" s="335">
        <v>2018</v>
      </c>
      <c r="D87" s="24" t="s">
        <v>433</v>
      </c>
      <c r="E87" s="24" t="s">
        <v>434</v>
      </c>
      <c r="F87" s="662" t="s">
        <v>435</v>
      </c>
      <c r="G87" s="663"/>
      <c r="H87" s="664"/>
    </row>
    <row r="88" spans="2:19" ht="15.5" customHeight="1" x14ac:dyDescent="0.2">
      <c r="B88" s="353" t="s">
        <v>346</v>
      </c>
      <c r="C88" s="354"/>
      <c r="D88" s="355" t="s">
        <v>269</v>
      </c>
      <c r="E88" s="355" t="s">
        <v>269</v>
      </c>
      <c r="F88" s="665" t="s">
        <v>269</v>
      </c>
      <c r="G88" s="666"/>
      <c r="H88" s="667"/>
    </row>
    <row r="89" spans="2:19" ht="14.75" customHeight="1" x14ac:dyDescent="0.2">
      <c r="B89" s="353" t="s">
        <v>347</v>
      </c>
      <c r="C89" s="354"/>
      <c r="D89" s="355" t="s">
        <v>269</v>
      </c>
      <c r="E89" s="355" t="s">
        <v>269</v>
      </c>
      <c r="F89" s="668"/>
      <c r="G89" s="669"/>
      <c r="H89" s="670"/>
    </row>
    <row r="90" spans="2:19" ht="14.75" customHeight="1" x14ac:dyDescent="0.2">
      <c r="B90" s="353" t="s">
        <v>348</v>
      </c>
      <c r="C90" s="354"/>
      <c r="D90" s="355" t="s">
        <v>269</v>
      </c>
      <c r="E90" s="355" t="s">
        <v>269</v>
      </c>
      <c r="F90" s="668"/>
      <c r="G90" s="669"/>
      <c r="H90" s="670"/>
    </row>
    <row r="91" spans="2:19" ht="14.75" customHeight="1" x14ac:dyDescent="0.2">
      <c r="B91" s="356" t="s">
        <v>349</v>
      </c>
      <c r="C91" s="354"/>
      <c r="D91" s="357" t="s">
        <v>269</v>
      </c>
      <c r="E91" s="357" t="s">
        <v>269</v>
      </c>
      <c r="F91" s="668"/>
      <c r="G91" s="669"/>
      <c r="H91" s="670"/>
    </row>
    <row r="92" spans="2:19" ht="14.75" customHeight="1" x14ac:dyDescent="0.2">
      <c r="B92" s="356" t="s">
        <v>350</v>
      </c>
      <c r="C92" s="354"/>
      <c r="D92" s="357" t="s">
        <v>269</v>
      </c>
      <c r="E92" s="357" t="s">
        <v>269</v>
      </c>
      <c r="F92" s="668"/>
      <c r="G92" s="669"/>
      <c r="H92" s="670"/>
    </row>
    <row r="93" spans="2:19" ht="14.75" customHeight="1" x14ac:dyDescent="0.2">
      <c r="B93" s="356" t="s">
        <v>351</v>
      </c>
      <c r="C93" s="354"/>
      <c r="D93" s="357" t="s">
        <v>269</v>
      </c>
      <c r="E93" s="357" t="s">
        <v>269</v>
      </c>
      <c r="F93" s="668"/>
      <c r="G93" s="669"/>
      <c r="H93" s="670"/>
    </row>
    <row r="94" spans="2:19" ht="14.75" customHeight="1" x14ac:dyDescent="0.2">
      <c r="B94" s="356" t="s">
        <v>352</v>
      </c>
      <c r="C94" s="354"/>
      <c r="D94" s="357" t="s">
        <v>269</v>
      </c>
      <c r="E94" s="357" t="s">
        <v>269</v>
      </c>
      <c r="F94" s="668"/>
      <c r="G94" s="669"/>
      <c r="H94" s="670"/>
    </row>
    <row r="95" spans="2:19" ht="14.75" customHeight="1" x14ac:dyDescent="0.2">
      <c r="B95" s="356" t="s">
        <v>353</v>
      </c>
      <c r="C95" s="354"/>
      <c r="D95" s="357" t="s">
        <v>269</v>
      </c>
      <c r="E95" s="357" t="s">
        <v>269</v>
      </c>
      <c r="F95" s="668"/>
      <c r="G95" s="669"/>
      <c r="H95" s="670"/>
    </row>
    <row r="96" spans="2:19" ht="14.75" customHeight="1" x14ac:dyDescent="0.2">
      <c r="B96" s="356">
        <v>9</v>
      </c>
      <c r="C96" s="354"/>
      <c r="D96" s="357" t="s">
        <v>269</v>
      </c>
      <c r="E96" s="357" t="s">
        <v>269</v>
      </c>
      <c r="F96" s="668"/>
      <c r="G96" s="669"/>
      <c r="H96" s="670"/>
    </row>
    <row r="97" spans="2:8" ht="14.75" customHeight="1" x14ac:dyDescent="0.2">
      <c r="B97" s="356">
        <v>10</v>
      </c>
      <c r="C97" s="354"/>
      <c r="D97" s="357" t="s">
        <v>269</v>
      </c>
      <c r="E97" s="357" t="s">
        <v>269</v>
      </c>
      <c r="F97" s="668"/>
      <c r="G97" s="669"/>
      <c r="H97" s="670"/>
    </row>
    <row r="98" spans="2:8" ht="14.75" customHeight="1" x14ac:dyDescent="0.2">
      <c r="B98" s="356">
        <v>11</v>
      </c>
      <c r="C98" s="354"/>
      <c r="D98" s="357" t="s">
        <v>269</v>
      </c>
      <c r="E98" s="357" t="s">
        <v>269</v>
      </c>
      <c r="F98" s="668"/>
      <c r="G98" s="669"/>
      <c r="H98" s="670"/>
    </row>
    <row r="99" spans="2:8" ht="14.75" customHeight="1" x14ac:dyDescent="0.2">
      <c r="B99" s="356">
        <v>12</v>
      </c>
      <c r="C99" s="354"/>
      <c r="D99" s="357" t="s">
        <v>269</v>
      </c>
      <c r="E99" s="357" t="s">
        <v>269</v>
      </c>
      <c r="F99" s="668"/>
      <c r="G99" s="669"/>
      <c r="H99" s="670"/>
    </row>
    <row r="100" spans="2:8" ht="14.75" customHeight="1" x14ac:dyDescent="0.2">
      <c r="B100" s="356">
        <v>13</v>
      </c>
      <c r="C100" s="354"/>
      <c r="D100" s="357" t="s">
        <v>269</v>
      </c>
      <c r="E100" s="357" t="s">
        <v>269</v>
      </c>
      <c r="F100" s="668"/>
      <c r="G100" s="669"/>
      <c r="H100" s="670"/>
    </row>
    <row r="101" spans="2:8" ht="14.75" customHeight="1" x14ac:dyDescent="0.2">
      <c r="B101" s="356">
        <v>14</v>
      </c>
      <c r="C101" s="354"/>
      <c r="D101" s="357" t="s">
        <v>269</v>
      </c>
      <c r="E101" s="357" t="s">
        <v>269</v>
      </c>
      <c r="F101" s="668"/>
      <c r="G101" s="669"/>
      <c r="H101" s="670"/>
    </row>
    <row r="102" spans="2:8" ht="14.75" customHeight="1" x14ac:dyDescent="0.2">
      <c r="B102" s="356">
        <v>15</v>
      </c>
      <c r="C102" s="354"/>
      <c r="D102" s="357" t="s">
        <v>269</v>
      </c>
      <c r="E102" s="357" t="s">
        <v>269</v>
      </c>
      <c r="F102" s="668"/>
      <c r="G102" s="669"/>
      <c r="H102" s="670"/>
    </row>
    <row r="103" spans="2:8" ht="14.75" customHeight="1" x14ac:dyDescent="0.2">
      <c r="B103" s="356">
        <v>16</v>
      </c>
      <c r="C103" s="354"/>
      <c r="D103" s="357" t="s">
        <v>269</v>
      </c>
      <c r="E103" s="357" t="s">
        <v>269</v>
      </c>
      <c r="F103" s="668"/>
      <c r="G103" s="669"/>
      <c r="H103" s="670"/>
    </row>
    <row r="104" spans="2:8" ht="14.75" customHeight="1" x14ac:dyDescent="0.2">
      <c r="B104" s="356">
        <v>17</v>
      </c>
      <c r="C104" s="354"/>
      <c r="D104" s="357" t="s">
        <v>269</v>
      </c>
      <c r="E104" s="357" t="s">
        <v>269</v>
      </c>
      <c r="F104" s="668"/>
      <c r="G104" s="669"/>
      <c r="H104" s="670"/>
    </row>
    <row r="105" spans="2:8" ht="14.75" customHeight="1" x14ac:dyDescent="0.2">
      <c r="B105" s="356">
        <v>18</v>
      </c>
      <c r="C105" s="354"/>
      <c r="D105" s="357" t="s">
        <v>269</v>
      </c>
      <c r="E105" s="357" t="s">
        <v>269</v>
      </c>
      <c r="F105" s="668"/>
      <c r="G105" s="669"/>
      <c r="H105" s="670"/>
    </row>
    <row r="106" spans="2:8" ht="14.75" customHeight="1" x14ac:dyDescent="0.2">
      <c r="B106" s="356">
        <v>19</v>
      </c>
      <c r="C106" s="354"/>
      <c r="D106" s="357" t="s">
        <v>269</v>
      </c>
      <c r="E106" s="357" t="s">
        <v>269</v>
      </c>
      <c r="F106" s="668"/>
      <c r="G106" s="669"/>
      <c r="H106" s="670"/>
    </row>
    <row r="107" spans="2:8" ht="14.75" customHeight="1" x14ac:dyDescent="0.2">
      <c r="B107" s="356">
        <v>20</v>
      </c>
      <c r="C107" s="354"/>
      <c r="D107" s="357" t="s">
        <v>269</v>
      </c>
      <c r="E107" s="357" t="s">
        <v>269</v>
      </c>
      <c r="F107" s="668"/>
      <c r="G107" s="669"/>
      <c r="H107" s="670"/>
    </row>
    <row r="108" spans="2:8" ht="14.75" customHeight="1" x14ac:dyDescent="0.2">
      <c r="B108" s="356">
        <v>21</v>
      </c>
      <c r="C108" s="354"/>
      <c r="D108" s="357" t="s">
        <v>269</v>
      </c>
      <c r="E108" s="357" t="s">
        <v>269</v>
      </c>
      <c r="F108" s="668"/>
      <c r="G108" s="669"/>
      <c r="H108" s="670"/>
    </row>
    <row r="109" spans="2:8" ht="14.75" customHeight="1" x14ac:dyDescent="0.2">
      <c r="B109" s="356">
        <v>22</v>
      </c>
      <c r="C109" s="354"/>
      <c r="D109" s="357" t="s">
        <v>269</v>
      </c>
      <c r="E109" s="357" t="s">
        <v>269</v>
      </c>
      <c r="F109" s="668"/>
      <c r="G109" s="669"/>
      <c r="H109" s="670"/>
    </row>
    <row r="110" spans="2:8" ht="14.75" customHeight="1" x14ac:dyDescent="0.2">
      <c r="B110" s="356">
        <v>23</v>
      </c>
      <c r="C110" s="354"/>
      <c r="D110" s="357" t="s">
        <v>269</v>
      </c>
      <c r="E110" s="357" t="s">
        <v>269</v>
      </c>
      <c r="F110" s="668"/>
      <c r="G110" s="669"/>
      <c r="H110" s="670"/>
    </row>
    <row r="111" spans="2:8" ht="14.75" customHeight="1" x14ac:dyDescent="0.2">
      <c r="B111" s="356">
        <v>24</v>
      </c>
      <c r="C111" s="354"/>
      <c r="D111" s="357" t="s">
        <v>269</v>
      </c>
      <c r="E111" s="357" t="s">
        <v>269</v>
      </c>
      <c r="F111" s="668"/>
      <c r="G111" s="669"/>
      <c r="H111" s="670"/>
    </row>
    <row r="112" spans="2:8" ht="14.75" customHeight="1" x14ac:dyDescent="0.2">
      <c r="B112" s="356">
        <v>25</v>
      </c>
      <c r="C112" s="354"/>
      <c r="D112" s="357" t="s">
        <v>269</v>
      </c>
      <c r="E112" s="357" t="s">
        <v>269</v>
      </c>
      <c r="F112" s="668"/>
      <c r="G112" s="669"/>
      <c r="H112" s="670"/>
    </row>
    <row r="113" spans="2:8" ht="14.75" customHeight="1" x14ac:dyDescent="0.2">
      <c r="B113" s="356">
        <v>26</v>
      </c>
      <c r="C113" s="354"/>
      <c r="D113" s="357" t="s">
        <v>269</v>
      </c>
      <c r="E113" s="357" t="s">
        <v>269</v>
      </c>
      <c r="F113" s="668"/>
      <c r="G113" s="669"/>
      <c r="H113" s="670"/>
    </row>
    <row r="114" spans="2:8" ht="14.75" customHeight="1" x14ac:dyDescent="0.2">
      <c r="B114" s="356">
        <v>27</v>
      </c>
      <c r="C114" s="354"/>
      <c r="D114" s="357" t="s">
        <v>269</v>
      </c>
      <c r="E114" s="357" t="s">
        <v>269</v>
      </c>
      <c r="F114" s="668"/>
      <c r="G114" s="669"/>
      <c r="H114" s="670"/>
    </row>
    <row r="115" spans="2:8" ht="14.75" customHeight="1" x14ac:dyDescent="0.2">
      <c r="B115" s="356">
        <v>28</v>
      </c>
      <c r="C115" s="354"/>
      <c r="D115" s="357" t="s">
        <v>269</v>
      </c>
      <c r="E115" s="357" t="s">
        <v>269</v>
      </c>
      <c r="F115" s="668"/>
      <c r="G115" s="669"/>
      <c r="H115" s="670"/>
    </row>
    <row r="116" spans="2:8" ht="14.75" customHeight="1" x14ac:dyDescent="0.2">
      <c r="B116" s="356">
        <v>29</v>
      </c>
      <c r="C116" s="354"/>
      <c r="D116" s="357" t="s">
        <v>269</v>
      </c>
      <c r="E116" s="357" t="s">
        <v>269</v>
      </c>
      <c r="F116" s="668"/>
      <c r="G116" s="669"/>
      <c r="H116" s="670"/>
    </row>
    <row r="117" spans="2:8" ht="14.75" customHeight="1" x14ac:dyDescent="0.2">
      <c r="B117" s="358">
        <v>30</v>
      </c>
      <c r="C117" s="359"/>
      <c r="D117" s="360" t="s">
        <v>269</v>
      </c>
      <c r="E117" s="360" t="s">
        <v>269</v>
      </c>
      <c r="F117" s="671"/>
      <c r="G117" s="672"/>
      <c r="H117" s="673"/>
    </row>
    <row r="118" spans="2:8" ht="42.5" customHeight="1" x14ac:dyDescent="0.2">
      <c r="B118" s="252" t="s">
        <v>436</v>
      </c>
      <c r="C118" s="253"/>
      <c r="D118" s="254">
        <f>SUM(D88:D117)</f>
        <v>0</v>
      </c>
      <c r="E118" s="72">
        <f>SUM(E88:E117)</f>
        <v>0</v>
      </c>
      <c r="F118" s="655"/>
      <c r="G118" s="656"/>
      <c r="H118" s="657"/>
    </row>
    <row r="119" spans="2:8" ht="44.75" customHeight="1" x14ac:dyDescent="0.2">
      <c r="B119" s="250" t="s">
        <v>440</v>
      </c>
      <c r="C119" s="251"/>
      <c r="D119" s="254" t="str">
        <f>'SB2 Overview States Provinces'!D16</f>
        <v>…</v>
      </c>
      <c r="E119" s="652"/>
      <c r="F119" s="653"/>
      <c r="G119" s="653"/>
      <c r="H119" s="654"/>
    </row>
    <row r="120" spans="2:8" ht="16" thickBot="1" x14ac:dyDescent="0.25">
      <c r="B120" s="241"/>
      <c r="C120" s="242" t="s">
        <v>127</v>
      </c>
      <c r="D120" s="248">
        <f>IF(ISERROR(D118/D119),0,D118/D119)</f>
        <v>0</v>
      </c>
      <c r="E120" s="243"/>
      <c r="F120" s="243"/>
      <c r="G120" s="243"/>
      <c r="H120" s="244"/>
    </row>
    <row r="121" spans="2:8" ht="21.5" customHeight="1" thickBot="1" x14ac:dyDescent="0.25">
      <c r="B121" s="245"/>
      <c r="C121" s="245"/>
      <c r="D121" s="245"/>
      <c r="E121" s="1"/>
    </row>
    <row r="122" spans="2:8" ht="43.25" customHeight="1" thickBot="1" x14ac:dyDescent="0.25">
      <c r="B122" s="246" t="s">
        <v>457</v>
      </c>
      <c r="C122" s="247"/>
      <c r="D122" s="249">
        <f>D8*(D25+D32+D75+D85+D120)</f>
        <v>0</v>
      </c>
      <c r="E122" s="646"/>
      <c r="F122" s="647"/>
      <c r="G122" s="647"/>
      <c r="H122" s="648"/>
    </row>
  </sheetData>
  <sheetProtection algorithmName="SHA-512" hashValue="AJl6w4/ycuEF3hteURndwoZQ+utFuWzbuYIO4aVB1Vh2WLV+VBNxIR/SIgHY8ZKoLuFHHn/lrWk8k1rb2y+5Rw==" saltValue="YEss7X6lxBrAxLPPlb/G8w==" spinCount="100000" sheet="1" objects="1" scenarios="1" formatColumns="0" formatRows="0"/>
  <mergeCells count="75">
    <mergeCell ref="E122:H122"/>
    <mergeCell ref="D86:E86"/>
    <mergeCell ref="F86:H86"/>
    <mergeCell ref="F87:H87"/>
    <mergeCell ref="F88:H117"/>
    <mergeCell ref="F118:H118"/>
    <mergeCell ref="E119:H119"/>
    <mergeCell ref="E82:H82"/>
    <mergeCell ref="E83:H83"/>
    <mergeCell ref="E84:H84"/>
    <mergeCell ref="E79:H79"/>
    <mergeCell ref="E80:H80"/>
    <mergeCell ref="E81:H81"/>
    <mergeCell ref="E74:H74"/>
    <mergeCell ref="E76:H76"/>
    <mergeCell ref="E77:H77"/>
    <mergeCell ref="E78:H78"/>
    <mergeCell ref="E70:F70"/>
    <mergeCell ref="G70:H70"/>
    <mergeCell ref="E71:H71"/>
    <mergeCell ref="E72:H72"/>
    <mergeCell ref="E73:H73"/>
    <mergeCell ref="B61:B69"/>
    <mergeCell ref="G61:H61"/>
    <mergeCell ref="G62:H62"/>
    <mergeCell ref="G63:H63"/>
    <mergeCell ref="G64:H64"/>
    <mergeCell ref="G65:H65"/>
    <mergeCell ref="G66:H66"/>
    <mergeCell ref="G67:H67"/>
    <mergeCell ref="E68:F68"/>
    <mergeCell ref="G68:H68"/>
    <mergeCell ref="E69:F69"/>
    <mergeCell ref="G69:H69"/>
    <mergeCell ref="E67:F67"/>
    <mergeCell ref="E33:H33"/>
    <mergeCell ref="F34:G34"/>
    <mergeCell ref="B37:B54"/>
    <mergeCell ref="B55:B56"/>
    <mergeCell ref="E58:H58"/>
    <mergeCell ref="E27:H27"/>
    <mergeCell ref="E28:H28"/>
    <mergeCell ref="E29:H29"/>
    <mergeCell ref="E30:H30"/>
    <mergeCell ref="E31:H31"/>
    <mergeCell ref="E21:H21"/>
    <mergeCell ref="E22:H22"/>
    <mergeCell ref="E23:H23"/>
    <mergeCell ref="E24:H24"/>
    <mergeCell ref="E26:H26"/>
    <mergeCell ref="E16:H16"/>
    <mergeCell ref="E17:H17"/>
    <mergeCell ref="E18:H18"/>
    <mergeCell ref="E19:H19"/>
    <mergeCell ref="E20:H20"/>
    <mergeCell ref="E11:H11"/>
    <mergeCell ref="E12:H12"/>
    <mergeCell ref="E13:H13"/>
    <mergeCell ref="E14:H14"/>
    <mergeCell ref="E15:H15"/>
    <mergeCell ref="E5:H5"/>
    <mergeCell ref="E6:H6"/>
    <mergeCell ref="E7:H7"/>
    <mergeCell ref="E9:H9"/>
    <mergeCell ref="E10:H10"/>
    <mergeCell ref="E59:F59"/>
    <mergeCell ref="E60:F60"/>
    <mergeCell ref="E66:F66"/>
    <mergeCell ref="G59:H59"/>
    <mergeCell ref="G60:H60"/>
    <mergeCell ref="E61:F61"/>
    <mergeCell ref="E62:F62"/>
    <mergeCell ref="E63:F63"/>
    <mergeCell ref="E64:F64"/>
    <mergeCell ref="E65:F65"/>
  </mergeCells>
  <conditionalFormatting sqref="C119">
    <cfRule type="duplicateValues" dxfId="131" priority="27"/>
  </conditionalFormatting>
  <conditionalFormatting sqref="D7">
    <cfRule type="containsText" dxfId="130" priority="6" operator="containsText" text="Y">
      <formula>NOT(ISERROR(SEARCH("Y",D7)))</formula>
    </cfRule>
    <cfRule type="containsText" dxfId="129" priority="5" operator="containsText" text="N">
      <formula>NOT(ISERROR(SEARCH("N",D7)))</formula>
    </cfRule>
  </conditionalFormatting>
  <conditionalFormatting sqref="D12:D13">
    <cfRule type="containsText" dxfId="128" priority="9" operator="containsText" text="YES">
      <formula>NOT(ISERROR(SEARCH("YES",D12)))</formula>
    </cfRule>
  </conditionalFormatting>
  <conditionalFormatting sqref="D15:D16">
    <cfRule type="containsText" dxfId="127" priority="8" operator="containsText" text="YES">
      <formula>NOT(ISERROR(SEARCH("YES",D15)))</formula>
    </cfRule>
  </conditionalFormatting>
  <conditionalFormatting sqref="D17 D23 D28:D31">
    <cfRule type="containsText" dxfId="126" priority="13" operator="containsText" text="SOME">
      <formula>NOT(ISERROR(SEARCH("SOME",D17)))</formula>
    </cfRule>
  </conditionalFormatting>
  <conditionalFormatting sqref="D18:D20">
    <cfRule type="containsText" dxfId="125" priority="7" operator="containsText" text="YES">
      <formula>NOT(ISERROR(SEARCH("YES",D18)))</formula>
    </cfRule>
  </conditionalFormatting>
  <conditionalFormatting sqref="D27:D31">
    <cfRule type="containsText" dxfId="124" priority="12" operator="containsText" text="Y">
      <formula>NOT(ISERROR(SEARCH("Y",D27)))</formula>
    </cfRule>
  </conditionalFormatting>
  <conditionalFormatting sqref="D73">
    <cfRule type="containsText" dxfId="123" priority="10" operator="containsText" text="YES">
      <formula>NOT(ISERROR(SEARCH("YES",D73)))</formula>
    </cfRule>
  </conditionalFormatting>
  <conditionalFormatting sqref="D78:D80">
    <cfRule type="containsText" dxfId="122" priority="3" operator="containsText" text="YES">
      <formula>NOT(ISERROR(SEARCH("YES",D78)))</formula>
    </cfRule>
  </conditionalFormatting>
  <conditionalFormatting sqref="D82:D83">
    <cfRule type="containsText" dxfId="121" priority="2" operator="containsText" text="YES">
      <formula>NOT(ISERROR(SEARCH("YES",D82)))</formula>
    </cfRule>
  </conditionalFormatting>
  <conditionalFormatting sqref="D84">
    <cfRule type="containsText" dxfId="120" priority="1" operator="containsText" text="Monitoring via">
      <formula>NOT(ISERROR(SEARCH("Monitoring via",D84)))</formula>
    </cfRule>
  </conditionalFormatting>
  <dataValidations count="1">
    <dataValidation allowBlank="1" showInputMessage="1" showErrorMessage="1" promptTitle="Please enter other consideration" sqref="D70" xr:uid="{A813D5CD-FCFA-4578-817F-58A495921879}"/>
  </dataValidations>
  <hyperlinks>
    <hyperlink ref="E1" location="'CONTACT DETAILS'!A1" display="'CONTACT DETAILS'!A1" xr:uid="{861CDF78-9319-43C5-AA3C-B54FA185393B}"/>
    <hyperlink ref="B1" location="'MAIN PAGE'!A1" display="'MAIN PAGE'!A1" xr:uid="{12E6D8D2-7487-407F-845B-5858D8DF8ACE}"/>
    <hyperlink ref="D1" location="'SB2 Overview States Provinces'!A1" display="'SB2 Overview States Provinces'!A1" xr:uid="{8F286309-220C-4968-9A40-19CA8D162518}"/>
  </hyperlink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9">
        <x14:dataValidation type="list" allowBlank="1" showInputMessage="1" showErrorMessage="1" error="Please select answer from drop-down list, or input answer in CAPITAL LETTERS" prompt="Please select an answer from the drop-down list" xr:uid="{C53296D8-C683-4FB2-815E-31CB09584013}">
          <x14:formula1>
            <xm:f>Lists!$R$2:$R$3</xm:f>
          </x14:formula1>
          <xm:sqref>D73</xm:sqref>
        </x14:dataValidation>
        <x14:dataValidation type="list" allowBlank="1" showInputMessage="1" showErrorMessage="1" promptTitle="Please choose relevant option" xr:uid="{32EA081B-715F-4F7F-AC54-20AF08CE22F2}">
          <x14:formula1>
            <xm:f>Lists!$X$2:$X$6</xm:f>
          </x14:formula1>
          <xm:sqref>D84</xm:sqref>
        </x14:dataValidation>
        <x14:dataValidation type="list" allowBlank="1" showInputMessage="1" showErrorMessage="1" promptTitle="For example:" xr:uid="{3E1771E5-B496-4810-A3BF-B87D4D138C13}">
          <x14:formula1>
            <xm:f>Lists!$Y$2:$Y$8</xm:f>
          </x14:formula1>
          <xm:sqref>F37:F56</xm:sqref>
        </x14:dataValidation>
        <x14:dataValidation type="list" allowBlank="1" showInputMessage="1" showErrorMessage="1" error="Please select answer from the drop-down list, or input answer in CAPITAL LETTERS" prompt="Please select the most relevant answer from the drop-down list" xr:uid="{2296A9CB-6140-47E0-B7E0-FBDD417A746B}">
          <x14:formula1>
            <xm:f>Lists!$D$2:$D$4</xm:f>
          </x14:formula1>
          <xm:sqref>D13</xm:sqref>
        </x14:dataValidation>
        <x14:dataValidation type="list" allowBlank="1" showInputMessage="1" showErrorMessage="1" xr:uid="{ACD23ADE-2042-491D-93CA-A205F1F5A726}">
          <x14:formula1>
            <xm:f>Lists!$F$2:$F$4</xm:f>
          </x14:formula1>
          <xm:sqref>D16</xm:sqref>
        </x14:dataValidation>
        <x14:dataValidation type="list" allowBlank="1" showInputMessage="1" showErrorMessage="1" xr:uid="{5F420C8E-EB3D-4A65-9965-EB98616FADDA}">
          <x14:formula1>
            <xm:f>Lists!$G$2:$G$4</xm:f>
          </x14:formula1>
          <xm:sqref>D18</xm:sqref>
        </x14:dataValidation>
        <x14:dataValidation type="list" allowBlank="1" showInputMessage="1" showErrorMessage="1" xr:uid="{A9124AB5-3C2A-4592-B7F4-AD2877FCCEF0}">
          <x14:formula1>
            <xm:f>Lists!$H$2:$H$4</xm:f>
          </x14:formula1>
          <xm:sqref>D19</xm:sqref>
        </x14:dataValidation>
        <x14:dataValidation type="list" allowBlank="1" showInputMessage="1" showErrorMessage="1" xr:uid="{28EDEB98-0B65-4BDD-BEB2-986DD2EE2675}">
          <x14:formula1>
            <xm:f>Lists!$I$2:$I$4</xm:f>
          </x14:formula1>
          <xm:sqref>D20</xm:sqref>
        </x14:dataValidation>
        <x14:dataValidation type="list" allowBlank="1" showInputMessage="1" showErrorMessage="1" xr:uid="{F6BB93CD-6F64-49FE-A776-CC14BE4057D8}">
          <x14:formula1>
            <xm:f>Lists!$E$2:$E$4</xm:f>
          </x14:formula1>
          <xm:sqref>D15</xm:sqref>
        </x14:dataValidation>
        <x14:dataValidation type="list" allowBlank="1" showInputMessage="1" showErrorMessage="1" error="Please select answer from drop-down list, or input answer in CAPITAL LETTERS" promptTitle="Please answer YES/NO" prompt="Select an answer from the drop-down list" xr:uid="{950A7085-8518-4705-8BAC-88FB6457CC71}">
          <x14:formula1>
            <xm:f>Lists!$L$2:$L$4</xm:f>
          </x14:formula1>
          <xm:sqref>D27:D31</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8039347A-65C9-426C-9D42-C8CC50116F81}">
          <x14:formula1>
            <xm:f>Lists!$A$2:$A$4</xm:f>
          </x14:formula1>
          <xm:sqref>D7</xm:sqref>
        </x14:dataValidation>
        <x14:dataValidation type="list" allowBlank="1" showInputMessage="1" showErrorMessage="1" xr:uid="{B597929C-B502-4351-94EC-BA41F171C0AF}">
          <x14:formula1>
            <xm:f>Lists!$K$2:$K$4</xm:f>
          </x14:formula1>
          <xm:sqref>D23</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BC37D805-3D85-4355-A1B8-6CA02B846217}">
          <x14:formula1>
            <xm:f>Lists!$S$2:$S$3</xm:f>
          </x14:formula1>
          <xm:sqref>D78</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6A7140D0-DD9F-40AD-A193-11786E07AE1F}">
          <x14:formula1>
            <xm:f>Lists!$T$2:$T$3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A9AC49D8-4009-4010-AF6B-E39930737574}">
          <x14:formula1>
            <xm:f>Lists!$U$2:$U$3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AC4221DF-3E09-4C67-873A-212F98502C49}">
          <x14:formula1>
            <xm:f>Lists!$V$2:$V$3</xm:f>
          </x14:formula1>
          <xm:sqref>D82:D83</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88FF6A72-538E-44F2-B22E-D85AE7FDE152}">
          <x14:formula1>
            <xm:f>Lists!$O$2:$O$25</xm:f>
          </x14:formula1>
          <xm:sqref>D37:D54</xm:sqref>
        </x14:dataValidation>
        <x14:dataValidation type="list" allowBlank="1" showInputMessage="1" showErrorMessage="1" error="Please select answer from the drop-down list, or input answer in CAPITAL LETTERS" promptTitle="When defining requirements:" prompt="Public bodies can resort to:" xr:uid="{364A88DB-5A7A-403E-B5E9-00416538D2E7}">
          <x14:formula1>
            <xm:f>Lists!$C$2:$C$6</xm:f>
          </x14:formula1>
          <xm:sqref>D12</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CA1A1570-7EC6-45E2-A84C-3D4C0900306C}">
          <x14:formula1>
            <xm:f>Lists!$Q$2:$Q$12</xm:f>
          </x14:formula1>
          <xm:sqref>D61:D69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94098-231E-4932-ABC5-C5D1B195E971}">
  <sheetPr codeName="Sheet6"/>
  <dimension ref="B1:S122"/>
  <sheetViews>
    <sheetView showGridLines="0" zoomScaleNormal="100" workbookViewId="0">
      <pane ySplit="3" topLeftCell="A4" activePane="bottomLeft" state="frozen"/>
      <selection pane="bottomLeft" activeCell="A4" sqref="A4"/>
    </sheetView>
  </sheetViews>
  <sheetFormatPr baseColWidth="10" defaultColWidth="25.1640625" defaultRowHeight="11" x14ac:dyDescent="0.2"/>
  <cols>
    <col min="1" max="1" width="15.5" style="1" customWidth="1"/>
    <col min="2" max="2" width="69" style="4" customWidth="1"/>
    <col min="3" max="3" width="10.5" style="4" customWidth="1"/>
    <col min="4" max="4" width="47" style="1" customWidth="1"/>
    <col min="5" max="5" width="40.5" style="2" customWidth="1"/>
    <col min="6" max="6" width="30.33203125" style="1" customWidth="1"/>
    <col min="7" max="7" width="25" style="1" customWidth="1"/>
    <col min="8" max="8" width="20.164062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9" s="77" customFormat="1" ht="36" customHeight="1" thickTop="1" thickBot="1" x14ac:dyDescent="0.25">
      <c r="B1" s="106" t="s">
        <v>143</v>
      </c>
      <c r="C1" s="107"/>
      <c r="D1" s="111" t="s">
        <v>458</v>
      </c>
      <c r="E1" s="106" t="s">
        <v>101</v>
      </c>
    </row>
    <row r="2" spans="2:19" ht="20.75" customHeight="1" thickTop="1" x14ac:dyDescent="0.2"/>
    <row r="3" spans="2:19" s="29" customFormat="1" ht="32.75" customHeight="1" x14ac:dyDescent="0.2">
      <c r="B3" s="27" t="s">
        <v>459</v>
      </c>
      <c r="D3" s="56" t="str">
        <f>'SB3 Overview of cities'!C7</f>
        <v>…</v>
      </c>
      <c r="E3" s="263"/>
      <c r="G3" s="28"/>
      <c r="H3" s="28"/>
      <c r="I3" s="28"/>
      <c r="J3" s="28"/>
      <c r="K3" s="28"/>
    </row>
    <row r="4" spans="2:19" s="29" customFormat="1" ht="17.75" customHeight="1" thickBot="1" x14ac:dyDescent="0.25">
      <c r="B4" s="27"/>
      <c r="C4" s="28"/>
      <c r="D4" s="27"/>
      <c r="F4" s="28"/>
      <c r="G4" s="28"/>
      <c r="H4" s="28"/>
      <c r="I4" s="28"/>
      <c r="J4" s="28"/>
      <c r="K4" s="28"/>
    </row>
    <row r="5" spans="2:19" s="29" customFormat="1" ht="56.75" customHeight="1" x14ac:dyDescent="0.2">
      <c r="B5" s="15" t="s">
        <v>181</v>
      </c>
      <c r="C5" s="16" t="s">
        <v>182</v>
      </c>
      <c r="D5" s="16"/>
      <c r="E5" s="617"/>
      <c r="F5" s="617"/>
      <c r="G5" s="617"/>
      <c r="H5" s="618"/>
      <c r="I5" s="3"/>
      <c r="J5" s="3"/>
      <c r="K5" s="3"/>
      <c r="L5" s="3"/>
      <c r="M5" s="3"/>
      <c r="N5" s="3"/>
      <c r="O5" s="3"/>
      <c r="P5" s="3"/>
      <c r="Q5" s="3"/>
      <c r="R5" s="3"/>
      <c r="S5" s="3"/>
    </row>
    <row r="6" spans="2:19" s="3" customFormat="1" ht="41.75" customHeight="1" x14ac:dyDescent="0.2">
      <c r="B6" s="17" t="s">
        <v>185</v>
      </c>
      <c r="C6" s="18" t="s">
        <v>186</v>
      </c>
      <c r="D6" s="201" t="s">
        <v>187</v>
      </c>
      <c r="E6" s="615" t="s">
        <v>188</v>
      </c>
      <c r="F6" s="615"/>
      <c r="G6" s="615"/>
      <c r="H6" s="616"/>
      <c r="I6" s="1"/>
      <c r="J6" s="1"/>
      <c r="K6" s="1"/>
      <c r="L6" s="1"/>
      <c r="M6" s="1"/>
      <c r="N6" s="1"/>
      <c r="O6" s="1"/>
      <c r="P6" s="1"/>
      <c r="Q6" s="1"/>
      <c r="R6" s="1"/>
      <c r="S6" s="1"/>
    </row>
    <row r="7" spans="2:19" ht="77" customHeight="1" x14ac:dyDescent="0.2">
      <c r="B7" s="68" t="s">
        <v>460</v>
      </c>
      <c r="C7" s="19"/>
      <c r="D7" s="341"/>
      <c r="E7" s="600"/>
      <c r="F7" s="600"/>
      <c r="G7" s="600"/>
      <c r="H7" s="601"/>
    </row>
    <row r="8" spans="2:19" ht="15" x14ac:dyDescent="0.2">
      <c r="B8" s="20"/>
      <c r="C8" s="23" t="s">
        <v>0</v>
      </c>
      <c r="D8" s="21">
        <f>IF(D7=Lists!$A$2,1,0)</f>
        <v>0</v>
      </c>
      <c r="E8" s="21"/>
      <c r="F8" s="21"/>
      <c r="G8" s="21"/>
      <c r="H8" s="22"/>
    </row>
    <row r="9" spans="2:19" s="3" customFormat="1" ht="41.75" customHeight="1" x14ac:dyDescent="0.2">
      <c r="B9" s="17" t="s">
        <v>192</v>
      </c>
      <c r="C9" s="18"/>
      <c r="D9" s="201"/>
      <c r="E9" s="615"/>
      <c r="F9" s="615"/>
      <c r="G9" s="615"/>
      <c r="H9" s="616"/>
      <c r="I9" s="1"/>
      <c r="J9" s="1"/>
      <c r="K9" s="1"/>
      <c r="L9" s="1"/>
      <c r="M9" s="1"/>
      <c r="N9" s="1"/>
      <c r="O9" s="1"/>
      <c r="P9" s="1"/>
      <c r="Q9" s="1"/>
      <c r="R9" s="1"/>
      <c r="S9" s="1"/>
    </row>
    <row r="10" spans="2:19" ht="38.75" customHeight="1" x14ac:dyDescent="0.2">
      <c r="B10" s="214" t="s">
        <v>423</v>
      </c>
      <c r="C10" s="215" t="s">
        <v>194</v>
      </c>
      <c r="D10" s="201" t="s">
        <v>187</v>
      </c>
      <c r="E10" s="615" t="s">
        <v>188</v>
      </c>
      <c r="F10" s="615"/>
      <c r="G10" s="615"/>
      <c r="H10" s="616"/>
    </row>
    <row r="11" spans="2:19" ht="34.25" customHeight="1" x14ac:dyDescent="0.2">
      <c r="B11" s="202" t="s">
        <v>195</v>
      </c>
      <c r="C11" s="203"/>
      <c r="D11" s="204" t="s">
        <v>196</v>
      </c>
      <c r="E11" s="644"/>
      <c r="F11" s="644"/>
      <c r="G11" s="644"/>
      <c r="H11" s="645"/>
    </row>
    <row r="12" spans="2:19" ht="132" customHeight="1" x14ac:dyDescent="0.2">
      <c r="B12" s="205" t="s">
        <v>197</v>
      </c>
      <c r="C12" s="206"/>
      <c r="D12" s="342"/>
      <c r="E12" s="606"/>
      <c r="F12" s="606"/>
      <c r="G12" s="606"/>
      <c r="H12" s="607"/>
    </row>
    <row r="13" spans="2:19" ht="75.5" customHeight="1" x14ac:dyDescent="0.2">
      <c r="B13" s="207" t="s">
        <v>200</v>
      </c>
      <c r="C13" s="206"/>
      <c r="D13" s="342"/>
      <c r="E13" s="606"/>
      <c r="F13" s="606"/>
      <c r="G13" s="606"/>
      <c r="H13" s="607"/>
    </row>
    <row r="14" spans="2:19" ht="31.25" customHeight="1" x14ac:dyDescent="0.2">
      <c r="B14" s="208" t="s">
        <v>203</v>
      </c>
      <c r="C14" s="206"/>
      <c r="D14" s="209" t="s">
        <v>204</v>
      </c>
      <c r="E14" s="608"/>
      <c r="F14" s="608"/>
      <c r="G14" s="608"/>
      <c r="H14" s="609"/>
    </row>
    <row r="15" spans="2:19" ht="79.25" customHeight="1" x14ac:dyDescent="0.2">
      <c r="B15" s="205" t="s">
        <v>205</v>
      </c>
      <c r="C15" s="206"/>
      <c r="D15" s="342"/>
      <c r="E15" s="606"/>
      <c r="F15" s="606"/>
      <c r="G15" s="606"/>
      <c r="H15" s="607"/>
    </row>
    <row r="16" spans="2:19" ht="69.5" customHeight="1" x14ac:dyDescent="0.2">
      <c r="B16" s="207" t="s">
        <v>208</v>
      </c>
      <c r="C16" s="206"/>
      <c r="D16" s="342"/>
      <c r="E16" s="606"/>
      <c r="F16" s="606"/>
      <c r="G16" s="606"/>
      <c r="H16" s="607"/>
    </row>
    <row r="17" spans="2:19" ht="17.75" customHeight="1" x14ac:dyDescent="0.2">
      <c r="B17" s="208" t="s">
        <v>210</v>
      </c>
      <c r="C17" s="210"/>
      <c r="D17" s="211"/>
      <c r="E17" s="608"/>
      <c r="F17" s="608"/>
      <c r="G17" s="608"/>
      <c r="H17" s="609"/>
    </row>
    <row r="18" spans="2:19" ht="53.75" customHeight="1" x14ac:dyDescent="0.2">
      <c r="B18" s="205" t="s">
        <v>211</v>
      </c>
      <c r="C18" s="206"/>
      <c r="D18" s="342"/>
      <c r="E18" s="606"/>
      <c r="F18" s="606"/>
      <c r="G18" s="606"/>
      <c r="H18" s="607"/>
    </row>
    <row r="19" spans="2:19" ht="94.25" customHeight="1" x14ac:dyDescent="0.2">
      <c r="B19" s="205" t="s">
        <v>424</v>
      </c>
      <c r="C19" s="206"/>
      <c r="D19" s="342"/>
      <c r="E19" s="606"/>
      <c r="F19" s="606"/>
      <c r="G19" s="606"/>
      <c r="H19" s="607"/>
    </row>
    <row r="20" spans="2:19" ht="103.25" customHeight="1" x14ac:dyDescent="0.2">
      <c r="B20" s="212" t="s">
        <v>216</v>
      </c>
      <c r="C20" s="213"/>
      <c r="D20" s="343"/>
      <c r="E20" s="613"/>
      <c r="F20" s="613"/>
      <c r="G20" s="613"/>
      <c r="H20" s="614"/>
    </row>
    <row r="21" spans="2:19" ht="23.75" customHeight="1" x14ac:dyDescent="0.2">
      <c r="B21" s="214"/>
      <c r="C21" s="215" t="s">
        <v>218</v>
      </c>
      <c r="D21" s="215">
        <f>SUM(_xlfn.IFS(D12=Lists!$C$2,0.2,D12=Lists!$C$3,0.2,D12=Lists!$C$4,0.2,D12=Lists!$C$5,0,D12="",0),IF(D13=Lists!$D$2,0.1,0),IF(D15=Lists!$E$2,0.05,0),IF(D16=Lists!$F$2,0.05,0),IF(D18=Lists!$G$2,0.15,0),IF(D19=Lists!$H$2,0.05,0),IF(D$20=Lists!$I$2,0.1,0))</f>
        <v>0</v>
      </c>
      <c r="E21" s="602"/>
      <c r="F21" s="602"/>
      <c r="G21" s="602"/>
      <c r="H21" s="603"/>
    </row>
    <row r="22" spans="2:19" ht="33" customHeight="1" x14ac:dyDescent="0.2">
      <c r="B22" s="216" t="s">
        <v>219</v>
      </c>
      <c r="C22" s="217" t="s">
        <v>220</v>
      </c>
      <c r="D22" s="217" t="s">
        <v>221</v>
      </c>
      <c r="E22" s="611" t="s">
        <v>188</v>
      </c>
      <c r="F22" s="611"/>
      <c r="G22" s="611"/>
      <c r="H22" s="612"/>
    </row>
    <row r="23" spans="2:19" ht="221" customHeight="1" x14ac:dyDescent="0.2">
      <c r="B23" s="218" t="s">
        <v>425</v>
      </c>
      <c r="C23" s="213"/>
      <c r="D23" s="343"/>
      <c r="E23" s="613"/>
      <c r="F23" s="613"/>
      <c r="G23" s="613"/>
      <c r="H23" s="614"/>
    </row>
    <row r="24" spans="2:19" ht="20.75" customHeight="1" x14ac:dyDescent="0.2">
      <c r="B24" s="214"/>
      <c r="C24" s="215" t="s">
        <v>225</v>
      </c>
      <c r="D24" s="215">
        <f>SUM(_xlfn.IFS(D23=Lists!$K$3,0.3,D23=Lists!$K$2,0,D23="",0))</f>
        <v>0</v>
      </c>
      <c r="E24" s="602"/>
      <c r="F24" s="602"/>
      <c r="G24" s="602"/>
      <c r="H24" s="603"/>
    </row>
    <row r="25" spans="2:19" ht="15" x14ac:dyDescent="0.2">
      <c r="B25" s="383"/>
      <c r="C25" s="384" t="s">
        <v>124</v>
      </c>
      <c r="D25" s="385">
        <f>D21+D24</f>
        <v>0</v>
      </c>
      <c r="E25" s="385"/>
      <c r="F25" s="385"/>
      <c r="G25" s="385"/>
      <c r="H25" s="386"/>
    </row>
    <row r="26" spans="2:19" s="3" customFormat="1" ht="41.75" customHeight="1" x14ac:dyDescent="0.2">
      <c r="B26" s="17" t="s">
        <v>226</v>
      </c>
      <c r="C26" s="18"/>
      <c r="D26" s="201" t="s">
        <v>187</v>
      </c>
      <c r="E26" s="615" t="s">
        <v>188</v>
      </c>
      <c r="F26" s="615"/>
      <c r="G26" s="615"/>
      <c r="H26" s="616"/>
      <c r="I26" s="1"/>
      <c r="J26" s="1"/>
      <c r="K26" s="1"/>
      <c r="L26" s="1"/>
      <c r="M26" s="1"/>
      <c r="N26" s="1"/>
      <c r="O26" s="1"/>
      <c r="P26" s="1"/>
      <c r="Q26" s="1"/>
      <c r="R26" s="1"/>
      <c r="S26" s="1"/>
    </row>
    <row r="27" spans="2:19" ht="27.5" customHeight="1" x14ac:dyDescent="0.2">
      <c r="B27" s="219" t="s">
        <v>227</v>
      </c>
      <c r="C27" s="220" t="s">
        <v>228</v>
      </c>
      <c r="D27" s="341"/>
      <c r="E27" s="629"/>
      <c r="F27" s="629"/>
      <c r="G27" s="629"/>
      <c r="H27" s="630"/>
    </row>
    <row r="28" spans="2:19" ht="35" customHeight="1" x14ac:dyDescent="0.2">
      <c r="B28" s="221" t="s">
        <v>231</v>
      </c>
      <c r="C28" s="220" t="s">
        <v>228</v>
      </c>
      <c r="D28" s="341"/>
      <c r="E28" s="631"/>
      <c r="F28" s="631"/>
      <c r="G28" s="631"/>
      <c r="H28" s="632"/>
    </row>
    <row r="29" spans="2:19" ht="35" customHeight="1" x14ac:dyDescent="0.2">
      <c r="B29" s="222" t="s">
        <v>234</v>
      </c>
      <c r="C29" s="220" t="s">
        <v>228</v>
      </c>
      <c r="D29" s="341"/>
      <c r="E29" s="631"/>
      <c r="F29" s="631"/>
      <c r="G29" s="631"/>
      <c r="H29" s="632"/>
    </row>
    <row r="30" spans="2:19" ht="45" customHeight="1" x14ac:dyDescent="0.2">
      <c r="B30" s="222" t="s">
        <v>237</v>
      </c>
      <c r="C30" s="220" t="s">
        <v>228</v>
      </c>
      <c r="D30" s="341"/>
      <c r="E30" s="631"/>
      <c r="F30" s="631"/>
      <c r="G30" s="631"/>
      <c r="H30" s="632"/>
    </row>
    <row r="31" spans="2:19" ht="27.5" customHeight="1" x14ac:dyDescent="0.2">
      <c r="B31" s="222" t="s">
        <v>240</v>
      </c>
      <c r="C31" s="220" t="s">
        <v>228</v>
      </c>
      <c r="D31" s="341"/>
      <c r="E31" s="604"/>
      <c r="F31" s="604"/>
      <c r="G31" s="604"/>
      <c r="H31" s="605"/>
    </row>
    <row r="32" spans="2:19" ht="15" x14ac:dyDescent="0.2">
      <c r="B32" s="20"/>
      <c r="C32" s="23" t="s">
        <v>11</v>
      </c>
      <c r="D32" s="21">
        <f>SUM(IF(D27=Lists!$L$2,0.2,0),IF(D28=Lists!$L$2,0.2,0),IF(D29=Lists!$L$2,0.2,0),IF(D30=Lists!$L$2,0.2,0),IF(D31=Lists!$L$2,0.2,0))</f>
        <v>0</v>
      </c>
      <c r="E32" s="21"/>
      <c r="F32" s="21"/>
      <c r="G32" s="21"/>
      <c r="H32" s="22"/>
    </row>
    <row r="33" spans="2:19" s="3" customFormat="1" ht="41.75" customHeight="1" x14ac:dyDescent="0.2">
      <c r="B33" s="17" t="s">
        <v>426</v>
      </c>
      <c r="C33" s="18"/>
      <c r="D33" s="201" t="s">
        <v>187</v>
      </c>
      <c r="E33" s="615"/>
      <c r="F33" s="615"/>
      <c r="G33" s="615"/>
      <c r="H33" s="616"/>
      <c r="I33" s="1"/>
      <c r="J33" s="1"/>
      <c r="K33" s="1"/>
      <c r="L33" s="1"/>
      <c r="M33" s="1"/>
      <c r="N33" s="1"/>
      <c r="O33" s="1"/>
      <c r="P33" s="1"/>
      <c r="Q33" s="1"/>
      <c r="R33" s="1"/>
      <c r="S33" s="1"/>
    </row>
    <row r="34" spans="2:19" ht="36.5" customHeight="1" x14ac:dyDescent="0.2">
      <c r="B34" s="223" t="s">
        <v>244</v>
      </c>
      <c r="C34" s="224" t="s">
        <v>245</v>
      </c>
      <c r="D34" s="225"/>
      <c r="E34" s="226"/>
      <c r="F34" s="651" t="s">
        <v>246</v>
      </c>
      <c r="G34" s="651"/>
      <c r="H34" s="227"/>
    </row>
    <row r="35" spans="2:19" ht="93" customHeight="1" x14ac:dyDescent="0.2">
      <c r="B35" s="228" t="s">
        <v>247</v>
      </c>
      <c r="C35" s="69"/>
      <c r="D35" s="229" t="s">
        <v>427</v>
      </c>
      <c r="E35" s="229" t="s">
        <v>249</v>
      </c>
      <c r="F35" s="229" t="s">
        <v>250</v>
      </c>
      <c r="G35" s="229" t="s">
        <v>251</v>
      </c>
      <c r="H35" s="230" t="s">
        <v>252</v>
      </c>
    </row>
    <row r="36" spans="2:19" ht="32" customHeight="1" x14ac:dyDescent="0.2">
      <c r="B36" s="231" t="s">
        <v>253</v>
      </c>
      <c r="C36" s="232"/>
      <c r="D36" s="233" t="s">
        <v>254</v>
      </c>
      <c r="E36" s="233" t="s">
        <v>255</v>
      </c>
      <c r="F36" s="233" t="s">
        <v>256</v>
      </c>
      <c r="G36" s="234"/>
      <c r="H36" s="235"/>
    </row>
    <row r="37" spans="2:19" ht="17" customHeight="1" x14ac:dyDescent="0.2">
      <c r="B37" s="624"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7" s="236" t="s">
        <v>258</v>
      </c>
      <c r="D37" s="344"/>
      <c r="E37" s="345" t="s">
        <v>269</v>
      </c>
      <c r="F37" s="345"/>
      <c r="G37" s="346"/>
      <c r="H37" s="347"/>
    </row>
    <row r="38" spans="2:19" ht="17" customHeight="1" x14ac:dyDescent="0.2">
      <c r="B38" s="625"/>
      <c r="C38" s="237" t="s">
        <v>261</v>
      </c>
      <c r="D38" s="344"/>
      <c r="E38" s="345" t="s">
        <v>269</v>
      </c>
      <c r="F38" s="345"/>
      <c r="G38" s="346"/>
      <c r="H38" s="347"/>
    </row>
    <row r="39" spans="2:19" ht="17" customHeight="1" x14ac:dyDescent="0.2">
      <c r="B39" s="625"/>
      <c r="C39" s="237" t="s">
        <v>263</v>
      </c>
      <c r="D39" s="344"/>
      <c r="E39" s="345" t="s">
        <v>269</v>
      </c>
      <c r="F39" s="345"/>
      <c r="G39" s="346"/>
      <c r="H39" s="347"/>
    </row>
    <row r="40" spans="2:19" ht="17" customHeight="1" x14ac:dyDescent="0.2">
      <c r="B40" s="625"/>
      <c r="C40" s="237" t="s">
        <v>264</v>
      </c>
      <c r="D40" s="344"/>
      <c r="E40" s="345" t="s">
        <v>269</v>
      </c>
      <c r="F40" s="345"/>
      <c r="G40" s="346"/>
      <c r="H40" s="347"/>
    </row>
    <row r="41" spans="2:19" ht="17" customHeight="1" x14ac:dyDescent="0.2">
      <c r="B41" s="625"/>
      <c r="C41" s="237" t="s">
        <v>265</v>
      </c>
      <c r="D41" s="344"/>
      <c r="E41" s="345" t="s">
        <v>269</v>
      </c>
      <c r="F41" s="345"/>
      <c r="G41" s="346"/>
      <c r="H41" s="347"/>
    </row>
    <row r="42" spans="2:19" ht="17" customHeight="1" x14ac:dyDescent="0.2">
      <c r="B42" s="625"/>
      <c r="C42" s="237" t="s">
        <v>268</v>
      </c>
      <c r="D42" s="344"/>
      <c r="E42" s="345" t="s">
        <v>269</v>
      </c>
      <c r="F42" s="345"/>
      <c r="G42" s="346"/>
      <c r="H42" s="347"/>
    </row>
    <row r="43" spans="2:19" ht="17" customHeight="1" x14ac:dyDescent="0.2">
      <c r="B43" s="625"/>
      <c r="C43" s="237" t="s">
        <v>271</v>
      </c>
      <c r="D43" s="344"/>
      <c r="E43" s="345" t="s">
        <v>269</v>
      </c>
      <c r="F43" s="345"/>
      <c r="G43" s="346"/>
      <c r="H43" s="347"/>
    </row>
    <row r="44" spans="2:19" ht="17" customHeight="1" x14ac:dyDescent="0.2">
      <c r="B44" s="625"/>
      <c r="C44" s="237" t="s">
        <v>272</v>
      </c>
      <c r="D44" s="344"/>
      <c r="E44" s="345" t="s">
        <v>269</v>
      </c>
      <c r="F44" s="345"/>
      <c r="G44" s="346"/>
      <c r="H44" s="347"/>
    </row>
    <row r="45" spans="2:19" ht="17" customHeight="1" x14ac:dyDescent="0.2">
      <c r="B45" s="625"/>
      <c r="C45" s="237" t="s">
        <v>274</v>
      </c>
      <c r="D45" s="344"/>
      <c r="E45" s="345" t="s">
        <v>269</v>
      </c>
      <c r="F45" s="345"/>
      <c r="G45" s="346"/>
      <c r="H45" s="347"/>
    </row>
    <row r="46" spans="2:19" ht="17" customHeight="1" x14ac:dyDescent="0.2">
      <c r="B46" s="625"/>
      <c r="C46" s="237" t="s">
        <v>276</v>
      </c>
      <c r="D46" s="344"/>
      <c r="E46" s="345" t="s">
        <v>269</v>
      </c>
      <c r="F46" s="345"/>
      <c r="G46" s="346"/>
      <c r="H46" s="347"/>
    </row>
    <row r="47" spans="2:19" ht="17" customHeight="1" x14ac:dyDescent="0.2">
      <c r="B47" s="625"/>
      <c r="C47" s="237" t="s">
        <v>279</v>
      </c>
      <c r="D47" s="344"/>
      <c r="E47" s="345" t="s">
        <v>269</v>
      </c>
      <c r="F47" s="345"/>
      <c r="G47" s="346"/>
      <c r="H47" s="347"/>
    </row>
    <row r="48" spans="2:19" ht="17" customHeight="1" x14ac:dyDescent="0.2">
      <c r="B48" s="625"/>
      <c r="C48" s="237" t="s">
        <v>282</v>
      </c>
      <c r="D48" s="344"/>
      <c r="E48" s="345" t="s">
        <v>269</v>
      </c>
      <c r="F48" s="345"/>
      <c r="G48" s="346"/>
      <c r="H48" s="347"/>
    </row>
    <row r="49" spans="2:18" ht="17" customHeight="1" x14ac:dyDescent="0.2">
      <c r="B49" s="625"/>
      <c r="C49" s="237" t="s">
        <v>284</v>
      </c>
      <c r="D49" s="344"/>
      <c r="E49" s="345" t="s">
        <v>269</v>
      </c>
      <c r="F49" s="345"/>
      <c r="G49" s="346"/>
      <c r="H49" s="347"/>
    </row>
    <row r="50" spans="2:18" ht="17" customHeight="1" x14ac:dyDescent="0.2">
      <c r="B50" s="625"/>
      <c r="C50" s="237" t="s">
        <v>286</v>
      </c>
      <c r="D50" s="344"/>
      <c r="E50" s="345" t="s">
        <v>269</v>
      </c>
      <c r="F50" s="345"/>
      <c r="G50" s="346"/>
      <c r="H50" s="347"/>
    </row>
    <row r="51" spans="2:18" ht="17" customHeight="1" x14ac:dyDescent="0.2">
      <c r="B51" s="625"/>
      <c r="C51" s="237" t="s">
        <v>288</v>
      </c>
      <c r="D51" s="344"/>
      <c r="E51" s="345" t="s">
        <v>269</v>
      </c>
      <c r="F51" s="345"/>
      <c r="G51" s="346"/>
      <c r="H51" s="347"/>
    </row>
    <row r="52" spans="2:18" ht="17" customHeight="1" x14ac:dyDescent="0.2">
      <c r="B52" s="625"/>
      <c r="C52" s="237" t="s">
        <v>289</v>
      </c>
      <c r="D52" s="344"/>
      <c r="E52" s="345" t="s">
        <v>269</v>
      </c>
      <c r="F52" s="345"/>
      <c r="G52" s="346"/>
      <c r="H52" s="347"/>
    </row>
    <row r="53" spans="2:18" ht="17" customHeight="1" x14ac:dyDescent="0.2">
      <c r="B53" s="625"/>
      <c r="C53" s="237" t="s">
        <v>290</v>
      </c>
      <c r="D53" s="344"/>
      <c r="E53" s="345" t="s">
        <v>269</v>
      </c>
      <c r="F53" s="345"/>
      <c r="G53" s="346"/>
      <c r="H53" s="347"/>
    </row>
    <row r="54" spans="2:18" ht="17" customHeight="1" x14ac:dyDescent="0.2">
      <c r="B54" s="626"/>
      <c r="C54" s="237" t="s">
        <v>291</v>
      </c>
      <c r="D54" s="344"/>
      <c r="E54" s="345" t="s">
        <v>269</v>
      </c>
      <c r="F54" s="345"/>
      <c r="G54" s="346"/>
      <c r="H54" s="347"/>
    </row>
    <row r="55" spans="2:18" ht="22.25" customHeight="1" x14ac:dyDescent="0.2">
      <c r="B55" s="627" t="s">
        <v>428</v>
      </c>
      <c r="C55" s="237" t="s">
        <v>293</v>
      </c>
      <c r="D55" s="345"/>
      <c r="E55" s="345" t="s">
        <v>269</v>
      </c>
      <c r="F55" s="345"/>
      <c r="G55" s="346"/>
      <c r="H55" s="347"/>
    </row>
    <row r="56" spans="2:18" ht="24" customHeight="1" x14ac:dyDescent="0.2">
      <c r="B56" s="628"/>
      <c r="C56" s="232" t="s">
        <v>295</v>
      </c>
      <c r="D56" s="348"/>
      <c r="E56" s="348" t="s">
        <v>269</v>
      </c>
      <c r="F56" s="348"/>
      <c r="G56" s="349"/>
      <c r="H56" s="350"/>
    </row>
    <row r="57" spans="2:18" ht="38" customHeight="1" x14ac:dyDescent="0.2">
      <c r="B57" s="255"/>
      <c r="C57" s="112" t="s">
        <v>12</v>
      </c>
      <c r="D57" s="256">
        <f>0.02*COUNTA(D37:D56)</f>
        <v>0</v>
      </c>
      <c r="E57" s="112"/>
      <c r="F57" s="112"/>
      <c r="G57" s="112"/>
      <c r="H57" s="113"/>
      <c r="I57" s="66"/>
      <c r="J57" s="66"/>
      <c r="K57" s="66"/>
      <c r="L57" s="66"/>
      <c r="M57" s="66"/>
      <c r="N57" s="66"/>
      <c r="O57" s="66"/>
      <c r="P57" s="66"/>
      <c r="Q57" s="66"/>
    </row>
    <row r="58" spans="2:18" ht="33" customHeight="1" x14ac:dyDescent="0.2">
      <c r="B58" s="216" t="s">
        <v>296</v>
      </c>
      <c r="C58" s="217" t="s">
        <v>245</v>
      </c>
      <c r="D58" s="217"/>
      <c r="E58" s="611"/>
      <c r="F58" s="611"/>
      <c r="G58" s="611"/>
      <c r="H58" s="612"/>
    </row>
    <row r="59" spans="2:18" ht="54" customHeight="1" x14ac:dyDescent="0.2">
      <c r="B59" s="387" t="s">
        <v>297</v>
      </c>
      <c r="C59" s="388"/>
      <c r="D59" s="367" t="s">
        <v>298</v>
      </c>
      <c r="E59" s="622" t="s">
        <v>429</v>
      </c>
      <c r="F59" s="622"/>
      <c r="G59" s="622" t="s">
        <v>300</v>
      </c>
      <c r="H59" s="623"/>
    </row>
    <row r="60" spans="2:18" ht="37.25" customHeight="1" x14ac:dyDescent="0.2">
      <c r="B60" s="238" t="s">
        <v>301</v>
      </c>
      <c r="C60" s="239"/>
      <c r="D60" s="240" t="s">
        <v>302</v>
      </c>
      <c r="E60" s="610" t="s">
        <v>303</v>
      </c>
      <c r="F60" s="610"/>
      <c r="G60" s="674"/>
      <c r="H60" s="675"/>
      <c r="R60" s="66"/>
    </row>
    <row r="61" spans="2:18" ht="33.5" customHeight="1" x14ac:dyDescent="0.2">
      <c r="B61" s="619"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1" s="237" t="s">
        <v>258</v>
      </c>
      <c r="D61" s="344"/>
      <c r="E61" s="598" t="s">
        <v>269</v>
      </c>
      <c r="F61" s="598"/>
      <c r="G61" s="598" t="s">
        <v>269</v>
      </c>
      <c r="H61" s="599"/>
      <c r="R61" s="66"/>
    </row>
    <row r="62" spans="2:18" ht="24" customHeight="1" x14ac:dyDescent="0.2">
      <c r="B62" s="620"/>
      <c r="C62" s="237" t="s">
        <v>261</v>
      </c>
      <c r="D62" s="344"/>
      <c r="E62" s="598" t="s">
        <v>269</v>
      </c>
      <c r="F62" s="598"/>
      <c r="G62" s="598" t="s">
        <v>269</v>
      </c>
      <c r="H62" s="599"/>
      <c r="R62" s="66"/>
    </row>
    <row r="63" spans="2:18" ht="24" customHeight="1" x14ac:dyDescent="0.2">
      <c r="B63" s="620"/>
      <c r="C63" s="237" t="s">
        <v>263</v>
      </c>
      <c r="D63" s="344"/>
      <c r="E63" s="598" t="s">
        <v>269</v>
      </c>
      <c r="F63" s="598"/>
      <c r="G63" s="598" t="s">
        <v>269</v>
      </c>
      <c r="H63" s="599"/>
      <c r="R63" s="66"/>
    </row>
    <row r="64" spans="2:18" ht="27.5" customHeight="1" x14ac:dyDescent="0.2">
      <c r="B64" s="620"/>
      <c r="C64" s="237" t="s">
        <v>264</v>
      </c>
      <c r="D64" s="344"/>
      <c r="E64" s="598" t="s">
        <v>269</v>
      </c>
      <c r="F64" s="598"/>
      <c r="G64" s="598" t="s">
        <v>269</v>
      </c>
      <c r="H64" s="599"/>
      <c r="R64" s="66"/>
    </row>
    <row r="65" spans="2:19" ht="24" customHeight="1" x14ac:dyDescent="0.2">
      <c r="B65" s="620"/>
      <c r="C65" s="237" t="s">
        <v>265</v>
      </c>
      <c r="D65" s="344"/>
      <c r="E65" s="598" t="s">
        <v>269</v>
      </c>
      <c r="F65" s="598"/>
      <c r="G65" s="598" t="s">
        <v>269</v>
      </c>
      <c r="H65" s="599"/>
      <c r="R65" s="66"/>
    </row>
    <row r="66" spans="2:19" ht="24" customHeight="1" x14ac:dyDescent="0.2">
      <c r="B66" s="620"/>
      <c r="C66" s="237" t="s">
        <v>268</v>
      </c>
      <c r="D66" s="344"/>
      <c r="E66" s="598" t="s">
        <v>269</v>
      </c>
      <c r="F66" s="598"/>
      <c r="G66" s="598" t="s">
        <v>269</v>
      </c>
      <c r="H66" s="599"/>
      <c r="R66" s="66"/>
    </row>
    <row r="67" spans="2:19" ht="24" customHeight="1" x14ac:dyDescent="0.2">
      <c r="B67" s="620"/>
      <c r="C67" s="237" t="s">
        <v>271</v>
      </c>
      <c r="D67" s="344"/>
      <c r="E67" s="598" t="s">
        <v>269</v>
      </c>
      <c r="F67" s="598"/>
      <c r="G67" s="598" t="s">
        <v>269</v>
      </c>
      <c r="H67" s="599"/>
      <c r="R67" s="66"/>
    </row>
    <row r="68" spans="2:19" ht="24" customHeight="1" x14ac:dyDescent="0.2">
      <c r="B68" s="620"/>
      <c r="C68" s="237" t="s">
        <v>272</v>
      </c>
      <c r="D68" s="344"/>
      <c r="E68" s="598" t="s">
        <v>269</v>
      </c>
      <c r="F68" s="598"/>
      <c r="G68" s="598" t="s">
        <v>269</v>
      </c>
      <c r="H68" s="599"/>
      <c r="R68" s="66"/>
    </row>
    <row r="69" spans="2:19" ht="32.75" customHeight="1" x14ac:dyDescent="0.2">
      <c r="B69" s="621"/>
      <c r="C69" s="237" t="s">
        <v>274</v>
      </c>
      <c r="D69" s="344"/>
      <c r="E69" s="598" t="s">
        <v>269</v>
      </c>
      <c r="F69" s="598"/>
      <c r="G69" s="598" t="s">
        <v>269</v>
      </c>
      <c r="H69" s="599"/>
      <c r="R69" s="66"/>
    </row>
    <row r="70" spans="2:19" ht="45.5" customHeight="1" x14ac:dyDescent="0.2">
      <c r="B70" s="389" t="s">
        <v>430</v>
      </c>
      <c r="C70" s="232" t="s">
        <v>276</v>
      </c>
      <c r="D70" s="351"/>
      <c r="E70" s="649" t="s">
        <v>269</v>
      </c>
      <c r="F70" s="649"/>
      <c r="G70" s="649" t="s">
        <v>269</v>
      </c>
      <c r="H70" s="650"/>
      <c r="R70" s="66"/>
    </row>
    <row r="71" spans="2:19" ht="20.75" customHeight="1" x14ac:dyDescent="0.2">
      <c r="B71" s="214"/>
      <c r="C71" s="215" t="s">
        <v>309</v>
      </c>
      <c r="D71" s="215">
        <f>0.04*COUNTA(D61:D70)</f>
        <v>0</v>
      </c>
      <c r="E71" s="602"/>
      <c r="F71" s="602"/>
      <c r="G71" s="602"/>
      <c r="H71" s="603"/>
    </row>
    <row r="72" spans="2:19" s="3" customFormat="1" ht="41.75" customHeight="1" x14ac:dyDescent="0.2">
      <c r="B72" s="17" t="s">
        <v>310</v>
      </c>
      <c r="C72" s="18"/>
      <c r="D72" s="201" t="s">
        <v>187</v>
      </c>
      <c r="E72" s="615" t="s">
        <v>311</v>
      </c>
      <c r="F72" s="615"/>
      <c r="G72" s="615"/>
      <c r="H72" s="616"/>
      <c r="I72" s="1"/>
      <c r="J72" s="1"/>
      <c r="K72" s="1"/>
      <c r="L72" s="1"/>
      <c r="M72" s="1"/>
      <c r="N72" s="1"/>
      <c r="O72" s="1"/>
      <c r="P72" s="1"/>
      <c r="Q72" s="1"/>
      <c r="R72" s="1"/>
      <c r="S72" s="1"/>
    </row>
    <row r="73" spans="2:19" ht="53.75" customHeight="1" x14ac:dyDescent="0.2">
      <c r="B73" s="70" t="s">
        <v>312</v>
      </c>
      <c r="C73" s="19"/>
      <c r="D73" s="352"/>
      <c r="E73" s="642" t="s">
        <v>269</v>
      </c>
      <c r="F73" s="642"/>
      <c r="G73" s="642"/>
      <c r="H73" s="643"/>
    </row>
    <row r="74" spans="2:19" s="3" customFormat="1" ht="41.75" customHeight="1" x14ac:dyDescent="0.2">
      <c r="B74" s="17"/>
      <c r="C74" s="264" t="s">
        <v>17</v>
      </c>
      <c r="D74" s="201">
        <f>IF(D73=Lists!$R$2,0.2,0)</f>
        <v>0</v>
      </c>
      <c r="E74" s="615"/>
      <c r="F74" s="615"/>
      <c r="G74" s="615"/>
      <c r="H74" s="616"/>
      <c r="I74" s="1"/>
      <c r="J74" s="1"/>
      <c r="K74" s="1"/>
      <c r="L74" s="1"/>
      <c r="M74" s="1"/>
      <c r="N74" s="1"/>
      <c r="O74" s="1"/>
      <c r="P74" s="1"/>
      <c r="Q74" s="1"/>
      <c r="R74" s="1"/>
      <c r="S74" s="1"/>
    </row>
    <row r="75" spans="2:19" ht="15" x14ac:dyDescent="0.2">
      <c r="B75" s="20"/>
      <c r="C75" s="23" t="s">
        <v>125</v>
      </c>
      <c r="D75" s="21">
        <f>D57+D71+D74</f>
        <v>0</v>
      </c>
      <c r="E75" s="21"/>
      <c r="F75" s="21"/>
      <c r="G75" s="21"/>
      <c r="H75" s="22"/>
    </row>
    <row r="76" spans="2:19" s="3" customFormat="1" ht="41.75" customHeight="1" x14ac:dyDescent="0.2">
      <c r="B76" s="17" t="s">
        <v>315</v>
      </c>
      <c r="C76" s="18"/>
      <c r="D76" s="201" t="s">
        <v>187</v>
      </c>
      <c r="E76" s="615" t="s">
        <v>316</v>
      </c>
      <c r="F76" s="615"/>
      <c r="G76" s="615" t="s">
        <v>317</v>
      </c>
      <c r="H76" s="616"/>
      <c r="I76" s="1"/>
      <c r="J76" s="1"/>
      <c r="K76" s="1"/>
      <c r="L76" s="1"/>
      <c r="M76" s="1"/>
      <c r="N76" s="1"/>
      <c r="O76" s="1"/>
      <c r="P76" s="1"/>
      <c r="Q76" s="1"/>
      <c r="R76" s="1"/>
      <c r="S76" s="1"/>
    </row>
    <row r="77" spans="2:19" ht="29.75" customHeight="1" x14ac:dyDescent="0.2">
      <c r="B77" s="257" t="s">
        <v>318</v>
      </c>
      <c r="C77" s="258" t="s">
        <v>245</v>
      </c>
      <c r="D77" s="258"/>
      <c r="E77" s="639" t="s">
        <v>431</v>
      </c>
      <c r="F77" s="640"/>
      <c r="G77" s="640"/>
      <c r="H77" s="641"/>
    </row>
    <row r="78" spans="2:19" ht="38" customHeight="1" x14ac:dyDescent="0.2">
      <c r="B78" s="30" t="s">
        <v>320</v>
      </c>
      <c r="C78" s="25"/>
      <c r="D78" s="342"/>
      <c r="E78" s="633" t="s">
        <v>269</v>
      </c>
      <c r="F78" s="634"/>
      <c r="G78" s="634"/>
      <c r="H78" s="635"/>
    </row>
    <row r="79" spans="2:19" ht="29.75" customHeight="1" x14ac:dyDescent="0.2">
      <c r="B79" s="30" t="s">
        <v>323</v>
      </c>
      <c r="C79" s="25"/>
      <c r="D79" s="342"/>
      <c r="E79" s="633" t="s">
        <v>269</v>
      </c>
      <c r="F79" s="634"/>
      <c r="G79" s="634"/>
      <c r="H79" s="635"/>
    </row>
    <row r="80" spans="2:19" ht="39" customHeight="1" x14ac:dyDescent="0.2">
      <c r="B80" s="259" t="s">
        <v>326</v>
      </c>
      <c r="C80" s="71"/>
      <c r="D80" s="342"/>
      <c r="E80" s="636" t="s">
        <v>269</v>
      </c>
      <c r="F80" s="637"/>
      <c r="G80" s="637"/>
      <c r="H80" s="638"/>
    </row>
    <row r="81" spans="2:19" ht="44" customHeight="1" x14ac:dyDescent="0.2">
      <c r="B81" s="257" t="s">
        <v>329</v>
      </c>
      <c r="C81" s="258" t="s">
        <v>330</v>
      </c>
      <c r="D81" s="258"/>
      <c r="E81" s="639" t="s">
        <v>331</v>
      </c>
      <c r="F81" s="640"/>
      <c r="G81" s="640"/>
      <c r="H81" s="641"/>
    </row>
    <row r="82" spans="2:19" ht="36" customHeight="1" x14ac:dyDescent="0.2">
      <c r="B82" s="30" t="s">
        <v>332</v>
      </c>
      <c r="C82" s="25"/>
      <c r="D82" s="342"/>
      <c r="E82" s="633" t="s">
        <v>269</v>
      </c>
      <c r="F82" s="634"/>
      <c r="G82" s="634"/>
      <c r="H82" s="635"/>
    </row>
    <row r="83" spans="2:19" ht="29.75" customHeight="1" x14ac:dyDescent="0.2">
      <c r="B83" s="30" t="s">
        <v>335</v>
      </c>
      <c r="C83" s="25"/>
      <c r="D83" s="342"/>
      <c r="E83" s="633" t="s">
        <v>269</v>
      </c>
      <c r="F83" s="634"/>
      <c r="G83" s="634"/>
      <c r="H83" s="635"/>
    </row>
    <row r="84" spans="2:19" ht="75" customHeight="1" x14ac:dyDescent="0.2">
      <c r="B84" s="74" t="s">
        <v>336</v>
      </c>
      <c r="C84" s="26"/>
      <c r="D84" s="342"/>
      <c r="E84" s="636" t="s">
        <v>269</v>
      </c>
      <c r="F84" s="637"/>
      <c r="G84" s="637"/>
      <c r="H84" s="638"/>
    </row>
    <row r="85" spans="2:19" ht="15" x14ac:dyDescent="0.2">
      <c r="B85" s="20"/>
      <c r="C85" s="23" t="s">
        <v>126</v>
      </c>
      <c r="D85" s="21">
        <f>SUM(IF(D78=Lists!$S$2,0.2,0),IF(D79=Lists!$T$2,0.1,0),IF(D80=Lists!$U$2,0.1,0),IF(D82=Lists!$V$2,0.3,0),IF(D83=Lists!$W$2,0.1,0),_xlfn.IFS(D84=Lists!$X$3,0.1,D84=Lists!$X$4,0.1,D84=Lists!$X$5,0.15,D84=Lists!$X$6,0.2,D84=Lists!$X$2,0,D84="",0))</f>
        <v>0</v>
      </c>
      <c r="E85" s="21"/>
      <c r="F85" s="21"/>
      <c r="G85" s="21"/>
      <c r="H85" s="22"/>
    </row>
    <row r="86" spans="2:19" s="3" customFormat="1" ht="41" customHeight="1" x14ac:dyDescent="0.2">
      <c r="B86" s="17" t="s">
        <v>338</v>
      </c>
      <c r="C86" s="285" t="s">
        <v>432</v>
      </c>
      <c r="D86" s="658" t="s">
        <v>340</v>
      </c>
      <c r="E86" s="661"/>
      <c r="F86" s="658"/>
      <c r="G86" s="659"/>
      <c r="H86" s="660"/>
      <c r="I86" s="1"/>
      <c r="J86" s="1"/>
      <c r="K86" s="1"/>
      <c r="L86" s="1"/>
      <c r="M86" s="1"/>
      <c r="N86" s="1"/>
      <c r="O86" s="1"/>
      <c r="P86" s="1"/>
      <c r="Q86" s="1"/>
      <c r="R86" s="1"/>
      <c r="S86" s="1"/>
    </row>
    <row r="87" spans="2:19" ht="59.75" customHeight="1" x14ac:dyDescent="0.2">
      <c r="B87" s="257" t="s">
        <v>341</v>
      </c>
      <c r="C87" s="335">
        <v>2018</v>
      </c>
      <c r="D87" s="24" t="s">
        <v>433</v>
      </c>
      <c r="E87" s="24" t="s">
        <v>434</v>
      </c>
      <c r="F87" s="662" t="s">
        <v>435</v>
      </c>
      <c r="G87" s="663"/>
      <c r="H87" s="664"/>
    </row>
    <row r="88" spans="2:19" ht="15.5" customHeight="1" x14ac:dyDescent="0.2">
      <c r="B88" s="353" t="s">
        <v>346</v>
      </c>
      <c r="C88" s="354"/>
      <c r="D88" s="355" t="s">
        <v>269</v>
      </c>
      <c r="E88" s="355" t="s">
        <v>269</v>
      </c>
      <c r="F88" s="665" t="s">
        <v>269</v>
      </c>
      <c r="G88" s="666"/>
      <c r="H88" s="667"/>
    </row>
    <row r="89" spans="2:19" ht="14.75" customHeight="1" x14ac:dyDescent="0.2">
      <c r="B89" s="353" t="s">
        <v>347</v>
      </c>
      <c r="C89" s="354"/>
      <c r="D89" s="355" t="s">
        <v>269</v>
      </c>
      <c r="E89" s="355" t="s">
        <v>269</v>
      </c>
      <c r="F89" s="668"/>
      <c r="G89" s="669"/>
      <c r="H89" s="670"/>
    </row>
    <row r="90" spans="2:19" ht="14.75" customHeight="1" x14ac:dyDescent="0.2">
      <c r="B90" s="353" t="s">
        <v>348</v>
      </c>
      <c r="C90" s="354"/>
      <c r="D90" s="355" t="s">
        <v>269</v>
      </c>
      <c r="E90" s="355" t="s">
        <v>269</v>
      </c>
      <c r="F90" s="668"/>
      <c r="G90" s="669"/>
      <c r="H90" s="670"/>
    </row>
    <row r="91" spans="2:19" ht="14.75" customHeight="1" x14ac:dyDescent="0.2">
      <c r="B91" s="356" t="s">
        <v>349</v>
      </c>
      <c r="C91" s="354"/>
      <c r="D91" s="357" t="s">
        <v>269</v>
      </c>
      <c r="E91" s="357" t="s">
        <v>269</v>
      </c>
      <c r="F91" s="668"/>
      <c r="G91" s="669"/>
      <c r="H91" s="670"/>
    </row>
    <row r="92" spans="2:19" ht="14.75" customHeight="1" x14ac:dyDescent="0.2">
      <c r="B92" s="356" t="s">
        <v>350</v>
      </c>
      <c r="C92" s="354"/>
      <c r="D92" s="357" t="s">
        <v>269</v>
      </c>
      <c r="E92" s="357" t="s">
        <v>269</v>
      </c>
      <c r="F92" s="668"/>
      <c r="G92" s="669"/>
      <c r="H92" s="670"/>
    </row>
    <row r="93" spans="2:19" ht="14.75" customHeight="1" x14ac:dyDescent="0.2">
      <c r="B93" s="356" t="s">
        <v>351</v>
      </c>
      <c r="C93" s="354"/>
      <c r="D93" s="357" t="s">
        <v>269</v>
      </c>
      <c r="E93" s="357" t="s">
        <v>269</v>
      </c>
      <c r="F93" s="668"/>
      <c r="G93" s="669"/>
      <c r="H93" s="670"/>
    </row>
    <row r="94" spans="2:19" ht="14.75" customHeight="1" x14ac:dyDescent="0.2">
      <c r="B94" s="356" t="s">
        <v>352</v>
      </c>
      <c r="C94" s="354"/>
      <c r="D94" s="357" t="s">
        <v>269</v>
      </c>
      <c r="E94" s="357" t="s">
        <v>269</v>
      </c>
      <c r="F94" s="668"/>
      <c r="G94" s="669"/>
      <c r="H94" s="670"/>
    </row>
    <row r="95" spans="2:19" ht="14.75" customHeight="1" x14ac:dyDescent="0.2">
      <c r="B95" s="356" t="s">
        <v>353</v>
      </c>
      <c r="C95" s="354"/>
      <c r="D95" s="357" t="s">
        <v>269</v>
      </c>
      <c r="E95" s="357" t="s">
        <v>269</v>
      </c>
      <c r="F95" s="668"/>
      <c r="G95" s="669"/>
      <c r="H95" s="670"/>
    </row>
    <row r="96" spans="2:19" ht="14.75" customHeight="1" x14ac:dyDescent="0.2">
      <c r="B96" s="356">
        <v>9</v>
      </c>
      <c r="C96" s="354"/>
      <c r="D96" s="357" t="s">
        <v>269</v>
      </c>
      <c r="E96" s="357" t="s">
        <v>269</v>
      </c>
      <c r="F96" s="668"/>
      <c r="G96" s="669"/>
      <c r="H96" s="670"/>
    </row>
    <row r="97" spans="2:8" ht="14.75" customHeight="1" x14ac:dyDescent="0.2">
      <c r="B97" s="356">
        <v>10</v>
      </c>
      <c r="C97" s="354"/>
      <c r="D97" s="357" t="s">
        <v>269</v>
      </c>
      <c r="E97" s="357" t="s">
        <v>269</v>
      </c>
      <c r="F97" s="668"/>
      <c r="G97" s="669"/>
      <c r="H97" s="670"/>
    </row>
    <row r="98" spans="2:8" ht="14.75" customHeight="1" x14ac:dyDescent="0.2">
      <c r="B98" s="356">
        <v>11</v>
      </c>
      <c r="C98" s="354"/>
      <c r="D98" s="357" t="s">
        <v>269</v>
      </c>
      <c r="E98" s="357" t="s">
        <v>269</v>
      </c>
      <c r="F98" s="668"/>
      <c r="G98" s="669"/>
      <c r="H98" s="670"/>
    </row>
    <row r="99" spans="2:8" ht="14.75" customHeight="1" x14ac:dyDescent="0.2">
      <c r="B99" s="356">
        <v>12</v>
      </c>
      <c r="C99" s="354"/>
      <c r="D99" s="357" t="s">
        <v>269</v>
      </c>
      <c r="E99" s="357" t="s">
        <v>269</v>
      </c>
      <c r="F99" s="668"/>
      <c r="G99" s="669"/>
      <c r="H99" s="670"/>
    </row>
    <row r="100" spans="2:8" ht="14.75" customHeight="1" x14ac:dyDescent="0.2">
      <c r="B100" s="356">
        <v>13</v>
      </c>
      <c r="C100" s="354"/>
      <c r="D100" s="357" t="s">
        <v>269</v>
      </c>
      <c r="E100" s="357" t="s">
        <v>269</v>
      </c>
      <c r="F100" s="668"/>
      <c r="G100" s="669"/>
      <c r="H100" s="670"/>
    </row>
    <row r="101" spans="2:8" ht="14.75" customHeight="1" x14ac:dyDescent="0.2">
      <c r="B101" s="356">
        <v>14</v>
      </c>
      <c r="C101" s="354"/>
      <c r="D101" s="357" t="s">
        <v>269</v>
      </c>
      <c r="E101" s="357" t="s">
        <v>269</v>
      </c>
      <c r="F101" s="668"/>
      <c r="G101" s="669"/>
      <c r="H101" s="670"/>
    </row>
    <row r="102" spans="2:8" ht="14.75" customHeight="1" x14ac:dyDescent="0.2">
      <c r="B102" s="356">
        <v>15</v>
      </c>
      <c r="C102" s="354"/>
      <c r="D102" s="357" t="s">
        <v>269</v>
      </c>
      <c r="E102" s="357" t="s">
        <v>269</v>
      </c>
      <c r="F102" s="668"/>
      <c r="G102" s="669"/>
      <c r="H102" s="670"/>
    </row>
    <row r="103" spans="2:8" ht="14.75" customHeight="1" x14ac:dyDescent="0.2">
      <c r="B103" s="356">
        <v>16</v>
      </c>
      <c r="C103" s="354"/>
      <c r="D103" s="357" t="s">
        <v>269</v>
      </c>
      <c r="E103" s="357" t="s">
        <v>269</v>
      </c>
      <c r="F103" s="668"/>
      <c r="G103" s="669"/>
      <c r="H103" s="670"/>
    </row>
    <row r="104" spans="2:8" ht="14.75" customHeight="1" x14ac:dyDescent="0.2">
      <c r="B104" s="356">
        <v>17</v>
      </c>
      <c r="C104" s="354"/>
      <c r="D104" s="357" t="s">
        <v>269</v>
      </c>
      <c r="E104" s="357" t="s">
        <v>269</v>
      </c>
      <c r="F104" s="668"/>
      <c r="G104" s="669"/>
      <c r="H104" s="670"/>
    </row>
    <row r="105" spans="2:8" ht="14.75" customHeight="1" x14ac:dyDescent="0.2">
      <c r="B105" s="356">
        <v>18</v>
      </c>
      <c r="C105" s="354"/>
      <c r="D105" s="357" t="s">
        <v>269</v>
      </c>
      <c r="E105" s="357" t="s">
        <v>269</v>
      </c>
      <c r="F105" s="668"/>
      <c r="G105" s="669"/>
      <c r="H105" s="670"/>
    </row>
    <row r="106" spans="2:8" ht="14.75" customHeight="1" x14ac:dyDescent="0.2">
      <c r="B106" s="356">
        <v>19</v>
      </c>
      <c r="C106" s="354"/>
      <c r="D106" s="357" t="s">
        <v>269</v>
      </c>
      <c r="E106" s="357" t="s">
        <v>269</v>
      </c>
      <c r="F106" s="668"/>
      <c r="G106" s="669"/>
      <c r="H106" s="670"/>
    </row>
    <row r="107" spans="2:8" ht="14.75" customHeight="1" x14ac:dyDescent="0.2">
      <c r="B107" s="356">
        <v>20</v>
      </c>
      <c r="C107" s="354"/>
      <c r="D107" s="357" t="s">
        <v>269</v>
      </c>
      <c r="E107" s="357" t="s">
        <v>269</v>
      </c>
      <c r="F107" s="668"/>
      <c r="G107" s="669"/>
      <c r="H107" s="670"/>
    </row>
    <row r="108" spans="2:8" ht="14.75" customHeight="1" x14ac:dyDescent="0.2">
      <c r="B108" s="356">
        <v>21</v>
      </c>
      <c r="C108" s="354"/>
      <c r="D108" s="357" t="s">
        <v>269</v>
      </c>
      <c r="E108" s="357" t="s">
        <v>269</v>
      </c>
      <c r="F108" s="668"/>
      <c r="G108" s="669"/>
      <c r="H108" s="670"/>
    </row>
    <row r="109" spans="2:8" ht="14.75" customHeight="1" x14ac:dyDescent="0.2">
      <c r="B109" s="356">
        <v>22</v>
      </c>
      <c r="C109" s="354"/>
      <c r="D109" s="357" t="s">
        <v>269</v>
      </c>
      <c r="E109" s="357" t="s">
        <v>269</v>
      </c>
      <c r="F109" s="668"/>
      <c r="G109" s="669"/>
      <c r="H109" s="670"/>
    </row>
    <row r="110" spans="2:8" ht="14.75" customHeight="1" x14ac:dyDescent="0.2">
      <c r="B110" s="356">
        <v>23</v>
      </c>
      <c r="C110" s="354"/>
      <c r="D110" s="357" t="s">
        <v>269</v>
      </c>
      <c r="E110" s="357" t="s">
        <v>269</v>
      </c>
      <c r="F110" s="668"/>
      <c r="G110" s="669"/>
      <c r="H110" s="670"/>
    </row>
    <row r="111" spans="2:8" ht="14.75" customHeight="1" x14ac:dyDescent="0.2">
      <c r="B111" s="356">
        <v>24</v>
      </c>
      <c r="C111" s="354"/>
      <c r="D111" s="357" t="s">
        <v>269</v>
      </c>
      <c r="E111" s="357" t="s">
        <v>269</v>
      </c>
      <c r="F111" s="668"/>
      <c r="G111" s="669"/>
      <c r="H111" s="670"/>
    </row>
    <row r="112" spans="2:8" ht="14.75" customHeight="1" x14ac:dyDescent="0.2">
      <c r="B112" s="356">
        <v>25</v>
      </c>
      <c r="C112" s="354"/>
      <c r="D112" s="357" t="s">
        <v>269</v>
      </c>
      <c r="E112" s="357" t="s">
        <v>269</v>
      </c>
      <c r="F112" s="668"/>
      <c r="G112" s="669"/>
      <c r="H112" s="670"/>
    </row>
    <row r="113" spans="2:8" ht="14.75" customHeight="1" x14ac:dyDescent="0.2">
      <c r="B113" s="356">
        <v>26</v>
      </c>
      <c r="C113" s="354"/>
      <c r="D113" s="357" t="s">
        <v>269</v>
      </c>
      <c r="E113" s="357" t="s">
        <v>269</v>
      </c>
      <c r="F113" s="668"/>
      <c r="G113" s="669"/>
      <c r="H113" s="670"/>
    </row>
    <row r="114" spans="2:8" ht="14.75" customHeight="1" x14ac:dyDescent="0.2">
      <c r="B114" s="356">
        <v>27</v>
      </c>
      <c r="C114" s="354"/>
      <c r="D114" s="357" t="s">
        <v>269</v>
      </c>
      <c r="E114" s="357" t="s">
        <v>269</v>
      </c>
      <c r="F114" s="668"/>
      <c r="G114" s="669"/>
      <c r="H114" s="670"/>
    </row>
    <row r="115" spans="2:8" ht="14.75" customHeight="1" x14ac:dyDescent="0.2">
      <c r="B115" s="356">
        <v>28</v>
      </c>
      <c r="C115" s="354"/>
      <c r="D115" s="357" t="s">
        <v>269</v>
      </c>
      <c r="E115" s="357" t="s">
        <v>269</v>
      </c>
      <c r="F115" s="668"/>
      <c r="G115" s="669"/>
      <c r="H115" s="670"/>
    </row>
    <row r="116" spans="2:8" ht="14.75" customHeight="1" x14ac:dyDescent="0.2">
      <c r="B116" s="356">
        <v>29</v>
      </c>
      <c r="C116" s="354"/>
      <c r="D116" s="357" t="s">
        <v>269</v>
      </c>
      <c r="E116" s="357" t="s">
        <v>269</v>
      </c>
      <c r="F116" s="668"/>
      <c r="G116" s="669"/>
      <c r="H116" s="670"/>
    </row>
    <row r="117" spans="2:8" ht="14.75" customHeight="1" x14ac:dyDescent="0.2">
      <c r="B117" s="358">
        <v>30</v>
      </c>
      <c r="C117" s="359"/>
      <c r="D117" s="360" t="s">
        <v>269</v>
      </c>
      <c r="E117" s="360" t="s">
        <v>269</v>
      </c>
      <c r="F117" s="671"/>
      <c r="G117" s="672"/>
      <c r="H117" s="673"/>
    </row>
    <row r="118" spans="2:8" ht="42.5" customHeight="1" x14ac:dyDescent="0.2">
      <c r="B118" s="252" t="s">
        <v>461</v>
      </c>
      <c r="C118" s="253"/>
      <c r="D118" s="254">
        <f>SUM(D88:D117)</f>
        <v>0</v>
      </c>
      <c r="E118" s="72">
        <f>SUM(E88:E117)</f>
        <v>0</v>
      </c>
      <c r="F118" s="655"/>
      <c r="G118" s="656"/>
      <c r="H118" s="657"/>
    </row>
    <row r="119" spans="2:8" ht="44.75" customHeight="1" x14ac:dyDescent="0.2">
      <c r="B119" s="390" t="s">
        <v>462</v>
      </c>
      <c r="C119" s="251"/>
      <c r="D119" s="254" t="str">
        <f>'SB2 Overview States Provinces'!D7</f>
        <v>…</v>
      </c>
      <c r="E119" s="652"/>
      <c r="F119" s="653"/>
      <c r="G119" s="653"/>
      <c r="H119" s="654"/>
    </row>
    <row r="120" spans="2:8" ht="16" thickBot="1" x14ac:dyDescent="0.25">
      <c r="B120" s="241"/>
      <c r="C120" s="242" t="s">
        <v>127</v>
      </c>
      <c r="D120" s="248">
        <f>IF(ISERROR(D118/D119),0,D118/D119)</f>
        <v>0</v>
      </c>
      <c r="E120" s="243"/>
      <c r="F120" s="243"/>
      <c r="G120" s="243"/>
      <c r="H120" s="244"/>
    </row>
    <row r="121" spans="2:8" ht="21.5" customHeight="1" thickBot="1" x14ac:dyDescent="0.25">
      <c r="B121" s="245"/>
      <c r="C121" s="245"/>
      <c r="D121" s="245"/>
      <c r="E121" s="1"/>
    </row>
    <row r="122" spans="2:8" ht="43.25" customHeight="1" thickBot="1" x14ac:dyDescent="0.25">
      <c r="B122" s="73" t="s">
        <v>463</v>
      </c>
      <c r="C122" s="247"/>
      <c r="D122" s="249">
        <f>D8*(D25+D32+D75+D85+D120)</f>
        <v>0</v>
      </c>
      <c r="E122" s="646"/>
      <c r="F122" s="647"/>
      <c r="G122" s="647"/>
      <c r="H122" s="648"/>
    </row>
  </sheetData>
  <sheetProtection algorithmName="SHA-512" hashValue="qlYiIU6ToH52e0CFw6nlj7y5T9c6MV9F0f3WmkZppW/voDvEaRyP8un/MzNuTg8tt2enJXQpG+HZuOCqMiO84g==" saltValue="DwPJH+v5gLXde6FnJ7IGGw==" spinCount="100000" sheet="1" objects="1" scenarios="1" formatColumns="0" formatRows="0"/>
  <mergeCells count="75">
    <mergeCell ref="E122:H122"/>
    <mergeCell ref="D86:E86"/>
    <mergeCell ref="F86:H86"/>
    <mergeCell ref="F87:H87"/>
    <mergeCell ref="F88:H117"/>
    <mergeCell ref="F118:H118"/>
    <mergeCell ref="E119:H119"/>
    <mergeCell ref="E82:H82"/>
    <mergeCell ref="E83:H83"/>
    <mergeCell ref="E84:H84"/>
    <mergeCell ref="E79:H79"/>
    <mergeCell ref="E80:H80"/>
    <mergeCell ref="E81:H81"/>
    <mergeCell ref="E74:H74"/>
    <mergeCell ref="E76:H76"/>
    <mergeCell ref="E77:H77"/>
    <mergeCell ref="E78:H78"/>
    <mergeCell ref="E70:F70"/>
    <mergeCell ref="G70:H70"/>
    <mergeCell ref="E71:H71"/>
    <mergeCell ref="E72:H72"/>
    <mergeCell ref="E73:H73"/>
    <mergeCell ref="B61:B69"/>
    <mergeCell ref="G61:H61"/>
    <mergeCell ref="G62:H62"/>
    <mergeCell ref="G63:H63"/>
    <mergeCell ref="G64:H64"/>
    <mergeCell ref="G65:H65"/>
    <mergeCell ref="G66:H66"/>
    <mergeCell ref="G67:H67"/>
    <mergeCell ref="E68:F68"/>
    <mergeCell ref="G68:H68"/>
    <mergeCell ref="E69:F69"/>
    <mergeCell ref="G69:H69"/>
    <mergeCell ref="E67:F67"/>
    <mergeCell ref="E33:H33"/>
    <mergeCell ref="F34:G34"/>
    <mergeCell ref="B37:B54"/>
    <mergeCell ref="B55:B56"/>
    <mergeCell ref="E58:H58"/>
    <mergeCell ref="E27:H27"/>
    <mergeCell ref="E28:H28"/>
    <mergeCell ref="E29:H29"/>
    <mergeCell ref="E30:H30"/>
    <mergeCell ref="E31:H31"/>
    <mergeCell ref="E21:H21"/>
    <mergeCell ref="E22:H22"/>
    <mergeCell ref="E23:H23"/>
    <mergeCell ref="E24:H24"/>
    <mergeCell ref="E26:H26"/>
    <mergeCell ref="E16:H16"/>
    <mergeCell ref="E17:H17"/>
    <mergeCell ref="E18:H18"/>
    <mergeCell ref="E19:H19"/>
    <mergeCell ref="E20:H20"/>
    <mergeCell ref="E11:H11"/>
    <mergeCell ref="E12:H12"/>
    <mergeCell ref="E13:H13"/>
    <mergeCell ref="E14:H14"/>
    <mergeCell ref="E15:H15"/>
    <mergeCell ref="E5:H5"/>
    <mergeCell ref="E6:H6"/>
    <mergeCell ref="E7:H7"/>
    <mergeCell ref="E9:H9"/>
    <mergeCell ref="E10:H10"/>
    <mergeCell ref="E59:F59"/>
    <mergeCell ref="E60:F60"/>
    <mergeCell ref="E66:F66"/>
    <mergeCell ref="G59:H59"/>
    <mergeCell ref="G60:H60"/>
    <mergeCell ref="E61:F61"/>
    <mergeCell ref="E62:F62"/>
    <mergeCell ref="E63:F63"/>
    <mergeCell ref="E64:F64"/>
    <mergeCell ref="E65:F65"/>
  </mergeCells>
  <conditionalFormatting sqref="C119">
    <cfRule type="duplicateValues" dxfId="119" priority="27"/>
  </conditionalFormatting>
  <conditionalFormatting sqref="D7">
    <cfRule type="containsText" dxfId="118" priority="6" operator="containsText" text="Y">
      <formula>NOT(ISERROR(SEARCH("Y",D7)))</formula>
    </cfRule>
    <cfRule type="containsText" dxfId="117" priority="5" operator="containsText" text="N">
      <formula>NOT(ISERROR(SEARCH("N",D7)))</formula>
    </cfRule>
  </conditionalFormatting>
  <conditionalFormatting sqref="D12:D13">
    <cfRule type="containsText" dxfId="116" priority="9" operator="containsText" text="YES">
      <formula>NOT(ISERROR(SEARCH("YES",D12)))</formula>
    </cfRule>
  </conditionalFormatting>
  <conditionalFormatting sqref="D15:D16">
    <cfRule type="containsText" dxfId="115" priority="8" operator="containsText" text="YES">
      <formula>NOT(ISERROR(SEARCH("YES",D15)))</formula>
    </cfRule>
  </conditionalFormatting>
  <conditionalFormatting sqref="D17 D23 D28:D31">
    <cfRule type="containsText" dxfId="114" priority="13" operator="containsText" text="SOME">
      <formula>NOT(ISERROR(SEARCH("SOME",D17)))</formula>
    </cfRule>
  </conditionalFormatting>
  <conditionalFormatting sqref="D18:D20">
    <cfRule type="containsText" dxfId="113" priority="7" operator="containsText" text="YES">
      <formula>NOT(ISERROR(SEARCH("YES",D18)))</formula>
    </cfRule>
  </conditionalFormatting>
  <conditionalFormatting sqref="D27:D31">
    <cfRule type="containsText" dxfId="112" priority="12" operator="containsText" text="Y">
      <formula>NOT(ISERROR(SEARCH("Y",D27)))</formula>
    </cfRule>
  </conditionalFormatting>
  <conditionalFormatting sqref="D73">
    <cfRule type="containsText" dxfId="111" priority="10" operator="containsText" text="YES">
      <formula>NOT(ISERROR(SEARCH("YES",D73)))</formula>
    </cfRule>
  </conditionalFormatting>
  <conditionalFormatting sqref="D78:D80">
    <cfRule type="containsText" dxfId="110" priority="3" operator="containsText" text="YES">
      <formula>NOT(ISERROR(SEARCH("YES",D78)))</formula>
    </cfRule>
  </conditionalFormatting>
  <conditionalFormatting sqref="D82:D83">
    <cfRule type="containsText" dxfId="109" priority="2" operator="containsText" text="YES">
      <formula>NOT(ISERROR(SEARCH("YES",D82)))</formula>
    </cfRule>
  </conditionalFormatting>
  <conditionalFormatting sqref="D84">
    <cfRule type="containsText" dxfId="108" priority="1" operator="containsText" text="Monitoring via">
      <formula>NOT(ISERROR(SEARCH("Monitoring via",D84)))</formula>
    </cfRule>
  </conditionalFormatting>
  <dataValidations count="1">
    <dataValidation allowBlank="1" showInputMessage="1" showErrorMessage="1" promptTitle="Please enter other consideration" sqref="D70" xr:uid="{F7B487FF-DACF-4841-B45E-60D65E2BC4B5}"/>
  </dataValidations>
  <hyperlinks>
    <hyperlink ref="D1" location="'SB3 Overview of cities'!A1" display="'SB3 Overview of cities'!A1" xr:uid="{F766BB31-C640-4007-B118-699B77F45819}"/>
    <hyperlink ref="E1" location="'CONTACT DETAILS'!A1" display="'CONTACT DETAILS'!A1" xr:uid="{12090DC3-F2BD-4CC7-B765-649B65103CD9}"/>
    <hyperlink ref="B1" location="'MAIN PAGE'!A1" display="'MAIN PAGE'!A1" xr:uid="{FE035C34-D59B-42A5-A775-FF212B2491EB}"/>
  </hyperlink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9">
        <x14:dataValidation type="list" allowBlank="1" showInputMessage="1" showErrorMessage="1" error="Please select answer from drop-down list, or input answer in CAPITAL LETTERS" prompt="Please select an answer from the drop-down list" xr:uid="{11069031-7FD1-49B2-A1B8-DD13CC3C5B95}">
          <x14:formula1>
            <xm:f>Lists!$R$2:$R$3</xm:f>
          </x14:formula1>
          <xm:sqref>D73</xm:sqref>
        </x14:dataValidation>
        <x14:dataValidation type="list" allowBlank="1" showInputMessage="1" showErrorMessage="1" promptTitle="Please choose relevant option" xr:uid="{9AA4C977-3C0F-44FF-9632-B97AE2251D0E}">
          <x14:formula1>
            <xm:f>Lists!$X$2:$X$6</xm:f>
          </x14:formula1>
          <xm:sqref>D84</xm:sqref>
        </x14:dataValidation>
        <x14:dataValidation type="list" allowBlank="1" showInputMessage="1" showErrorMessage="1" promptTitle="For example:" xr:uid="{738E25FE-8CB7-4DD3-B8A8-47C98C8BCDA0}">
          <x14:formula1>
            <xm:f>Lists!$Y$2:$Y$8</xm:f>
          </x14:formula1>
          <xm:sqref>F37:F56</xm:sqref>
        </x14:dataValidation>
        <x14:dataValidation type="list" allowBlank="1" showInputMessage="1" showErrorMessage="1" error="Please select answer from the drop-down list, or input answer in CAPITAL LETTERS" prompt="Please select the most relevant answer from the drop-down list" xr:uid="{E15586E1-1125-4364-8ED4-392E1D4BACCA}">
          <x14:formula1>
            <xm:f>Lists!$D$2:$D$4</xm:f>
          </x14:formula1>
          <xm:sqref>D13</xm:sqref>
        </x14:dataValidation>
        <x14:dataValidation type="list" allowBlank="1" showInputMessage="1" showErrorMessage="1" xr:uid="{8C8933D6-1A66-4E16-998A-91C9710C241C}">
          <x14:formula1>
            <xm:f>Lists!$F$2:$F$4</xm:f>
          </x14:formula1>
          <xm:sqref>D16</xm:sqref>
        </x14:dataValidation>
        <x14:dataValidation type="list" allowBlank="1" showInputMessage="1" showErrorMessage="1" xr:uid="{F373B0E9-9AFE-42D1-AAA9-2F8367C2569B}">
          <x14:formula1>
            <xm:f>Lists!$G$2:$G$4</xm:f>
          </x14:formula1>
          <xm:sqref>D18</xm:sqref>
        </x14:dataValidation>
        <x14:dataValidation type="list" allowBlank="1" showInputMessage="1" showErrorMessage="1" xr:uid="{089343D4-7BEC-4123-A747-2AE68731B22E}">
          <x14:formula1>
            <xm:f>Lists!$H$2:$H$4</xm:f>
          </x14:formula1>
          <xm:sqref>D19</xm:sqref>
        </x14:dataValidation>
        <x14:dataValidation type="list" allowBlank="1" showInputMessage="1" showErrorMessage="1" xr:uid="{664134FC-972B-46B6-AEC1-FAB6DF1853D2}">
          <x14:formula1>
            <xm:f>Lists!$I$2:$I$4</xm:f>
          </x14:formula1>
          <xm:sqref>D20</xm:sqref>
        </x14:dataValidation>
        <x14:dataValidation type="list" allowBlank="1" showInputMessage="1" showErrorMessage="1" xr:uid="{4DC07732-A004-4259-9AC9-5B0C4F659B79}">
          <x14:formula1>
            <xm:f>Lists!$E$2:$E$4</xm:f>
          </x14:formula1>
          <xm:sqref>D15</xm:sqref>
        </x14:dataValidation>
        <x14:dataValidation type="list" allowBlank="1" showInputMessage="1" showErrorMessage="1" error="Please select answer from drop-down list, or input answer in CAPITAL LETTERS" promptTitle="Please answer YES/NO" prompt="Select an answer from the drop-down list" xr:uid="{DA340203-A9CA-4521-8C49-48BAD068C721}">
          <x14:formula1>
            <xm:f>Lists!$L$2:$L$4</xm:f>
          </x14:formula1>
          <xm:sqref>D27:D31</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52565008-5B3F-4A5C-83CE-2BA289DB4A9E}">
          <x14:formula1>
            <xm:f>Lists!$A$2:$A$4</xm:f>
          </x14:formula1>
          <xm:sqref>D7</xm:sqref>
        </x14:dataValidation>
        <x14:dataValidation type="list" allowBlank="1" showInputMessage="1" showErrorMessage="1" xr:uid="{B1FA1747-EF08-44C6-9B36-F71BF544DE7F}">
          <x14:formula1>
            <xm:f>Lists!$K$2:$K$4</xm:f>
          </x14:formula1>
          <xm:sqref>D23</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E62B3BB6-3797-4774-90FA-CC6163205490}">
          <x14:formula1>
            <xm:f>Lists!$S$2:$S$3</xm:f>
          </x14:formula1>
          <xm:sqref>D78</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22C8615F-7010-46FF-A8AF-ABF89E22C6D9}">
          <x14:formula1>
            <xm:f>Lists!$T$2:$T$3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9FAEF4FE-0365-41DE-A5BF-1E280D354C6A}">
          <x14:formula1>
            <xm:f>Lists!$U$2:$U$3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56CF98F0-E5EF-420D-B27D-92A27BB55DF5}">
          <x14:formula1>
            <xm:f>Lists!$V$2:$V$3</xm:f>
          </x14:formula1>
          <xm:sqref>D82:D83</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9BAF789B-2F5E-44AB-B87B-1FEABD8AB2DD}">
          <x14:formula1>
            <xm:f>Lists!$O$2:$O$25</xm:f>
          </x14:formula1>
          <xm:sqref>D37:D54</xm:sqref>
        </x14:dataValidation>
        <x14:dataValidation type="list" allowBlank="1" showInputMessage="1" showErrorMessage="1" error="Please select answer from the drop-down list, or input answer in CAPITAL LETTERS" promptTitle="When defining requirements:" prompt="Public bodies can resort to:" xr:uid="{FA06B604-E7BA-4C98-8665-F2CE723005D6}">
          <x14:formula1>
            <xm:f>Lists!$C$2:$C$6</xm:f>
          </x14:formula1>
          <xm:sqref>D12</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96E26887-6780-4134-B240-049834DE452C}">
          <x14:formula1>
            <xm:f>Lists!$Q$2:$Q$12</xm:f>
          </x14:formula1>
          <xm:sqref>D61:D69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0E2B4-BF37-40AA-8EF6-C7C392EDE8C0}">
  <sheetPr codeName="Sheet7"/>
  <dimension ref="B1:S122"/>
  <sheetViews>
    <sheetView showGridLines="0" zoomScaleNormal="100" workbookViewId="0">
      <pane ySplit="3" topLeftCell="A4" activePane="bottomLeft" state="frozen"/>
      <selection pane="bottomLeft" activeCell="A3" sqref="A3"/>
    </sheetView>
  </sheetViews>
  <sheetFormatPr baseColWidth="10" defaultColWidth="25.1640625" defaultRowHeight="11" x14ac:dyDescent="0.2"/>
  <cols>
    <col min="1" max="1" width="15.5" style="1" customWidth="1"/>
    <col min="2" max="2" width="69" style="4" customWidth="1"/>
    <col min="3" max="3" width="11.6640625" style="4" customWidth="1"/>
    <col min="4" max="4" width="47" style="1" customWidth="1"/>
    <col min="5" max="5" width="40.5" style="2" customWidth="1"/>
    <col min="6" max="6" width="30.33203125" style="1" customWidth="1"/>
    <col min="7" max="7" width="25" style="1" customWidth="1"/>
    <col min="8" max="8" width="20.164062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9" s="77" customFormat="1" ht="36" customHeight="1" thickTop="1" thickBot="1" x14ac:dyDescent="0.25">
      <c r="B1" s="106" t="s">
        <v>143</v>
      </c>
      <c r="C1" s="107"/>
      <c r="D1" s="111" t="s">
        <v>458</v>
      </c>
      <c r="E1" s="106" t="s">
        <v>101</v>
      </c>
    </row>
    <row r="2" spans="2:19" ht="24.5" customHeight="1" thickTop="1" x14ac:dyDescent="0.2"/>
    <row r="3" spans="2:19" s="29" customFormat="1" ht="50" customHeight="1" x14ac:dyDescent="0.2">
      <c r="B3" s="27" t="s">
        <v>464</v>
      </c>
      <c r="D3" s="56" t="str">
        <f>'SB3 Overview of cities'!C8</f>
        <v>…</v>
      </c>
      <c r="E3" s="263"/>
      <c r="G3" s="28"/>
      <c r="H3" s="28"/>
      <c r="I3" s="28"/>
      <c r="J3" s="28"/>
      <c r="K3" s="28"/>
    </row>
    <row r="4" spans="2:19" s="29" customFormat="1" ht="15.5" customHeight="1" thickBot="1" x14ac:dyDescent="0.25">
      <c r="B4" s="27"/>
      <c r="C4" s="28"/>
      <c r="D4" s="27"/>
      <c r="F4" s="28"/>
      <c r="G4" s="28"/>
      <c r="H4" s="28"/>
      <c r="I4" s="28"/>
      <c r="J4" s="28"/>
      <c r="K4" s="28"/>
    </row>
    <row r="5" spans="2:19" s="29" customFormat="1" ht="56.75" customHeight="1" x14ac:dyDescent="0.2">
      <c r="B5" s="15" t="s">
        <v>181</v>
      </c>
      <c r="C5" s="16" t="s">
        <v>182</v>
      </c>
      <c r="D5" s="16"/>
      <c r="E5" s="617"/>
      <c r="F5" s="617"/>
      <c r="G5" s="617"/>
      <c r="H5" s="618"/>
      <c r="I5" s="3"/>
      <c r="J5" s="3"/>
      <c r="K5" s="3"/>
      <c r="L5" s="3"/>
      <c r="M5" s="3"/>
      <c r="N5" s="3"/>
      <c r="O5" s="3"/>
      <c r="P5" s="3"/>
      <c r="Q5" s="3"/>
      <c r="R5" s="3"/>
      <c r="S5" s="3"/>
    </row>
    <row r="6" spans="2:19" s="3" customFormat="1" ht="41.75" customHeight="1" x14ac:dyDescent="0.2">
      <c r="B6" s="17" t="s">
        <v>185</v>
      </c>
      <c r="C6" s="18" t="s">
        <v>186</v>
      </c>
      <c r="D6" s="201" t="s">
        <v>187</v>
      </c>
      <c r="E6" s="615" t="s">
        <v>188</v>
      </c>
      <c r="F6" s="615"/>
      <c r="G6" s="615"/>
      <c r="H6" s="616"/>
      <c r="I6" s="1"/>
      <c r="J6" s="1"/>
      <c r="K6" s="1"/>
      <c r="L6" s="1"/>
      <c r="M6" s="1"/>
      <c r="N6" s="1"/>
      <c r="O6" s="1"/>
      <c r="P6" s="1"/>
      <c r="Q6" s="1"/>
      <c r="R6" s="1"/>
      <c r="S6" s="1"/>
    </row>
    <row r="7" spans="2:19" ht="77" customHeight="1" x14ac:dyDescent="0.2">
      <c r="B7" s="68" t="s">
        <v>460</v>
      </c>
      <c r="C7" s="19"/>
      <c r="D7" s="341"/>
      <c r="E7" s="600"/>
      <c r="F7" s="600"/>
      <c r="G7" s="600"/>
      <c r="H7" s="601"/>
    </row>
    <row r="8" spans="2:19" ht="15" x14ac:dyDescent="0.2">
      <c r="B8" s="20"/>
      <c r="C8" s="23" t="s">
        <v>0</v>
      </c>
      <c r="D8" s="21">
        <f>IF(D7=Lists!$A$2,1,0)</f>
        <v>0</v>
      </c>
      <c r="E8" s="21"/>
      <c r="F8" s="21"/>
      <c r="G8" s="21"/>
      <c r="H8" s="22"/>
    </row>
    <row r="9" spans="2:19" s="3" customFormat="1" ht="41.75" customHeight="1" x14ac:dyDescent="0.2">
      <c r="B9" s="17" t="s">
        <v>192</v>
      </c>
      <c r="C9" s="18"/>
      <c r="D9" s="201"/>
      <c r="E9" s="615"/>
      <c r="F9" s="615"/>
      <c r="G9" s="615"/>
      <c r="H9" s="616"/>
      <c r="I9" s="1"/>
      <c r="J9" s="1"/>
      <c r="K9" s="1"/>
      <c r="L9" s="1"/>
      <c r="M9" s="1"/>
      <c r="N9" s="1"/>
      <c r="O9" s="1"/>
      <c r="P9" s="1"/>
      <c r="Q9" s="1"/>
      <c r="R9" s="1"/>
      <c r="S9" s="1"/>
    </row>
    <row r="10" spans="2:19" ht="38.75" customHeight="1" x14ac:dyDescent="0.2">
      <c r="B10" s="214" t="s">
        <v>423</v>
      </c>
      <c r="C10" s="215" t="s">
        <v>194</v>
      </c>
      <c r="D10" s="201" t="s">
        <v>187</v>
      </c>
      <c r="E10" s="615" t="s">
        <v>188</v>
      </c>
      <c r="F10" s="615"/>
      <c r="G10" s="615"/>
      <c r="H10" s="616"/>
    </row>
    <row r="11" spans="2:19" ht="34.25" customHeight="1" x14ac:dyDescent="0.2">
      <c r="B11" s="202" t="s">
        <v>195</v>
      </c>
      <c r="C11" s="203"/>
      <c r="D11" s="204" t="s">
        <v>196</v>
      </c>
      <c r="E11" s="644"/>
      <c r="F11" s="644"/>
      <c r="G11" s="644"/>
      <c r="H11" s="645"/>
    </row>
    <row r="12" spans="2:19" ht="132" customHeight="1" x14ac:dyDescent="0.2">
      <c r="B12" s="205" t="s">
        <v>197</v>
      </c>
      <c r="C12" s="206"/>
      <c r="D12" s="342"/>
      <c r="E12" s="606"/>
      <c r="F12" s="606"/>
      <c r="G12" s="606"/>
      <c r="H12" s="607"/>
    </row>
    <row r="13" spans="2:19" ht="75.5" customHeight="1" x14ac:dyDescent="0.2">
      <c r="B13" s="207" t="s">
        <v>200</v>
      </c>
      <c r="C13" s="206"/>
      <c r="D13" s="342"/>
      <c r="E13" s="606"/>
      <c r="F13" s="606"/>
      <c r="G13" s="606"/>
      <c r="H13" s="607"/>
    </row>
    <row r="14" spans="2:19" ht="31.25" customHeight="1" x14ac:dyDescent="0.2">
      <c r="B14" s="208" t="s">
        <v>203</v>
      </c>
      <c r="C14" s="206"/>
      <c r="D14" s="209" t="s">
        <v>204</v>
      </c>
      <c r="E14" s="608"/>
      <c r="F14" s="608"/>
      <c r="G14" s="608"/>
      <c r="H14" s="609"/>
    </row>
    <row r="15" spans="2:19" ht="79.25" customHeight="1" x14ac:dyDescent="0.2">
      <c r="B15" s="205" t="s">
        <v>205</v>
      </c>
      <c r="C15" s="206"/>
      <c r="D15" s="342"/>
      <c r="E15" s="606"/>
      <c r="F15" s="606"/>
      <c r="G15" s="606"/>
      <c r="H15" s="607"/>
    </row>
    <row r="16" spans="2:19" ht="69.5" customHeight="1" x14ac:dyDescent="0.2">
      <c r="B16" s="207" t="s">
        <v>208</v>
      </c>
      <c r="C16" s="206"/>
      <c r="D16" s="342"/>
      <c r="E16" s="606"/>
      <c r="F16" s="606"/>
      <c r="G16" s="606"/>
      <c r="H16" s="607"/>
    </row>
    <row r="17" spans="2:19" ht="17.75" customHeight="1" x14ac:dyDescent="0.2">
      <c r="B17" s="208" t="s">
        <v>210</v>
      </c>
      <c r="C17" s="210"/>
      <c r="D17" s="211"/>
      <c r="E17" s="608"/>
      <c r="F17" s="608"/>
      <c r="G17" s="608"/>
      <c r="H17" s="609"/>
    </row>
    <row r="18" spans="2:19" ht="53.75" customHeight="1" x14ac:dyDescent="0.2">
      <c r="B18" s="205" t="s">
        <v>211</v>
      </c>
      <c r="C18" s="206"/>
      <c r="D18" s="342"/>
      <c r="E18" s="606"/>
      <c r="F18" s="606"/>
      <c r="G18" s="606"/>
      <c r="H18" s="607"/>
    </row>
    <row r="19" spans="2:19" ht="94.25" customHeight="1" x14ac:dyDescent="0.2">
      <c r="B19" s="205" t="s">
        <v>424</v>
      </c>
      <c r="C19" s="206"/>
      <c r="D19" s="342"/>
      <c r="E19" s="606"/>
      <c r="F19" s="606"/>
      <c r="G19" s="606"/>
      <c r="H19" s="607"/>
    </row>
    <row r="20" spans="2:19" ht="103.25" customHeight="1" x14ac:dyDescent="0.2">
      <c r="B20" s="212" t="s">
        <v>216</v>
      </c>
      <c r="C20" s="213"/>
      <c r="D20" s="343"/>
      <c r="E20" s="613"/>
      <c r="F20" s="613"/>
      <c r="G20" s="613"/>
      <c r="H20" s="614"/>
    </row>
    <row r="21" spans="2:19" ht="23.75" customHeight="1" x14ac:dyDescent="0.2">
      <c r="B21" s="214"/>
      <c r="C21" s="215" t="s">
        <v>218</v>
      </c>
      <c r="D21" s="215">
        <f>SUM(_xlfn.IFS(D12=Lists!$C$2,0.2,D12=Lists!$C$3,0.2,D12=Lists!$C$4,0.2,D12=Lists!$C$5,0,D12="",0),IF(D13=Lists!$D$2,0.1,0),IF(D15=Lists!$E$2,0.05,0),IF(D16=Lists!$F$2,0.05,0),IF(D18=Lists!$G$2,0.15,0),IF(D19=Lists!$H$2,0.05,0),IF(D$20=Lists!$I$2,0.1,0))</f>
        <v>0</v>
      </c>
      <c r="E21" s="602"/>
      <c r="F21" s="602"/>
      <c r="G21" s="602"/>
      <c r="H21" s="603"/>
    </row>
    <row r="22" spans="2:19" ht="33" customHeight="1" x14ac:dyDescent="0.2">
      <c r="B22" s="216" t="s">
        <v>219</v>
      </c>
      <c r="C22" s="217" t="s">
        <v>220</v>
      </c>
      <c r="D22" s="217" t="s">
        <v>221</v>
      </c>
      <c r="E22" s="611" t="s">
        <v>188</v>
      </c>
      <c r="F22" s="611"/>
      <c r="G22" s="611"/>
      <c r="H22" s="612"/>
    </row>
    <row r="23" spans="2:19" ht="221" customHeight="1" x14ac:dyDescent="0.2">
      <c r="B23" s="218" t="s">
        <v>425</v>
      </c>
      <c r="C23" s="213"/>
      <c r="D23" s="343"/>
      <c r="E23" s="613"/>
      <c r="F23" s="613"/>
      <c r="G23" s="613"/>
      <c r="H23" s="614"/>
    </row>
    <row r="24" spans="2:19" ht="20.75" customHeight="1" x14ac:dyDescent="0.2">
      <c r="B24" s="214"/>
      <c r="C24" s="215" t="s">
        <v>225</v>
      </c>
      <c r="D24" s="215">
        <f>SUM(_xlfn.IFS(D23=Lists!$K$3,0.3,D23=Lists!$K$2,0,D23="",0))</f>
        <v>0</v>
      </c>
      <c r="E24" s="602"/>
      <c r="F24" s="602"/>
      <c r="G24" s="602"/>
      <c r="H24" s="603"/>
    </row>
    <row r="25" spans="2:19" ht="15" x14ac:dyDescent="0.2">
      <c r="B25" s="383"/>
      <c r="C25" s="384" t="s">
        <v>124</v>
      </c>
      <c r="D25" s="385">
        <f>D21+D24</f>
        <v>0</v>
      </c>
      <c r="E25" s="385"/>
      <c r="F25" s="385"/>
      <c r="G25" s="385"/>
      <c r="H25" s="386"/>
    </row>
    <row r="26" spans="2:19" s="3" customFormat="1" ht="41.75" customHeight="1" x14ac:dyDescent="0.2">
      <c r="B26" s="17" t="s">
        <v>226</v>
      </c>
      <c r="C26" s="18"/>
      <c r="D26" s="201" t="s">
        <v>187</v>
      </c>
      <c r="E26" s="615" t="s">
        <v>188</v>
      </c>
      <c r="F26" s="615"/>
      <c r="G26" s="615"/>
      <c r="H26" s="616"/>
      <c r="I26" s="1"/>
      <c r="J26" s="1"/>
      <c r="K26" s="1"/>
      <c r="L26" s="1"/>
      <c r="M26" s="1"/>
      <c r="N26" s="1"/>
      <c r="O26" s="1"/>
      <c r="P26" s="1"/>
      <c r="Q26" s="1"/>
      <c r="R26" s="1"/>
      <c r="S26" s="1"/>
    </row>
    <row r="27" spans="2:19" ht="27.5" customHeight="1" x14ac:dyDescent="0.2">
      <c r="B27" s="219" t="s">
        <v>227</v>
      </c>
      <c r="C27" s="220" t="s">
        <v>228</v>
      </c>
      <c r="D27" s="341"/>
      <c r="E27" s="629"/>
      <c r="F27" s="629"/>
      <c r="G27" s="629"/>
      <c r="H27" s="630"/>
    </row>
    <row r="28" spans="2:19" ht="35" customHeight="1" x14ac:dyDescent="0.2">
      <c r="B28" s="221" t="s">
        <v>231</v>
      </c>
      <c r="C28" s="220" t="s">
        <v>228</v>
      </c>
      <c r="D28" s="341"/>
      <c r="E28" s="631"/>
      <c r="F28" s="631"/>
      <c r="G28" s="631"/>
      <c r="H28" s="632"/>
    </row>
    <row r="29" spans="2:19" ht="35" customHeight="1" x14ac:dyDescent="0.2">
      <c r="B29" s="222" t="s">
        <v>234</v>
      </c>
      <c r="C29" s="220" t="s">
        <v>228</v>
      </c>
      <c r="D29" s="341"/>
      <c r="E29" s="631"/>
      <c r="F29" s="631"/>
      <c r="G29" s="631"/>
      <c r="H29" s="632"/>
    </row>
    <row r="30" spans="2:19" ht="45" customHeight="1" x14ac:dyDescent="0.2">
      <c r="B30" s="222" t="s">
        <v>237</v>
      </c>
      <c r="C30" s="220" t="s">
        <v>228</v>
      </c>
      <c r="D30" s="341"/>
      <c r="E30" s="631"/>
      <c r="F30" s="631"/>
      <c r="G30" s="631"/>
      <c r="H30" s="632"/>
    </row>
    <row r="31" spans="2:19" ht="27.5" customHeight="1" x14ac:dyDescent="0.2">
      <c r="B31" s="222" t="s">
        <v>240</v>
      </c>
      <c r="C31" s="220" t="s">
        <v>228</v>
      </c>
      <c r="D31" s="341"/>
      <c r="E31" s="604"/>
      <c r="F31" s="604"/>
      <c r="G31" s="604"/>
      <c r="H31" s="605"/>
    </row>
    <row r="32" spans="2:19" ht="15" x14ac:dyDescent="0.2">
      <c r="B32" s="20"/>
      <c r="C32" s="23" t="s">
        <v>11</v>
      </c>
      <c r="D32" s="21">
        <f>SUM(IF(D27=Lists!$L$2,0.2,0),IF(D28=Lists!$L$2,0.2,0),IF(D29=Lists!$L$2,0.2,0),IF(D30=Lists!$L$2,0.2,0),IF(D31=Lists!$L$2,0.2,0))</f>
        <v>0</v>
      </c>
      <c r="E32" s="21"/>
      <c r="F32" s="21"/>
      <c r="G32" s="21"/>
      <c r="H32" s="22"/>
    </row>
    <row r="33" spans="2:19" s="3" customFormat="1" ht="41.75" customHeight="1" x14ac:dyDescent="0.2">
      <c r="B33" s="17" t="s">
        <v>426</v>
      </c>
      <c r="C33" s="18"/>
      <c r="D33" s="201" t="s">
        <v>187</v>
      </c>
      <c r="E33" s="615"/>
      <c r="F33" s="615"/>
      <c r="G33" s="615"/>
      <c r="H33" s="616"/>
      <c r="I33" s="1"/>
      <c r="J33" s="1"/>
      <c r="K33" s="1"/>
      <c r="L33" s="1"/>
      <c r="M33" s="1"/>
      <c r="N33" s="1"/>
      <c r="O33" s="1"/>
      <c r="P33" s="1"/>
      <c r="Q33" s="1"/>
      <c r="R33" s="1"/>
      <c r="S33" s="1"/>
    </row>
    <row r="34" spans="2:19" ht="36.5" customHeight="1" x14ac:dyDescent="0.2">
      <c r="B34" s="223" t="s">
        <v>244</v>
      </c>
      <c r="C34" s="224" t="s">
        <v>245</v>
      </c>
      <c r="D34" s="225"/>
      <c r="E34" s="226"/>
      <c r="F34" s="651" t="s">
        <v>246</v>
      </c>
      <c r="G34" s="651"/>
      <c r="H34" s="227"/>
    </row>
    <row r="35" spans="2:19" ht="93" customHeight="1" x14ac:dyDescent="0.2">
      <c r="B35" s="228" t="s">
        <v>247</v>
      </c>
      <c r="C35" s="69"/>
      <c r="D35" s="229" t="s">
        <v>427</v>
      </c>
      <c r="E35" s="229" t="s">
        <v>249</v>
      </c>
      <c r="F35" s="229" t="s">
        <v>250</v>
      </c>
      <c r="G35" s="229" t="s">
        <v>251</v>
      </c>
      <c r="H35" s="230" t="s">
        <v>252</v>
      </c>
    </row>
    <row r="36" spans="2:19" ht="32" customHeight="1" x14ac:dyDescent="0.2">
      <c r="B36" s="231" t="s">
        <v>253</v>
      </c>
      <c r="C36" s="232"/>
      <c r="D36" s="233" t="s">
        <v>254</v>
      </c>
      <c r="E36" s="233" t="s">
        <v>255</v>
      </c>
      <c r="F36" s="233" t="s">
        <v>256</v>
      </c>
      <c r="G36" s="234"/>
      <c r="H36" s="235"/>
    </row>
    <row r="37" spans="2:19" ht="17" customHeight="1" x14ac:dyDescent="0.2">
      <c r="B37" s="624"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7" s="236" t="s">
        <v>258</v>
      </c>
      <c r="D37" s="344"/>
      <c r="E37" s="345" t="s">
        <v>269</v>
      </c>
      <c r="F37" s="345"/>
      <c r="G37" s="346"/>
      <c r="H37" s="347"/>
    </row>
    <row r="38" spans="2:19" ht="17" customHeight="1" x14ac:dyDescent="0.2">
      <c r="B38" s="625"/>
      <c r="C38" s="237" t="s">
        <v>261</v>
      </c>
      <c r="D38" s="344"/>
      <c r="E38" s="345" t="s">
        <v>269</v>
      </c>
      <c r="F38" s="345"/>
      <c r="G38" s="346"/>
      <c r="H38" s="347"/>
    </row>
    <row r="39" spans="2:19" ht="17" customHeight="1" x14ac:dyDescent="0.2">
      <c r="B39" s="625"/>
      <c r="C39" s="237" t="s">
        <v>263</v>
      </c>
      <c r="D39" s="344"/>
      <c r="E39" s="345" t="s">
        <v>269</v>
      </c>
      <c r="F39" s="345"/>
      <c r="G39" s="346"/>
      <c r="H39" s="347"/>
    </row>
    <row r="40" spans="2:19" ht="17" customHeight="1" x14ac:dyDescent="0.2">
      <c r="B40" s="625"/>
      <c r="C40" s="237" t="s">
        <v>264</v>
      </c>
      <c r="D40" s="344"/>
      <c r="E40" s="345" t="s">
        <v>269</v>
      </c>
      <c r="F40" s="345"/>
      <c r="G40" s="346"/>
      <c r="H40" s="347"/>
    </row>
    <row r="41" spans="2:19" ht="17" customHeight="1" x14ac:dyDescent="0.2">
      <c r="B41" s="625"/>
      <c r="C41" s="237" t="s">
        <v>265</v>
      </c>
      <c r="D41" s="344"/>
      <c r="E41" s="345" t="s">
        <v>269</v>
      </c>
      <c r="F41" s="345"/>
      <c r="G41" s="346"/>
      <c r="H41" s="347"/>
    </row>
    <row r="42" spans="2:19" ht="17" customHeight="1" x14ac:dyDescent="0.2">
      <c r="B42" s="625"/>
      <c r="C42" s="237" t="s">
        <v>268</v>
      </c>
      <c r="D42" s="344"/>
      <c r="E42" s="345" t="s">
        <v>269</v>
      </c>
      <c r="F42" s="345"/>
      <c r="G42" s="346"/>
      <c r="H42" s="347"/>
    </row>
    <row r="43" spans="2:19" ht="17" customHeight="1" x14ac:dyDescent="0.2">
      <c r="B43" s="625"/>
      <c r="C43" s="237" t="s">
        <v>271</v>
      </c>
      <c r="D43" s="344"/>
      <c r="E43" s="345" t="s">
        <v>269</v>
      </c>
      <c r="F43" s="345"/>
      <c r="G43" s="346"/>
      <c r="H43" s="347"/>
    </row>
    <row r="44" spans="2:19" ht="17" customHeight="1" x14ac:dyDescent="0.2">
      <c r="B44" s="625"/>
      <c r="C44" s="237" t="s">
        <v>272</v>
      </c>
      <c r="D44" s="344"/>
      <c r="E44" s="345" t="s">
        <v>269</v>
      </c>
      <c r="F44" s="345"/>
      <c r="G44" s="346"/>
      <c r="H44" s="347"/>
    </row>
    <row r="45" spans="2:19" ht="17" customHeight="1" x14ac:dyDescent="0.2">
      <c r="B45" s="625"/>
      <c r="C45" s="237" t="s">
        <v>274</v>
      </c>
      <c r="D45" s="344"/>
      <c r="E45" s="345" t="s">
        <v>269</v>
      </c>
      <c r="F45" s="345"/>
      <c r="G45" s="346"/>
      <c r="H45" s="347"/>
    </row>
    <row r="46" spans="2:19" ht="17" customHeight="1" x14ac:dyDescent="0.2">
      <c r="B46" s="625"/>
      <c r="C46" s="237" t="s">
        <v>276</v>
      </c>
      <c r="D46" s="344"/>
      <c r="E46" s="345" t="s">
        <v>269</v>
      </c>
      <c r="F46" s="345"/>
      <c r="G46" s="346"/>
      <c r="H46" s="347"/>
    </row>
    <row r="47" spans="2:19" ht="17" customHeight="1" x14ac:dyDescent="0.2">
      <c r="B47" s="625"/>
      <c r="C47" s="237" t="s">
        <v>279</v>
      </c>
      <c r="D47" s="344"/>
      <c r="E47" s="345" t="s">
        <v>269</v>
      </c>
      <c r="F47" s="345"/>
      <c r="G47" s="346"/>
      <c r="H47" s="347"/>
    </row>
    <row r="48" spans="2:19" ht="17" customHeight="1" x14ac:dyDescent="0.2">
      <c r="B48" s="625"/>
      <c r="C48" s="237" t="s">
        <v>282</v>
      </c>
      <c r="D48" s="344"/>
      <c r="E48" s="345" t="s">
        <v>269</v>
      </c>
      <c r="F48" s="345"/>
      <c r="G48" s="346"/>
      <c r="H48" s="347"/>
    </row>
    <row r="49" spans="2:18" ht="17" customHeight="1" x14ac:dyDescent="0.2">
      <c r="B49" s="625"/>
      <c r="C49" s="237" t="s">
        <v>284</v>
      </c>
      <c r="D49" s="344"/>
      <c r="E49" s="345" t="s">
        <v>269</v>
      </c>
      <c r="F49" s="345"/>
      <c r="G49" s="346"/>
      <c r="H49" s="347"/>
    </row>
    <row r="50" spans="2:18" ht="17" customHeight="1" x14ac:dyDescent="0.2">
      <c r="B50" s="625"/>
      <c r="C50" s="237" t="s">
        <v>286</v>
      </c>
      <c r="D50" s="344"/>
      <c r="E50" s="345" t="s">
        <v>269</v>
      </c>
      <c r="F50" s="345"/>
      <c r="G50" s="346"/>
      <c r="H50" s="347"/>
    </row>
    <row r="51" spans="2:18" ht="17" customHeight="1" x14ac:dyDescent="0.2">
      <c r="B51" s="625"/>
      <c r="C51" s="237" t="s">
        <v>288</v>
      </c>
      <c r="D51" s="344"/>
      <c r="E51" s="345" t="s">
        <v>269</v>
      </c>
      <c r="F51" s="345"/>
      <c r="G51" s="346"/>
      <c r="H51" s="347"/>
    </row>
    <row r="52" spans="2:18" ht="17" customHeight="1" x14ac:dyDescent="0.2">
      <c r="B52" s="625"/>
      <c r="C52" s="237" t="s">
        <v>289</v>
      </c>
      <c r="D52" s="344"/>
      <c r="E52" s="345" t="s">
        <v>269</v>
      </c>
      <c r="F52" s="345"/>
      <c r="G52" s="346"/>
      <c r="H52" s="347"/>
    </row>
    <row r="53" spans="2:18" ht="17" customHeight="1" x14ac:dyDescent="0.2">
      <c r="B53" s="625"/>
      <c r="C53" s="237" t="s">
        <v>290</v>
      </c>
      <c r="D53" s="344"/>
      <c r="E53" s="345" t="s">
        <v>269</v>
      </c>
      <c r="F53" s="345"/>
      <c r="G53" s="346"/>
      <c r="H53" s="347"/>
    </row>
    <row r="54" spans="2:18" ht="17" customHeight="1" x14ac:dyDescent="0.2">
      <c r="B54" s="626"/>
      <c r="C54" s="237" t="s">
        <v>291</v>
      </c>
      <c r="D54" s="344"/>
      <c r="E54" s="345" t="s">
        <v>269</v>
      </c>
      <c r="F54" s="345"/>
      <c r="G54" s="346"/>
      <c r="H54" s="347"/>
    </row>
    <row r="55" spans="2:18" ht="22.25" customHeight="1" x14ac:dyDescent="0.2">
      <c r="B55" s="627" t="s">
        <v>428</v>
      </c>
      <c r="C55" s="237" t="s">
        <v>293</v>
      </c>
      <c r="D55" s="345"/>
      <c r="E55" s="345" t="s">
        <v>269</v>
      </c>
      <c r="F55" s="345"/>
      <c r="G55" s="346"/>
      <c r="H55" s="347"/>
    </row>
    <row r="56" spans="2:18" ht="24" customHeight="1" x14ac:dyDescent="0.2">
      <c r="B56" s="628"/>
      <c r="C56" s="232" t="s">
        <v>295</v>
      </c>
      <c r="D56" s="348"/>
      <c r="E56" s="348" t="s">
        <v>269</v>
      </c>
      <c r="F56" s="348"/>
      <c r="G56" s="349"/>
      <c r="H56" s="350"/>
    </row>
    <row r="57" spans="2:18" ht="38" customHeight="1" x14ac:dyDescent="0.2">
      <c r="B57" s="255"/>
      <c r="C57" s="112" t="s">
        <v>12</v>
      </c>
      <c r="D57" s="256">
        <f>0.02*COUNTA(D37:D56)</f>
        <v>0</v>
      </c>
      <c r="E57" s="112"/>
      <c r="F57" s="112"/>
      <c r="G57" s="112"/>
      <c r="H57" s="113"/>
      <c r="I57" s="66"/>
      <c r="J57" s="66"/>
      <c r="K57" s="66"/>
      <c r="L57" s="66"/>
      <c r="M57" s="66"/>
      <c r="N57" s="66"/>
      <c r="O57" s="66"/>
      <c r="P57" s="66"/>
      <c r="Q57" s="66"/>
    </row>
    <row r="58" spans="2:18" ht="33" customHeight="1" x14ac:dyDescent="0.2">
      <c r="B58" s="216" t="s">
        <v>296</v>
      </c>
      <c r="C58" s="217" t="s">
        <v>245</v>
      </c>
      <c r="D58" s="217"/>
      <c r="E58" s="611"/>
      <c r="F58" s="611"/>
      <c r="G58" s="611"/>
      <c r="H58" s="612"/>
    </row>
    <row r="59" spans="2:18" ht="54" customHeight="1" x14ac:dyDescent="0.2">
      <c r="B59" s="387" t="s">
        <v>297</v>
      </c>
      <c r="C59" s="388"/>
      <c r="D59" s="367" t="s">
        <v>298</v>
      </c>
      <c r="E59" s="622" t="s">
        <v>429</v>
      </c>
      <c r="F59" s="622"/>
      <c r="G59" s="622" t="s">
        <v>300</v>
      </c>
      <c r="H59" s="623"/>
    </row>
    <row r="60" spans="2:18" ht="37.25" customHeight="1" x14ac:dyDescent="0.2">
      <c r="B60" s="238" t="s">
        <v>301</v>
      </c>
      <c r="C60" s="239"/>
      <c r="D60" s="240" t="s">
        <v>302</v>
      </c>
      <c r="E60" s="610" t="s">
        <v>303</v>
      </c>
      <c r="F60" s="610"/>
      <c r="G60" s="674"/>
      <c r="H60" s="675"/>
      <c r="R60" s="66"/>
    </row>
    <row r="61" spans="2:18" ht="33.5" customHeight="1" x14ac:dyDescent="0.2">
      <c r="B61" s="619"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1" s="237" t="s">
        <v>258</v>
      </c>
      <c r="D61" s="344"/>
      <c r="E61" s="598" t="s">
        <v>269</v>
      </c>
      <c r="F61" s="598"/>
      <c r="G61" s="598" t="s">
        <v>269</v>
      </c>
      <c r="H61" s="599"/>
      <c r="R61" s="66"/>
    </row>
    <row r="62" spans="2:18" ht="24" customHeight="1" x14ac:dyDescent="0.2">
      <c r="B62" s="620"/>
      <c r="C62" s="237" t="s">
        <v>261</v>
      </c>
      <c r="D62" s="344"/>
      <c r="E62" s="598" t="s">
        <v>269</v>
      </c>
      <c r="F62" s="598"/>
      <c r="G62" s="598" t="s">
        <v>269</v>
      </c>
      <c r="H62" s="599"/>
      <c r="R62" s="66"/>
    </row>
    <row r="63" spans="2:18" ht="24" customHeight="1" x14ac:dyDescent="0.2">
      <c r="B63" s="620"/>
      <c r="C63" s="237" t="s">
        <v>263</v>
      </c>
      <c r="D63" s="344"/>
      <c r="E63" s="598" t="s">
        <v>269</v>
      </c>
      <c r="F63" s="598"/>
      <c r="G63" s="598" t="s">
        <v>269</v>
      </c>
      <c r="H63" s="599"/>
      <c r="R63" s="66"/>
    </row>
    <row r="64" spans="2:18" ht="27.5" customHeight="1" x14ac:dyDescent="0.2">
      <c r="B64" s="620"/>
      <c r="C64" s="237" t="s">
        <v>264</v>
      </c>
      <c r="D64" s="344"/>
      <c r="E64" s="598" t="s">
        <v>269</v>
      </c>
      <c r="F64" s="598"/>
      <c r="G64" s="598" t="s">
        <v>269</v>
      </c>
      <c r="H64" s="599"/>
      <c r="R64" s="66"/>
    </row>
    <row r="65" spans="2:19" ht="24" customHeight="1" x14ac:dyDescent="0.2">
      <c r="B65" s="620"/>
      <c r="C65" s="237" t="s">
        <v>265</v>
      </c>
      <c r="D65" s="344"/>
      <c r="E65" s="598" t="s">
        <v>269</v>
      </c>
      <c r="F65" s="598"/>
      <c r="G65" s="598" t="s">
        <v>269</v>
      </c>
      <c r="H65" s="599"/>
      <c r="R65" s="66"/>
    </row>
    <row r="66" spans="2:19" ht="24" customHeight="1" x14ac:dyDescent="0.2">
      <c r="B66" s="620"/>
      <c r="C66" s="237" t="s">
        <v>268</v>
      </c>
      <c r="D66" s="344"/>
      <c r="E66" s="598" t="s">
        <v>269</v>
      </c>
      <c r="F66" s="598"/>
      <c r="G66" s="598" t="s">
        <v>269</v>
      </c>
      <c r="H66" s="599"/>
      <c r="R66" s="66"/>
    </row>
    <row r="67" spans="2:19" ht="24" customHeight="1" x14ac:dyDescent="0.2">
      <c r="B67" s="620"/>
      <c r="C67" s="237" t="s">
        <v>271</v>
      </c>
      <c r="D67" s="344"/>
      <c r="E67" s="598" t="s">
        <v>269</v>
      </c>
      <c r="F67" s="598"/>
      <c r="G67" s="598" t="s">
        <v>269</v>
      </c>
      <c r="H67" s="599"/>
      <c r="R67" s="66"/>
    </row>
    <row r="68" spans="2:19" ht="24" customHeight="1" x14ac:dyDescent="0.2">
      <c r="B68" s="620"/>
      <c r="C68" s="237" t="s">
        <v>272</v>
      </c>
      <c r="D68" s="344"/>
      <c r="E68" s="598" t="s">
        <v>269</v>
      </c>
      <c r="F68" s="598"/>
      <c r="G68" s="598" t="s">
        <v>269</v>
      </c>
      <c r="H68" s="599"/>
      <c r="R68" s="66"/>
    </row>
    <row r="69" spans="2:19" ht="32.75" customHeight="1" x14ac:dyDescent="0.2">
      <c r="B69" s="621"/>
      <c r="C69" s="237" t="s">
        <v>274</v>
      </c>
      <c r="D69" s="344"/>
      <c r="E69" s="598" t="s">
        <v>269</v>
      </c>
      <c r="F69" s="598"/>
      <c r="G69" s="598" t="s">
        <v>269</v>
      </c>
      <c r="H69" s="599"/>
      <c r="R69" s="66"/>
    </row>
    <row r="70" spans="2:19" ht="45.5" customHeight="1" x14ac:dyDescent="0.2">
      <c r="B70" s="389" t="s">
        <v>430</v>
      </c>
      <c r="C70" s="232" t="s">
        <v>276</v>
      </c>
      <c r="D70" s="351"/>
      <c r="E70" s="649" t="s">
        <v>269</v>
      </c>
      <c r="F70" s="649"/>
      <c r="G70" s="649" t="s">
        <v>269</v>
      </c>
      <c r="H70" s="650"/>
      <c r="R70" s="66"/>
    </row>
    <row r="71" spans="2:19" ht="20.75" customHeight="1" x14ac:dyDescent="0.2">
      <c r="B71" s="214"/>
      <c r="C71" s="215" t="s">
        <v>309</v>
      </c>
      <c r="D71" s="215">
        <f>0.04*COUNTA(D61:D70)</f>
        <v>0</v>
      </c>
      <c r="E71" s="602"/>
      <c r="F71" s="602"/>
      <c r="G71" s="602"/>
      <c r="H71" s="603"/>
    </row>
    <row r="72" spans="2:19" s="3" customFormat="1" ht="41.75" customHeight="1" x14ac:dyDescent="0.2">
      <c r="B72" s="17" t="s">
        <v>310</v>
      </c>
      <c r="C72" s="18"/>
      <c r="D72" s="201" t="s">
        <v>187</v>
      </c>
      <c r="E72" s="615" t="s">
        <v>311</v>
      </c>
      <c r="F72" s="615"/>
      <c r="G72" s="615"/>
      <c r="H72" s="616"/>
      <c r="I72" s="1"/>
      <c r="J72" s="1"/>
      <c r="K72" s="1"/>
      <c r="L72" s="1"/>
      <c r="M72" s="1"/>
      <c r="N72" s="1"/>
      <c r="O72" s="1"/>
      <c r="P72" s="1"/>
      <c r="Q72" s="1"/>
      <c r="R72" s="1"/>
      <c r="S72" s="1"/>
    </row>
    <row r="73" spans="2:19" ht="53.75" customHeight="1" x14ac:dyDescent="0.2">
      <c r="B73" s="70" t="s">
        <v>312</v>
      </c>
      <c r="C73" s="19"/>
      <c r="D73" s="352"/>
      <c r="E73" s="642" t="s">
        <v>269</v>
      </c>
      <c r="F73" s="642"/>
      <c r="G73" s="642"/>
      <c r="H73" s="643"/>
    </row>
    <row r="74" spans="2:19" s="3" customFormat="1" ht="41.75" customHeight="1" x14ac:dyDescent="0.2">
      <c r="B74" s="17"/>
      <c r="C74" s="264" t="s">
        <v>17</v>
      </c>
      <c r="D74" s="201">
        <f>IF(D73=Lists!$R$2,0.2,0)</f>
        <v>0</v>
      </c>
      <c r="E74" s="615"/>
      <c r="F74" s="615"/>
      <c r="G74" s="615"/>
      <c r="H74" s="616"/>
      <c r="I74" s="1"/>
      <c r="J74" s="1"/>
      <c r="K74" s="1"/>
      <c r="L74" s="1"/>
      <c r="M74" s="1"/>
      <c r="N74" s="1"/>
      <c r="O74" s="1"/>
      <c r="P74" s="1"/>
      <c r="Q74" s="1"/>
      <c r="R74" s="1"/>
      <c r="S74" s="1"/>
    </row>
    <row r="75" spans="2:19" ht="15" x14ac:dyDescent="0.2">
      <c r="B75" s="20"/>
      <c r="C75" s="23" t="s">
        <v>125</v>
      </c>
      <c r="D75" s="21">
        <f>D57+D71+D74</f>
        <v>0</v>
      </c>
      <c r="E75" s="21"/>
      <c r="F75" s="21"/>
      <c r="G75" s="21"/>
      <c r="H75" s="22"/>
    </row>
    <row r="76" spans="2:19" s="3" customFormat="1" ht="41.75" customHeight="1" x14ac:dyDescent="0.2">
      <c r="B76" s="17" t="s">
        <v>315</v>
      </c>
      <c r="C76" s="18"/>
      <c r="D76" s="201" t="s">
        <v>187</v>
      </c>
      <c r="E76" s="615" t="s">
        <v>316</v>
      </c>
      <c r="F76" s="615"/>
      <c r="G76" s="615" t="s">
        <v>317</v>
      </c>
      <c r="H76" s="616"/>
      <c r="I76" s="1"/>
      <c r="J76" s="1"/>
      <c r="K76" s="1"/>
      <c r="L76" s="1"/>
      <c r="M76" s="1"/>
      <c r="N76" s="1"/>
      <c r="O76" s="1"/>
      <c r="P76" s="1"/>
      <c r="Q76" s="1"/>
      <c r="R76" s="1"/>
      <c r="S76" s="1"/>
    </row>
    <row r="77" spans="2:19" ht="29.75" customHeight="1" x14ac:dyDescent="0.2">
      <c r="B77" s="257" t="s">
        <v>318</v>
      </c>
      <c r="C77" s="258" t="s">
        <v>245</v>
      </c>
      <c r="D77" s="258"/>
      <c r="E77" s="639" t="s">
        <v>431</v>
      </c>
      <c r="F77" s="640"/>
      <c r="G77" s="640"/>
      <c r="H77" s="641"/>
    </row>
    <row r="78" spans="2:19" ht="38" customHeight="1" x14ac:dyDescent="0.2">
      <c r="B78" s="30" t="s">
        <v>320</v>
      </c>
      <c r="C78" s="25"/>
      <c r="D78" s="342"/>
      <c r="E78" s="633" t="s">
        <v>269</v>
      </c>
      <c r="F78" s="634"/>
      <c r="G78" s="634"/>
      <c r="H78" s="635"/>
    </row>
    <row r="79" spans="2:19" ht="29.75" customHeight="1" x14ac:dyDescent="0.2">
      <c r="B79" s="30" t="s">
        <v>323</v>
      </c>
      <c r="C79" s="25"/>
      <c r="D79" s="342"/>
      <c r="E79" s="633" t="s">
        <v>269</v>
      </c>
      <c r="F79" s="634"/>
      <c r="G79" s="634"/>
      <c r="H79" s="635"/>
    </row>
    <row r="80" spans="2:19" ht="39" customHeight="1" x14ac:dyDescent="0.2">
      <c r="B80" s="259" t="s">
        <v>326</v>
      </c>
      <c r="C80" s="71"/>
      <c r="D80" s="342"/>
      <c r="E80" s="636" t="s">
        <v>269</v>
      </c>
      <c r="F80" s="637"/>
      <c r="G80" s="637"/>
      <c r="H80" s="638"/>
    </row>
    <row r="81" spans="2:19" ht="44" customHeight="1" x14ac:dyDescent="0.2">
      <c r="B81" s="257" t="s">
        <v>329</v>
      </c>
      <c r="C81" s="258" t="s">
        <v>330</v>
      </c>
      <c r="D81" s="258"/>
      <c r="E81" s="639" t="s">
        <v>331</v>
      </c>
      <c r="F81" s="640"/>
      <c r="G81" s="640"/>
      <c r="H81" s="641"/>
    </row>
    <row r="82" spans="2:19" ht="36" customHeight="1" x14ac:dyDescent="0.2">
      <c r="B82" s="30" t="s">
        <v>332</v>
      </c>
      <c r="C82" s="25"/>
      <c r="D82" s="342"/>
      <c r="E82" s="633" t="s">
        <v>269</v>
      </c>
      <c r="F82" s="634"/>
      <c r="G82" s="634"/>
      <c r="H82" s="635"/>
    </row>
    <row r="83" spans="2:19" ht="29.75" customHeight="1" x14ac:dyDescent="0.2">
      <c r="B83" s="30" t="s">
        <v>335</v>
      </c>
      <c r="C83" s="25"/>
      <c r="D83" s="342"/>
      <c r="E83" s="633" t="s">
        <v>269</v>
      </c>
      <c r="F83" s="634"/>
      <c r="G83" s="634"/>
      <c r="H83" s="635"/>
    </row>
    <row r="84" spans="2:19" ht="75" customHeight="1" x14ac:dyDescent="0.2">
      <c r="B84" s="74" t="s">
        <v>336</v>
      </c>
      <c r="C84" s="26"/>
      <c r="D84" s="342"/>
      <c r="E84" s="636" t="s">
        <v>269</v>
      </c>
      <c r="F84" s="637"/>
      <c r="G84" s="637"/>
      <c r="H84" s="638"/>
    </row>
    <row r="85" spans="2:19" ht="15" x14ac:dyDescent="0.2">
      <c r="B85" s="20"/>
      <c r="C85" s="23" t="s">
        <v>126</v>
      </c>
      <c r="D85" s="21">
        <f>SUM(IF(D78=Lists!$S$2,0.2,0),IF(D79=Lists!$T$2,0.1,0),IF(D80=Lists!$U$2,0.1,0),IF(D82=Lists!$V$2,0.3,0),IF(D83=Lists!$W$2,0.1,0),_xlfn.IFS(D84=Lists!$X$3,0.1,D84=Lists!$X$4,0.1,D84=Lists!$X$5,0.15,D84=Lists!$X$6,0.2,D84=Lists!$X$2,0,D84="",0))</f>
        <v>0</v>
      </c>
      <c r="E85" s="21"/>
      <c r="F85" s="21"/>
      <c r="G85" s="21"/>
      <c r="H85" s="22"/>
    </row>
    <row r="86" spans="2:19" s="3" customFormat="1" ht="41" customHeight="1" x14ac:dyDescent="0.2">
      <c r="B86" s="17" t="s">
        <v>338</v>
      </c>
      <c r="C86" s="285" t="s">
        <v>432</v>
      </c>
      <c r="D86" s="658" t="s">
        <v>340</v>
      </c>
      <c r="E86" s="661"/>
      <c r="F86" s="658"/>
      <c r="G86" s="659"/>
      <c r="H86" s="660"/>
      <c r="I86" s="1"/>
      <c r="J86" s="1"/>
      <c r="K86" s="1"/>
      <c r="L86" s="1"/>
      <c r="M86" s="1"/>
      <c r="N86" s="1"/>
      <c r="O86" s="1"/>
      <c r="P86" s="1"/>
      <c r="Q86" s="1"/>
      <c r="R86" s="1"/>
      <c r="S86" s="1"/>
    </row>
    <row r="87" spans="2:19" ht="59.75" customHeight="1" x14ac:dyDescent="0.2">
      <c r="B87" s="257" t="s">
        <v>341</v>
      </c>
      <c r="C87" s="335">
        <v>2018</v>
      </c>
      <c r="D87" s="24" t="s">
        <v>433</v>
      </c>
      <c r="E87" s="24" t="s">
        <v>434</v>
      </c>
      <c r="F87" s="662" t="s">
        <v>435</v>
      </c>
      <c r="G87" s="663"/>
      <c r="H87" s="664"/>
    </row>
    <row r="88" spans="2:19" ht="15.5" customHeight="1" x14ac:dyDescent="0.2">
      <c r="B88" s="353" t="s">
        <v>346</v>
      </c>
      <c r="C88" s="354"/>
      <c r="D88" s="355" t="s">
        <v>269</v>
      </c>
      <c r="E88" s="355" t="s">
        <v>269</v>
      </c>
      <c r="F88" s="665" t="s">
        <v>269</v>
      </c>
      <c r="G88" s="666"/>
      <c r="H88" s="667"/>
    </row>
    <row r="89" spans="2:19" ht="14.75" customHeight="1" x14ac:dyDescent="0.2">
      <c r="B89" s="353" t="s">
        <v>347</v>
      </c>
      <c r="C89" s="354"/>
      <c r="D89" s="355" t="s">
        <v>269</v>
      </c>
      <c r="E89" s="355" t="s">
        <v>269</v>
      </c>
      <c r="F89" s="668"/>
      <c r="G89" s="669"/>
      <c r="H89" s="670"/>
    </row>
    <row r="90" spans="2:19" ht="14.75" customHeight="1" x14ac:dyDescent="0.2">
      <c r="B90" s="353" t="s">
        <v>348</v>
      </c>
      <c r="C90" s="354"/>
      <c r="D90" s="355" t="s">
        <v>269</v>
      </c>
      <c r="E90" s="355" t="s">
        <v>269</v>
      </c>
      <c r="F90" s="668"/>
      <c r="G90" s="669"/>
      <c r="H90" s="670"/>
    </row>
    <row r="91" spans="2:19" ht="14.75" customHeight="1" x14ac:dyDescent="0.2">
      <c r="B91" s="356" t="s">
        <v>349</v>
      </c>
      <c r="C91" s="354"/>
      <c r="D91" s="357" t="s">
        <v>269</v>
      </c>
      <c r="E91" s="357" t="s">
        <v>269</v>
      </c>
      <c r="F91" s="668"/>
      <c r="G91" s="669"/>
      <c r="H91" s="670"/>
    </row>
    <row r="92" spans="2:19" ht="14.75" customHeight="1" x14ac:dyDescent="0.2">
      <c r="B92" s="356" t="s">
        <v>350</v>
      </c>
      <c r="C92" s="354"/>
      <c r="D92" s="357" t="s">
        <v>269</v>
      </c>
      <c r="E92" s="357" t="s">
        <v>269</v>
      </c>
      <c r="F92" s="668"/>
      <c r="G92" s="669"/>
      <c r="H92" s="670"/>
    </row>
    <row r="93" spans="2:19" ht="14.75" customHeight="1" x14ac:dyDescent="0.2">
      <c r="B93" s="356" t="s">
        <v>351</v>
      </c>
      <c r="C93" s="354"/>
      <c r="D93" s="357" t="s">
        <v>269</v>
      </c>
      <c r="E93" s="357" t="s">
        <v>269</v>
      </c>
      <c r="F93" s="668"/>
      <c r="G93" s="669"/>
      <c r="H93" s="670"/>
    </row>
    <row r="94" spans="2:19" ht="14.75" customHeight="1" x14ac:dyDescent="0.2">
      <c r="B94" s="356" t="s">
        <v>352</v>
      </c>
      <c r="C94" s="354"/>
      <c r="D94" s="357" t="s">
        <v>269</v>
      </c>
      <c r="E94" s="357" t="s">
        <v>269</v>
      </c>
      <c r="F94" s="668"/>
      <c r="G94" s="669"/>
      <c r="H94" s="670"/>
    </row>
    <row r="95" spans="2:19" ht="14.75" customHeight="1" x14ac:dyDescent="0.2">
      <c r="B95" s="356" t="s">
        <v>353</v>
      </c>
      <c r="C95" s="354"/>
      <c r="D95" s="357" t="s">
        <v>269</v>
      </c>
      <c r="E95" s="357" t="s">
        <v>269</v>
      </c>
      <c r="F95" s="668"/>
      <c r="G95" s="669"/>
      <c r="H95" s="670"/>
    </row>
    <row r="96" spans="2:19" ht="14.75" customHeight="1" x14ac:dyDescent="0.2">
      <c r="B96" s="356">
        <v>9</v>
      </c>
      <c r="C96" s="354"/>
      <c r="D96" s="357" t="s">
        <v>269</v>
      </c>
      <c r="E96" s="357" t="s">
        <v>269</v>
      </c>
      <c r="F96" s="668"/>
      <c r="G96" s="669"/>
      <c r="H96" s="670"/>
    </row>
    <row r="97" spans="2:8" ht="14.75" customHeight="1" x14ac:dyDescent="0.2">
      <c r="B97" s="356">
        <v>10</v>
      </c>
      <c r="C97" s="354"/>
      <c r="D97" s="357" t="s">
        <v>269</v>
      </c>
      <c r="E97" s="357" t="s">
        <v>269</v>
      </c>
      <c r="F97" s="668"/>
      <c r="G97" s="669"/>
      <c r="H97" s="670"/>
    </row>
    <row r="98" spans="2:8" ht="14.75" customHeight="1" x14ac:dyDescent="0.2">
      <c r="B98" s="356">
        <v>11</v>
      </c>
      <c r="C98" s="354"/>
      <c r="D98" s="357" t="s">
        <v>269</v>
      </c>
      <c r="E98" s="357" t="s">
        <v>269</v>
      </c>
      <c r="F98" s="668"/>
      <c r="G98" s="669"/>
      <c r="H98" s="670"/>
    </row>
    <row r="99" spans="2:8" ht="14.75" customHeight="1" x14ac:dyDescent="0.2">
      <c r="B99" s="356">
        <v>12</v>
      </c>
      <c r="C99" s="354"/>
      <c r="D99" s="357" t="s">
        <v>269</v>
      </c>
      <c r="E99" s="357" t="s">
        <v>269</v>
      </c>
      <c r="F99" s="668"/>
      <c r="G99" s="669"/>
      <c r="H99" s="670"/>
    </row>
    <row r="100" spans="2:8" ht="14.75" customHeight="1" x14ac:dyDescent="0.2">
      <c r="B100" s="356">
        <v>13</v>
      </c>
      <c r="C100" s="354"/>
      <c r="D100" s="357" t="s">
        <v>269</v>
      </c>
      <c r="E100" s="357" t="s">
        <v>269</v>
      </c>
      <c r="F100" s="668"/>
      <c r="G100" s="669"/>
      <c r="H100" s="670"/>
    </row>
    <row r="101" spans="2:8" ht="14.75" customHeight="1" x14ac:dyDescent="0.2">
      <c r="B101" s="356">
        <v>14</v>
      </c>
      <c r="C101" s="354"/>
      <c r="D101" s="357" t="s">
        <v>269</v>
      </c>
      <c r="E101" s="357" t="s">
        <v>269</v>
      </c>
      <c r="F101" s="668"/>
      <c r="G101" s="669"/>
      <c r="H101" s="670"/>
    </row>
    <row r="102" spans="2:8" ht="14.75" customHeight="1" x14ac:dyDescent="0.2">
      <c r="B102" s="356">
        <v>15</v>
      </c>
      <c r="C102" s="354"/>
      <c r="D102" s="357" t="s">
        <v>269</v>
      </c>
      <c r="E102" s="357" t="s">
        <v>269</v>
      </c>
      <c r="F102" s="668"/>
      <c r="G102" s="669"/>
      <c r="H102" s="670"/>
    </row>
    <row r="103" spans="2:8" ht="14.75" customHeight="1" x14ac:dyDescent="0.2">
      <c r="B103" s="356">
        <v>16</v>
      </c>
      <c r="C103" s="354"/>
      <c r="D103" s="357" t="s">
        <v>269</v>
      </c>
      <c r="E103" s="357" t="s">
        <v>269</v>
      </c>
      <c r="F103" s="668"/>
      <c r="G103" s="669"/>
      <c r="H103" s="670"/>
    </row>
    <row r="104" spans="2:8" ht="14.75" customHeight="1" x14ac:dyDescent="0.2">
      <c r="B104" s="356">
        <v>17</v>
      </c>
      <c r="C104" s="354"/>
      <c r="D104" s="357" t="s">
        <v>269</v>
      </c>
      <c r="E104" s="357" t="s">
        <v>269</v>
      </c>
      <c r="F104" s="668"/>
      <c r="G104" s="669"/>
      <c r="H104" s="670"/>
    </row>
    <row r="105" spans="2:8" ht="14.75" customHeight="1" x14ac:dyDescent="0.2">
      <c r="B105" s="356">
        <v>18</v>
      </c>
      <c r="C105" s="354"/>
      <c r="D105" s="357" t="s">
        <v>269</v>
      </c>
      <c r="E105" s="357" t="s">
        <v>269</v>
      </c>
      <c r="F105" s="668"/>
      <c r="G105" s="669"/>
      <c r="H105" s="670"/>
    </row>
    <row r="106" spans="2:8" ht="14.75" customHeight="1" x14ac:dyDescent="0.2">
      <c r="B106" s="356">
        <v>19</v>
      </c>
      <c r="C106" s="354"/>
      <c r="D106" s="357" t="s">
        <v>269</v>
      </c>
      <c r="E106" s="357" t="s">
        <v>269</v>
      </c>
      <c r="F106" s="668"/>
      <c r="G106" s="669"/>
      <c r="H106" s="670"/>
    </row>
    <row r="107" spans="2:8" ht="14.75" customHeight="1" x14ac:dyDescent="0.2">
      <c r="B107" s="356">
        <v>20</v>
      </c>
      <c r="C107" s="354"/>
      <c r="D107" s="357" t="s">
        <v>269</v>
      </c>
      <c r="E107" s="357" t="s">
        <v>269</v>
      </c>
      <c r="F107" s="668"/>
      <c r="G107" s="669"/>
      <c r="H107" s="670"/>
    </row>
    <row r="108" spans="2:8" ht="14.75" customHeight="1" x14ac:dyDescent="0.2">
      <c r="B108" s="356">
        <v>21</v>
      </c>
      <c r="C108" s="354"/>
      <c r="D108" s="357" t="s">
        <v>269</v>
      </c>
      <c r="E108" s="357" t="s">
        <v>269</v>
      </c>
      <c r="F108" s="668"/>
      <c r="G108" s="669"/>
      <c r="H108" s="670"/>
    </row>
    <row r="109" spans="2:8" ht="14.75" customHeight="1" x14ac:dyDescent="0.2">
      <c r="B109" s="356">
        <v>22</v>
      </c>
      <c r="C109" s="354"/>
      <c r="D109" s="357" t="s">
        <v>269</v>
      </c>
      <c r="E109" s="357" t="s">
        <v>269</v>
      </c>
      <c r="F109" s="668"/>
      <c r="G109" s="669"/>
      <c r="H109" s="670"/>
    </row>
    <row r="110" spans="2:8" ht="14.75" customHeight="1" x14ac:dyDescent="0.2">
      <c r="B110" s="356">
        <v>23</v>
      </c>
      <c r="C110" s="354"/>
      <c r="D110" s="357" t="s">
        <v>269</v>
      </c>
      <c r="E110" s="357" t="s">
        <v>269</v>
      </c>
      <c r="F110" s="668"/>
      <c r="G110" s="669"/>
      <c r="H110" s="670"/>
    </row>
    <row r="111" spans="2:8" ht="14.75" customHeight="1" x14ac:dyDescent="0.2">
      <c r="B111" s="356">
        <v>24</v>
      </c>
      <c r="C111" s="354"/>
      <c r="D111" s="357" t="s">
        <v>269</v>
      </c>
      <c r="E111" s="357" t="s">
        <v>269</v>
      </c>
      <c r="F111" s="668"/>
      <c r="G111" s="669"/>
      <c r="H111" s="670"/>
    </row>
    <row r="112" spans="2:8" ht="14.75" customHeight="1" x14ac:dyDescent="0.2">
      <c r="B112" s="356">
        <v>25</v>
      </c>
      <c r="C112" s="354"/>
      <c r="D112" s="357" t="s">
        <v>269</v>
      </c>
      <c r="E112" s="357" t="s">
        <v>269</v>
      </c>
      <c r="F112" s="668"/>
      <c r="G112" s="669"/>
      <c r="H112" s="670"/>
    </row>
    <row r="113" spans="2:8" ht="14.75" customHeight="1" x14ac:dyDescent="0.2">
      <c r="B113" s="356">
        <v>26</v>
      </c>
      <c r="C113" s="354"/>
      <c r="D113" s="357" t="s">
        <v>269</v>
      </c>
      <c r="E113" s="357" t="s">
        <v>269</v>
      </c>
      <c r="F113" s="668"/>
      <c r="G113" s="669"/>
      <c r="H113" s="670"/>
    </row>
    <row r="114" spans="2:8" ht="14.75" customHeight="1" x14ac:dyDescent="0.2">
      <c r="B114" s="356">
        <v>27</v>
      </c>
      <c r="C114" s="354"/>
      <c r="D114" s="357" t="s">
        <v>269</v>
      </c>
      <c r="E114" s="357" t="s">
        <v>269</v>
      </c>
      <c r="F114" s="668"/>
      <c r="G114" s="669"/>
      <c r="H114" s="670"/>
    </row>
    <row r="115" spans="2:8" ht="14.75" customHeight="1" x14ac:dyDescent="0.2">
      <c r="B115" s="356">
        <v>28</v>
      </c>
      <c r="C115" s="354"/>
      <c r="D115" s="357" t="s">
        <v>269</v>
      </c>
      <c r="E115" s="357" t="s">
        <v>269</v>
      </c>
      <c r="F115" s="668"/>
      <c r="G115" s="669"/>
      <c r="H115" s="670"/>
    </row>
    <row r="116" spans="2:8" ht="14.75" customHeight="1" x14ac:dyDescent="0.2">
      <c r="B116" s="356">
        <v>29</v>
      </c>
      <c r="C116" s="354"/>
      <c r="D116" s="357" t="s">
        <v>269</v>
      </c>
      <c r="E116" s="357" t="s">
        <v>269</v>
      </c>
      <c r="F116" s="668"/>
      <c r="G116" s="669"/>
      <c r="H116" s="670"/>
    </row>
    <row r="117" spans="2:8" ht="14.75" customHeight="1" x14ac:dyDescent="0.2">
      <c r="B117" s="358">
        <v>30</v>
      </c>
      <c r="C117" s="359"/>
      <c r="D117" s="360" t="s">
        <v>269</v>
      </c>
      <c r="E117" s="360" t="s">
        <v>269</v>
      </c>
      <c r="F117" s="671"/>
      <c r="G117" s="672"/>
      <c r="H117" s="673"/>
    </row>
    <row r="118" spans="2:8" ht="42.5" customHeight="1" x14ac:dyDescent="0.2">
      <c r="B118" s="252" t="s">
        <v>461</v>
      </c>
      <c r="C118" s="253"/>
      <c r="D118" s="254">
        <f>SUM(D88:D117)</f>
        <v>0</v>
      </c>
      <c r="E118" s="72">
        <f>SUM(E88:E117)</f>
        <v>0</v>
      </c>
      <c r="F118" s="655"/>
      <c r="G118" s="656"/>
      <c r="H118" s="657"/>
    </row>
    <row r="119" spans="2:8" ht="44.75" customHeight="1" x14ac:dyDescent="0.2">
      <c r="B119" s="390" t="s">
        <v>462</v>
      </c>
      <c r="C119" s="251"/>
      <c r="D119" s="254" t="str">
        <f>'SB2 Overview States Provinces'!D8</f>
        <v>…</v>
      </c>
      <c r="E119" s="652"/>
      <c r="F119" s="653"/>
      <c r="G119" s="653"/>
      <c r="H119" s="654"/>
    </row>
    <row r="120" spans="2:8" ht="16" thickBot="1" x14ac:dyDescent="0.25">
      <c r="B120" s="241"/>
      <c r="C120" s="242" t="s">
        <v>127</v>
      </c>
      <c r="D120" s="248">
        <f>IF(ISERROR(D118/D119),0,D118/D119)</f>
        <v>0</v>
      </c>
      <c r="E120" s="243"/>
      <c r="F120" s="243"/>
      <c r="G120" s="243"/>
      <c r="H120" s="244"/>
    </row>
    <row r="121" spans="2:8" ht="21.5" customHeight="1" thickBot="1" x14ac:dyDescent="0.25">
      <c r="B121" s="245"/>
      <c r="C121" s="245"/>
      <c r="D121" s="245"/>
      <c r="E121" s="1"/>
    </row>
    <row r="122" spans="2:8" ht="43.25" customHeight="1" thickBot="1" x14ac:dyDescent="0.25">
      <c r="B122" s="73" t="s">
        <v>465</v>
      </c>
      <c r="C122" s="247"/>
      <c r="D122" s="249">
        <f>D8*(D25+D32+D75+D85+D120)</f>
        <v>0</v>
      </c>
      <c r="E122" s="646"/>
      <c r="F122" s="647"/>
      <c r="G122" s="647"/>
      <c r="H122" s="648"/>
    </row>
  </sheetData>
  <sheetProtection algorithmName="SHA-512" hashValue="HF1M3RpZ1+jetok5VHDaDtfBdasx7za3ne+UV+6sLdiMo4lwQc3mpaeCERmxIEXZhUL9TJDMiXz/cbBNIaCaLg==" saltValue="H0sD4LUcCISzCKTanhZ4jg==" spinCount="100000" sheet="1" objects="1" scenarios="1" formatColumns="0" formatRows="0"/>
  <mergeCells count="75">
    <mergeCell ref="E122:H122"/>
    <mergeCell ref="D86:E86"/>
    <mergeCell ref="F86:H86"/>
    <mergeCell ref="F87:H87"/>
    <mergeCell ref="F88:H117"/>
    <mergeCell ref="F118:H118"/>
    <mergeCell ref="E119:H119"/>
    <mergeCell ref="E82:H82"/>
    <mergeCell ref="E83:H83"/>
    <mergeCell ref="E84:H84"/>
    <mergeCell ref="E79:H79"/>
    <mergeCell ref="E80:H80"/>
    <mergeCell ref="E81:H81"/>
    <mergeCell ref="E74:H74"/>
    <mergeCell ref="E76:H76"/>
    <mergeCell ref="E77:H77"/>
    <mergeCell ref="E78:H78"/>
    <mergeCell ref="E70:F70"/>
    <mergeCell ref="G70:H70"/>
    <mergeCell ref="E71:H71"/>
    <mergeCell ref="E72:H72"/>
    <mergeCell ref="E73:H73"/>
    <mergeCell ref="B61:B69"/>
    <mergeCell ref="G61:H61"/>
    <mergeCell ref="G62:H62"/>
    <mergeCell ref="G63:H63"/>
    <mergeCell ref="G64:H64"/>
    <mergeCell ref="G65:H65"/>
    <mergeCell ref="G66:H66"/>
    <mergeCell ref="G67:H67"/>
    <mergeCell ref="E68:F68"/>
    <mergeCell ref="G68:H68"/>
    <mergeCell ref="E69:F69"/>
    <mergeCell ref="G69:H69"/>
    <mergeCell ref="E67:F67"/>
    <mergeCell ref="E33:H33"/>
    <mergeCell ref="F34:G34"/>
    <mergeCell ref="B37:B54"/>
    <mergeCell ref="B55:B56"/>
    <mergeCell ref="E58:H58"/>
    <mergeCell ref="E27:H27"/>
    <mergeCell ref="E28:H28"/>
    <mergeCell ref="E29:H29"/>
    <mergeCell ref="E30:H30"/>
    <mergeCell ref="E31:H31"/>
    <mergeCell ref="E21:H21"/>
    <mergeCell ref="E22:H22"/>
    <mergeCell ref="E23:H23"/>
    <mergeCell ref="E24:H24"/>
    <mergeCell ref="E26:H26"/>
    <mergeCell ref="E16:H16"/>
    <mergeCell ref="E17:H17"/>
    <mergeCell ref="E18:H18"/>
    <mergeCell ref="E19:H19"/>
    <mergeCell ref="E20:H20"/>
    <mergeCell ref="E11:H11"/>
    <mergeCell ref="E12:H12"/>
    <mergeCell ref="E13:H13"/>
    <mergeCell ref="E14:H14"/>
    <mergeCell ref="E15:H15"/>
    <mergeCell ref="E5:H5"/>
    <mergeCell ref="E6:H6"/>
    <mergeCell ref="E7:H7"/>
    <mergeCell ref="E9:H9"/>
    <mergeCell ref="E10:H10"/>
    <mergeCell ref="E59:F59"/>
    <mergeCell ref="E60:F60"/>
    <mergeCell ref="E66:F66"/>
    <mergeCell ref="G59:H59"/>
    <mergeCell ref="G60:H60"/>
    <mergeCell ref="E61:F61"/>
    <mergeCell ref="E62:F62"/>
    <mergeCell ref="E63:F63"/>
    <mergeCell ref="E64:F64"/>
    <mergeCell ref="E65:F65"/>
  </mergeCells>
  <conditionalFormatting sqref="C119">
    <cfRule type="duplicateValues" dxfId="107" priority="27"/>
  </conditionalFormatting>
  <conditionalFormatting sqref="D7">
    <cfRule type="containsText" dxfId="106" priority="6" operator="containsText" text="Y">
      <formula>NOT(ISERROR(SEARCH("Y",D7)))</formula>
    </cfRule>
    <cfRule type="containsText" dxfId="105" priority="5" operator="containsText" text="N">
      <formula>NOT(ISERROR(SEARCH("N",D7)))</formula>
    </cfRule>
  </conditionalFormatting>
  <conditionalFormatting sqref="D12:D13">
    <cfRule type="containsText" dxfId="104" priority="9" operator="containsText" text="YES">
      <formula>NOT(ISERROR(SEARCH("YES",D12)))</formula>
    </cfRule>
  </conditionalFormatting>
  <conditionalFormatting sqref="D15:D16">
    <cfRule type="containsText" dxfId="103" priority="8" operator="containsText" text="YES">
      <formula>NOT(ISERROR(SEARCH("YES",D15)))</formula>
    </cfRule>
  </conditionalFormatting>
  <conditionalFormatting sqref="D17 D23 D28:D31">
    <cfRule type="containsText" dxfId="102" priority="13" operator="containsText" text="SOME">
      <formula>NOT(ISERROR(SEARCH("SOME",D17)))</formula>
    </cfRule>
  </conditionalFormatting>
  <conditionalFormatting sqref="D18:D20">
    <cfRule type="containsText" dxfId="101" priority="7" operator="containsText" text="YES">
      <formula>NOT(ISERROR(SEARCH("YES",D18)))</formula>
    </cfRule>
  </conditionalFormatting>
  <conditionalFormatting sqref="D27:D31">
    <cfRule type="containsText" dxfId="100" priority="12" operator="containsText" text="Y">
      <formula>NOT(ISERROR(SEARCH("Y",D27)))</formula>
    </cfRule>
  </conditionalFormatting>
  <conditionalFormatting sqref="D73">
    <cfRule type="containsText" dxfId="99" priority="10" operator="containsText" text="YES">
      <formula>NOT(ISERROR(SEARCH("YES",D73)))</formula>
    </cfRule>
  </conditionalFormatting>
  <conditionalFormatting sqref="D78:D80">
    <cfRule type="containsText" dxfId="98" priority="3" operator="containsText" text="YES">
      <formula>NOT(ISERROR(SEARCH("YES",D78)))</formula>
    </cfRule>
  </conditionalFormatting>
  <conditionalFormatting sqref="D82:D83">
    <cfRule type="containsText" dxfId="97" priority="2" operator="containsText" text="YES">
      <formula>NOT(ISERROR(SEARCH("YES",D82)))</formula>
    </cfRule>
  </conditionalFormatting>
  <conditionalFormatting sqref="D84">
    <cfRule type="containsText" dxfId="96" priority="1" operator="containsText" text="Monitoring via">
      <formula>NOT(ISERROR(SEARCH("Monitoring via",D84)))</formula>
    </cfRule>
  </conditionalFormatting>
  <dataValidations count="1">
    <dataValidation allowBlank="1" showInputMessage="1" showErrorMessage="1" promptTitle="Please enter other consideration" sqref="D70" xr:uid="{C3CAC275-C55F-4CAC-ADD2-7CA7741732D4}"/>
  </dataValidations>
  <hyperlinks>
    <hyperlink ref="D1" location="'SB3 Overview of cities'!A1" display="'SB3 Overview of cities'!A1" xr:uid="{8362FF6C-4870-4C71-84BE-E5C753FB764C}"/>
    <hyperlink ref="E1" location="'CONTACT DETAILS'!A1" display="'CONTACT DETAILS'!A1" xr:uid="{923A4030-3128-4E87-A942-46F53ABF783F}"/>
    <hyperlink ref="B1" location="'MAIN PAGE'!A1" display="'MAIN PAGE'!A1" xr:uid="{B0BC6E86-3A64-4A33-9804-821EBEE79AA3}"/>
  </hyperlink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9">
        <x14:dataValidation type="list" allowBlank="1" showInputMessage="1" showErrorMessage="1" promptTitle="Please choose relevant option" xr:uid="{20A66CB3-403F-4AFE-B922-0B65FB8FC958}">
          <x14:formula1>
            <xm:f>Lists!$X$2:$X$6</xm:f>
          </x14:formula1>
          <xm:sqref>D84</xm:sqref>
        </x14:dataValidation>
        <x14:dataValidation type="list" allowBlank="1" showInputMessage="1" showErrorMessage="1" error="Please select answer from drop-down list, or input answer in CAPITAL LETTERS" prompt="Please select an answer from the drop-down list" xr:uid="{BCF1B872-E274-4709-BE9B-CBE1C0918601}">
          <x14:formula1>
            <xm:f>Lists!$R$2:$R$3</xm:f>
          </x14:formula1>
          <xm:sqref>D73</xm:sqref>
        </x14:dataValidation>
        <x14:dataValidation type="list" allowBlank="1" showInputMessage="1" showErrorMessage="1" promptTitle="For example:" xr:uid="{81D7B63A-D3D8-40DF-A841-B80DBEE0916E}">
          <x14:formula1>
            <xm:f>Lists!$Y$2:$Y$8</xm:f>
          </x14:formula1>
          <xm:sqref>F37:F56</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B5CC1219-E526-4AD0-AF62-DAB6A139EF36}">
          <x14:formula1>
            <xm:f>Lists!$Q$2:$Q$12</xm:f>
          </x14:formula1>
          <xm:sqref>D61:D69</xm:sqref>
        </x14:dataValidation>
        <x14:dataValidation type="list" allowBlank="1" showInputMessage="1" showErrorMessage="1" error="Please select answer from the drop-down list, or input answer in CAPITAL LETTERS" promptTitle="When defining requirements:" prompt="Public bodies can resort to:" xr:uid="{7EFE317A-8BAE-4EC7-B48C-8204F0BAAF97}">
          <x14:formula1>
            <xm:f>Lists!$C$2:$C$6</xm:f>
          </x14:formula1>
          <xm:sqref>D12</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C3401E59-4E94-4EEB-A35B-FB5447F95727}">
          <x14:formula1>
            <xm:f>Lists!$O$2:$O$25</xm:f>
          </x14:formula1>
          <xm:sqref>D37:D54</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7F5898DD-901B-4C0C-9CD3-061C0CEF4EDA}">
          <x14:formula1>
            <xm:f>Lists!$V$2:$V$3</xm:f>
          </x14:formula1>
          <xm:sqref>D82:D83</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8A9657F3-677D-4625-A6CB-F7336279D956}">
          <x14:formula1>
            <xm:f>Lists!$U$2:$U$3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C5144091-7A67-4F32-A1AB-A7A8C21E5F8B}">
          <x14:formula1>
            <xm:f>Lists!$T$2:$T$3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4AE6F763-E668-4F59-B596-35AA2B105BBA}">
          <x14:formula1>
            <xm:f>Lists!$S$2:$S$3</xm:f>
          </x14:formula1>
          <xm:sqref>D78</xm:sqref>
        </x14:dataValidation>
        <x14:dataValidation type="list" allowBlank="1" showInputMessage="1" showErrorMessage="1" xr:uid="{DAF4694D-A4CF-4A70-BFF9-CC5F799DA4C5}">
          <x14:formula1>
            <xm:f>Lists!$K$2:$K$4</xm:f>
          </x14:formula1>
          <xm:sqref>D23</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073D5A82-9B12-4469-8791-04D03365D784}">
          <x14:formula1>
            <xm:f>Lists!$A$2:$A$4</xm:f>
          </x14:formula1>
          <xm:sqref>D7</xm:sqref>
        </x14:dataValidation>
        <x14:dataValidation type="list" allowBlank="1" showInputMessage="1" showErrorMessage="1" error="Please select answer from drop-down list, or input answer in CAPITAL LETTERS" promptTitle="Please answer YES/NO" prompt="Select an answer from the drop-down list" xr:uid="{A9818290-A26A-48DF-A644-E3C244369E26}">
          <x14:formula1>
            <xm:f>Lists!$L$2:$L$4</xm:f>
          </x14:formula1>
          <xm:sqref>D27:D31</xm:sqref>
        </x14:dataValidation>
        <x14:dataValidation type="list" allowBlank="1" showInputMessage="1" showErrorMessage="1" xr:uid="{20201C59-8C61-43BC-B70D-F4AF5B3CA49D}">
          <x14:formula1>
            <xm:f>Lists!$E$2:$E$4</xm:f>
          </x14:formula1>
          <xm:sqref>D15</xm:sqref>
        </x14:dataValidation>
        <x14:dataValidation type="list" allowBlank="1" showInputMessage="1" showErrorMessage="1" xr:uid="{7D722654-C9E7-449C-8363-50C1600360C6}">
          <x14:formula1>
            <xm:f>Lists!$I$2:$I$4</xm:f>
          </x14:formula1>
          <xm:sqref>D20</xm:sqref>
        </x14:dataValidation>
        <x14:dataValidation type="list" allowBlank="1" showInputMessage="1" showErrorMessage="1" xr:uid="{06431D83-D25C-4FB1-9676-B860453AB5C3}">
          <x14:formula1>
            <xm:f>Lists!$H$2:$H$4</xm:f>
          </x14:formula1>
          <xm:sqref>D19</xm:sqref>
        </x14:dataValidation>
        <x14:dataValidation type="list" allowBlank="1" showInputMessage="1" showErrorMessage="1" xr:uid="{D2383B29-27EA-41E9-90BF-2C64FC064335}">
          <x14:formula1>
            <xm:f>Lists!$G$2:$G$4</xm:f>
          </x14:formula1>
          <xm:sqref>D18</xm:sqref>
        </x14:dataValidation>
        <x14:dataValidation type="list" allowBlank="1" showInputMessage="1" showErrorMessage="1" xr:uid="{168992E1-5917-4D86-97C5-99398E28D586}">
          <x14:formula1>
            <xm:f>Lists!$F$2:$F$4</xm:f>
          </x14:formula1>
          <xm:sqref>D16</xm:sqref>
        </x14:dataValidation>
        <x14:dataValidation type="list" allowBlank="1" showInputMessage="1" showErrorMessage="1" error="Please select answer from the drop-down list, or input answer in CAPITAL LETTERS" prompt="Please select the most relevant answer from the drop-down list" xr:uid="{269172E0-58D8-410F-9CBF-10AD50FD5F94}">
          <x14:formula1>
            <xm:f>Lists!$D$2:$D$4</xm:f>
          </x14:formula1>
          <xm:sqref>D13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2D6B9-C07C-41A4-849F-942669F72EE4}">
  <sheetPr codeName="Sheet8"/>
  <dimension ref="B1:S122"/>
  <sheetViews>
    <sheetView showGridLines="0" zoomScaleNormal="100" workbookViewId="0">
      <pane ySplit="3" topLeftCell="A4" activePane="bottomLeft" state="frozen"/>
      <selection pane="bottomLeft" activeCell="A3" sqref="A3"/>
    </sheetView>
  </sheetViews>
  <sheetFormatPr baseColWidth="10" defaultColWidth="25.1640625" defaultRowHeight="11" x14ac:dyDescent="0.2"/>
  <cols>
    <col min="1" max="1" width="15.5" style="1" customWidth="1"/>
    <col min="2" max="2" width="69" style="4" customWidth="1"/>
    <col min="3" max="3" width="8.5" style="4" customWidth="1"/>
    <col min="4" max="4" width="47" style="1" customWidth="1"/>
    <col min="5" max="5" width="40.5" style="2" customWidth="1"/>
    <col min="6" max="6" width="30.33203125" style="1" customWidth="1"/>
    <col min="7" max="7" width="25" style="1" customWidth="1"/>
    <col min="8" max="8" width="20.164062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9" s="77" customFormat="1" ht="36" customHeight="1" thickTop="1" thickBot="1" x14ac:dyDescent="0.25">
      <c r="B1" s="106" t="s">
        <v>143</v>
      </c>
      <c r="C1" s="107"/>
      <c r="D1" s="111" t="s">
        <v>458</v>
      </c>
      <c r="E1" s="106" t="s">
        <v>101</v>
      </c>
    </row>
    <row r="2" spans="2:19" ht="24.5" customHeight="1" thickTop="1" x14ac:dyDescent="0.2"/>
    <row r="3" spans="2:19" s="29" customFormat="1" ht="50" customHeight="1" x14ac:dyDescent="0.2">
      <c r="B3" s="27" t="s">
        <v>466</v>
      </c>
      <c r="D3" s="56" t="str">
        <f>'SB3 Overview of cities'!C9</f>
        <v>…</v>
      </c>
      <c r="E3" s="263"/>
      <c r="G3" s="28"/>
      <c r="H3" s="28"/>
      <c r="I3" s="28"/>
      <c r="J3" s="28"/>
      <c r="K3" s="28"/>
    </row>
    <row r="4" spans="2:19" s="29" customFormat="1" ht="20" customHeight="1" thickBot="1" x14ac:dyDescent="0.25">
      <c r="B4" s="27"/>
      <c r="C4" s="28"/>
      <c r="D4" s="27"/>
      <c r="F4" s="28"/>
      <c r="G4" s="28"/>
      <c r="H4" s="28"/>
      <c r="I4" s="28"/>
      <c r="J4" s="28"/>
      <c r="K4" s="28"/>
    </row>
    <row r="5" spans="2:19" s="29" customFormat="1" ht="56.75" customHeight="1" x14ac:dyDescent="0.2">
      <c r="B5" s="15" t="s">
        <v>181</v>
      </c>
      <c r="C5" s="16" t="s">
        <v>182</v>
      </c>
      <c r="D5" s="16"/>
      <c r="E5" s="617"/>
      <c r="F5" s="617"/>
      <c r="G5" s="617"/>
      <c r="H5" s="618"/>
      <c r="I5" s="3"/>
      <c r="J5" s="3"/>
      <c r="K5" s="3"/>
      <c r="L5" s="3"/>
      <c r="M5" s="3"/>
      <c r="N5" s="3"/>
      <c r="O5" s="3"/>
      <c r="P5" s="3"/>
      <c r="Q5" s="3"/>
      <c r="R5" s="3"/>
      <c r="S5" s="3"/>
    </row>
    <row r="6" spans="2:19" s="3" customFormat="1" ht="41.75" customHeight="1" x14ac:dyDescent="0.2">
      <c r="B6" s="17" t="s">
        <v>185</v>
      </c>
      <c r="C6" s="18" t="s">
        <v>186</v>
      </c>
      <c r="D6" s="201" t="s">
        <v>187</v>
      </c>
      <c r="E6" s="615" t="s">
        <v>188</v>
      </c>
      <c r="F6" s="615"/>
      <c r="G6" s="615"/>
      <c r="H6" s="616"/>
      <c r="I6" s="1"/>
      <c r="J6" s="1"/>
      <c r="K6" s="1"/>
      <c r="L6" s="1"/>
      <c r="M6" s="1"/>
      <c r="N6" s="1"/>
      <c r="O6" s="1"/>
      <c r="P6" s="1"/>
      <c r="Q6" s="1"/>
      <c r="R6" s="1"/>
      <c r="S6" s="1"/>
    </row>
    <row r="7" spans="2:19" ht="77" customHeight="1" x14ac:dyDescent="0.2">
      <c r="B7" s="68" t="s">
        <v>460</v>
      </c>
      <c r="C7" s="19"/>
      <c r="D7" s="341"/>
      <c r="E7" s="600"/>
      <c r="F7" s="600"/>
      <c r="G7" s="600"/>
      <c r="H7" s="601"/>
    </row>
    <row r="8" spans="2:19" ht="15" x14ac:dyDescent="0.2">
      <c r="B8" s="20"/>
      <c r="C8" s="23" t="s">
        <v>0</v>
      </c>
      <c r="D8" s="21">
        <f>IF(D7=Lists!$A$2,1,0)</f>
        <v>0</v>
      </c>
      <c r="E8" s="21"/>
      <c r="F8" s="21"/>
      <c r="G8" s="21"/>
      <c r="H8" s="22"/>
    </row>
    <row r="9" spans="2:19" s="3" customFormat="1" ht="41.75" customHeight="1" x14ac:dyDescent="0.2">
      <c r="B9" s="17" t="s">
        <v>192</v>
      </c>
      <c r="C9" s="18"/>
      <c r="D9" s="201"/>
      <c r="E9" s="615"/>
      <c r="F9" s="615"/>
      <c r="G9" s="615"/>
      <c r="H9" s="616"/>
      <c r="I9" s="1"/>
      <c r="J9" s="1"/>
      <c r="K9" s="1"/>
      <c r="L9" s="1"/>
      <c r="M9" s="1"/>
      <c r="N9" s="1"/>
      <c r="O9" s="1"/>
      <c r="P9" s="1"/>
      <c r="Q9" s="1"/>
      <c r="R9" s="1"/>
      <c r="S9" s="1"/>
    </row>
    <row r="10" spans="2:19" ht="38.75" customHeight="1" x14ac:dyDescent="0.2">
      <c r="B10" s="214" t="s">
        <v>423</v>
      </c>
      <c r="C10" s="215" t="s">
        <v>194</v>
      </c>
      <c r="D10" s="201" t="s">
        <v>187</v>
      </c>
      <c r="E10" s="615" t="s">
        <v>188</v>
      </c>
      <c r="F10" s="615"/>
      <c r="G10" s="615"/>
      <c r="H10" s="616"/>
    </row>
    <row r="11" spans="2:19" ht="34.25" customHeight="1" x14ac:dyDescent="0.2">
      <c r="B11" s="202" t="s">
        <v>195</v>
      </c>
      <c r="C11" s="203"/>
      <c r="D11" s="204" t="s">
        <v>196</v>
      </c>
      <c r="E11" s="644"/>
      <c r="F11" s="644"/>
      <c r="G11" s="644"/>
      <c r="H11" s="645"/>
    </row>
    <row r="12" spans="2:19" ht="132" customHeight="1" x14ac:dyDescent="0.2">
      <c r="B12" s="205" t="s">
        <v>197</v>
      </c>
      <c r="C12" s="206"/>
      <c r="D12" s="342"/>
      <c r="E12" s="606"/>
      <c r="F12" s="606"/>
      <c r="G12" s="606"/>
      <c r="H12" s="607"/>
    </row>
    <row r="13" spans="2:19" ht="75.5" customHeight="1" x14ac:dyDescent="0.2">
      <c r="B13" s="207" t="s">
        <v>200</v>
      </c>
      <c r="C13" s="206"/>
      <c r="D13" s="342"/>
      <c r="E13" s="606"/>
      <c r="F13" s="606"/>
      <c r="G13" s="606"/>
      <c r="H13" s="607"/>
    </row>
    <row r="14" spans="2:19" ht="31.25" customHeight="1" x14ac:dyDescent="0.2">
      <c r="B14" s="208" t="s">
        <v>203</v>
      </c>
      <c r="C14" s="206"/>
      <c r="D14" s="209" t="s">
        <v>204</v>
      </c>
      <c r="E14" s="608"/>
      <c r="F14" s="608"/>
      <c r="G14" s="608"/>
      <c r="H14" s="609"/>
    </row>
    <row r="15" spans="2:19" ht="79.25" customHeight="1" x14ac:dyDescent="0.2">
      <c r="B15" s="205" t="s">
        <v>205</v>
      </c>
      <c r="C15" s="206"/>
      <c r="D15" s="342"/>
      <c r="E15" s="606"/>
      <c r="F15" s="606"/>
      <c r="G15" s="606"/>
      <c r="H15" s="607"/>
    </row>
    <row r="16" spans="2:19" ht="69.5" customHeight="1" x14ac:dyDescent="0.2">
      <c r="B16" s="207" t="s">
        <v>208</v>
      </c>
      <c r="C16" s="206"/>
      <c r="D16" s="342"/>
      <c r="E16" s="606"/>
      <c r="F16" s="606"/>
      <c r="G16" s="606"/>
      <c r="H16" s="607"/>
    </row>
    <row r="17" spans="2:19" ht="17.75" customHeight="1" x14ac:dyDescent="0.2">
      <c r="B17" s="208" t="s">
        <v>210</v>
      </c>
      <c r="C17" s="210"/>
      <c r="D17" s="211"/>
      <c r="E17" s="608"/>
      <c r="F17" s="608"/>
      <c r="G17" s="608"/>
      <c r="H17" s="609"/>
    </row>
    <row r="18" spans="2:19" ht="53.75" customHeight="1" x14ac:dyDescent="0.2">
      <c r="B18" s="205" t="s">
        <v>211</v>
      </c>
      <c r="C18" s="206"/>
      <c r="D18" s="342"/>
      <c r="E18" s="606"/>
      <c r="F18" s="606"/>
      <c r="G18" s="606"/>
      <c r="H18" s="607"/>
    </row>
    <row r="19" spans="2:19" ht="94.25" customHeight="1" x14ac:dyDescent="0.2">
      <c r="B19" s="205" t="s">
        <v>424</v>
      </c>
      <c r="C19" s="206"/>
      <c r="D19" s="342"/>
      <c r="E19" s="606"/>
      <c r="F19" s="606"/>
      <c r="G19" s="606"/>
      <c r="H19" s="607"/>
    </row>
    <row r="20" spans="2:19" ht="103.25" customHeight="1" x14ac:dyDescent="0.2">
      <c r="B20" s="212" t="s">
        <v>216</v>
      </c>
      <c r="C20" s="213"/>
      <c r="D20" s="343"/>
      <c r="E20" s="613"/>
      <c r="F20" s="613"/>
      <c r="G20" s="613"/>
      <c r="H20" s="614"/>
    </row>
    <row r="21" spans="2:19" ht="23.75" customHeight="1" x14ac:dyDescent="0.2">
      <c r="B21" s="214"/>
      <c r="C21" s="215" t="s">
        <v>218</v>
      </c>
      <c r="D21" s="215">
        <f>SUM(_xlfn.IFS(D12=Lists!$C$2,0.2,D12=Lists!$C$3,0.2,D12=Lists!$C$4,0.2,D12=Lists!$C$5,0,D12="",0),IF(D13=Lists!$D$2,0.1,0),IF(D15=Lists!$E$2,0.05,0),IF(D16=Lists!$F$2,0.05,0),IF(D18=Lists!$G$2,0.15,0),IF(D19=Lists!$H$2,0.05,0),IF(D$20=Lists!$I$2,0.1,0))</f>
        <v>0</v>
      </c>
      <c r="E21" s="602"/>
      <c r="F21" s="602"/>
      <c r="G21" s="602"/>
      <c r="H21" s="603"/>
    </row>
    <row r="22" spans="2:19" ht="33" customHeight="1" x14ac:dyDescent="0.2">
      <c r="B22" s="216" t="s">
        <v>219</v>
      </c>
      <c r="C22" s="217" t="s">
        <v>220</v>
      </c>
      <c r="D22" s="217" t="s">
        <v>221</v>
      </c>
      <c r="E22" s="611" t="s">
        <v>188</v>
      </c>
      <c r="F22" s="611"/>
      <c r="G22" s="611"/>
      <c r="H22" s="612"/>
    </row>
    <row r="23" spans="2:19" ht="221" customHeight="1" x14ac:dyDescent="0.2">
      <c r="B23" s="218" t="s">
        <v>425</v>
      </c>
      <c r="C23" s="213"/>
      <c r="D23" s="343"/>
      <c r="E23" s="613"/>
      <c r="F23" s="613"/>
      <c r="G23" s="613"/>
      <c r="H23" s="614"/>
    </row>
    <row r="24" spans="2:19" ht="20.75" customHeight="1" x14ac:dyDescent="0.2">
      <c r="B24" s="214"/>
      <c r="C24" s="215" t="s">
        <v>225</v>
      </c>
      <c r="D24" s="215">
        <f>SUM(_xlfn.IFS(D23=Lists!$K$3,0.3,D23=Lists!$K$2,0,D23="",0))</f>
        <v>0</v>
      </c>
      <c r="E24" s="602"/>
      <c r="F24" s="602"/>
      <c r="G24" s="602"/>
      <c r="H24" s="603"/>
    </row>
    <row r="25" spans="2:19" ht="15" x14ac:dyDescent="0.2">
      <c r="B25" s="383"/>
      <c r="C25" s="384" t="s">
        <v>124</v>
      </c>
      <c r="D25" s="385">
        <f>D21+D24</f>
        <v>0</v>
      </c>
      <c r="E25" s="385"/>
      <c r="F25" s="385"/>
      <c r="G25" s="385"/>
      <c r="H25" s="386"/>
    </row>
    <row r="26" spans="2:19" s="3" customFormat="1" ht="41.75" customHeight="1" x14ac:dyDescent="0.2">
      <c r="B26" s="17" t="s">
        <v>226</v>
      </c>
      <c r="C26" s="18"/>
      <c r="D26" s="201" t="s">
        <v>187</v>
      </c>
      <c r="E26" s="615" t="s">
        <v>188</v>
      </c>
      <c r="F26" s="615"/>
      <c r="G26" s="615"/>
      <c r="H26" s="616"/>
      <c r="I26" s="1"/>
      <c r="J26" s="1"/>
      <c r="K26" s="1"/>
      <c r="L26" s="1"/>
      <c r="M26" s="1"/>
      <c r="N26" s="1"/>
      <c r="O26" s="1"/>
      <c r="P26" s="1"/>
      <c r="Q26" s="1"/>
      <c r="R26" s="1"/>
      <c r="S26" s="1"/>
    </row>
    <row r="27" spans="2:19" ht="27.5" customHeight="1" x14ac:dyDescent="0.2">
      <c r="B27" s="219" t="s">
        <v>227</v>
      </c>
      <c r="C27" s="220" t="s">
        <v>228</v>
      </c>
      <c r="D27" s="341"/>
      <c r="E27" s="629"/>
      <c r="F27" s="629"/>
      <c r="G27" s="629"/>
      <c r="H27" s="630"/>
    </row>
    <row r="28" spans="2:19" ht="35" customHeight="1" x14ac:dyDescent="0.2">
      <c r="B28" s="221" t="s">
        <v>231</v>
      </c>
      <c r="C28" s="220" t="s">
        <v>228</v>
      </c>
      <c r="D28" s="341"/>
      <c r="E28" s="631"/>
      <c r="F28" s="631"/>
      <c r="G28" s="631"/>
      <c r="H28" s="632"/>
    </row>
    <row r="29" spans="2:19" ht="35" customHeight="1" x14ac:dyDescent="0.2">
      <c r="B29" s="222" t="s">
        <v>234</v>
      </c>
      <c r="C29" s="220" t="s">
        <v>228</v>
      </c>
      <c r="D29" s="341"/>
      <c r="E29" s="631"/>
      <c r="F29" s="631"/>
      <c r="G29" s="631"/>
      <c r="H29" s="632"/>
    </row>
    <row r="30" spans="2:19" ht="45" customHeight="1" x14ac:dyDescent="0.2">
      <c r="B30" s="222" t="s">
        <v>237</v>
      </c>
      <c r="C30" s="220" t="s">
        <v>228</v>
      </c>
      <c r="D30" s="341"/>
      <c r="E30" s="631"/>
      <c r="F30" s="631"/>
      <c r="G30" s="631"/>
      <c r="H30" s="632"/>
    </row>
    <row r="31" spans="2:19" ht="27.5" customHeight="1" x14ac:dyDescent="0.2">
      <c r="B31" s="222" t="s">
        <v>240</v>
      </c>
      <c r="C31" s="220" t="s">
        <v>228</v>
      </c>
      <c r="D31" s="341"/>
      <c r="E31" s="604"/>
      <c r="F31" s="604"/>
      <c r="G31" s="604"/>
      <c r="H31" s="605"/>
    </row>
    <row r="32" spans="2:19" ht="15" x14ac:dyDescent="0.2">
      <c r="B32" s="20"/>
      <c r="C32" s="23" t="s">
        <v>11</v>
      </c>
      <c r="D32" s="21">
        <f>SUM(IF(D27=Lists!$L$2,0.2,0),IF(D28=Lists!$L$2,0.2,0),IF(D29=Lists!$L$2,0.2,0),IF(D30=Lists!$L$2,0.2,0),IF(D31=Lists!$L$2,0.2,0))</f>
        <v>0</v>
      </c>
      <c r="E32" s="21"/>
      <c r="F32" s="21"/>
      <c r="G32" s="21"/>
      <c r="H32" s="22"/>
    </row>
    <row r="33" spans="2:19" s="3" customFormat="1" ht="41.75" customHeight="1" x14ac:dyDescent="0.2">
      <c r="B33" s="17" t="s">
        <v>426</v>
      </c>
      <c r="C33" s="18"/>
      <c r="D33" s="201" t="s">
        <v>187</v>
      </c>
      <c r="E33" s="615"/>
      <c r="F33" s="615"/>
      <c r="G33" s="615"/>
      <c r="H33" s="616"/>
      <c r="I33" s="1"/>
      <c r="J33" s="1"/>
      <c r="K33" s="1"/>
      <c r="L33" s="1"/>
      <c r="M33" s="1"/>
      <c r="N33" s="1"/>
      <c r="O33" s="1"/>
      <c r="P33" s="1"/>
      <c r="Q33" s="1"/>
      <c r="R33" s="1"/>
      <c r="S33" s="1"/>
    </row>
    <row r="34" spans="2:19" ht="36.5" customHeight="1" x14ac:dyDescent="0.2">
      <c r="B34" s="223" t="s">
        <v>244</v>
      </c>
      <c r="C34" s="224" t="s">
        <v>245</v>
      </c>
      <c r="D34" s="225"/>
      <c r="E34" s="226"/>
      <c r="F34" s="651" t="s">
        <v>246</v>
      </c>
      <c r="G34" s="651"/>
      <c r="H34" s="227"/>
    </row>
    <row r="35" spans="2:19" ht="93" customHeight="1" x14ac:dyDescent="0.2">
      <c r="B35" s="228" t="s">
        <v>247</v>
      </c>
      <c r="C35" s="69"/>
      <c r="D35" s="229" t="s">
        <v>427</v>
      </c>
      <c r="E35" s="229" t="s">
        <v>249</v>
      </c>
      <c r="F35" s="229" t="s">
        <v>250</v>
      </c>
      <c r="G35" s="229" t="s">
        <v>251</v>
      </c>
      <c r="H35" s="230" t="s">
        <v>252</v>
      </c>
    </row>
    <row r="36" spans="2:19" ht="32" customHeight="1" x14ac:dyDescent="0.2">
      <c r="B36" s="231" t="s">
        <v>253</v>
      </c>
      <c r="C36" s="232"/>
      <c r="D36" s="233" t="s">
        <v>254</v>
      </c>
      <c r="E36" s="233" t="s">
        <v>255</v>
      </c>
      <c r="F36" s="233" t="s">
        <v>256</v>
      </c>
      <c r="G36" s="234"/>
      <c r="H36" s="235"/>
    </row>
    <row r="37" spans="2:19" ht="17" customHeight="1" x14ac:dyDescent="0.2">
      <c r="B37" s="624"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7" s="236" t="s">
        <v>258</v>
      </c>
      <c r="D37" s="344"/>
      <c r="E37" s="345" t="s">
        <v>269</v>
      </c>
      <c r="F37" s="345"/>
      <c r="G37" s="346"/>
      <c r="H37" s="347"/>
    </row>
    <row r="38" spans="2:19" ht="17" customHeight="1" x14ac:dyDescent="0.2">
      <c r="B38" s="625"/>
      <c r="C38" s="237" t="s">
        <v>261</v>
      </c>
      <c r="D38" s="344"/>
      <c r="E38" s="345" t="s">
        <v>269</v>
      </c>
      <c r="F38" s="345"/>
      <c r="G38" s="346"/>
      <c r="H38" s="347"/>
    </row>
    <row r="39" spans="2:19" ht="17" customHeight="1" x14ac:dyDescent="0.2">
      <c r="B39" s="625"/>
      <c r="C39" s="237" t="s">
        <v>263</v>
      </c>
      <c r="D39" s="344"/>
      <c r="E39" s="345" t="s">
        <v>269</v>
      </c>
      <c r="F39" s="345"/>
      <c r="G39" s="346"/>
      <c r="H39" s="347"/>
    </row>
    <row r="40" spans="2:19" ht="17" customHeight="1" x14ac:dyDescent="0.2">
      <c r="B40" s="625"/>
      <c r="C40" s="237" t="s">
        <v>264</v>
      </c>
      <c r="D40" s="344"/>
      <c r="E40" s="345" t="s">
        <v>269</v>
      </c>
      <c r="F40" s="345"/>
      <c r="G40" s="346"/>
      <c r="H40" s="347"/>
    </row>
    <row r="41" spans="2:19" ht="17" customHeight="1" x14ac:dyDescent="0.2">
      <c r="B41" s="625"/>
      <c r="C41" s="237" t="s">
        <v>265</v>
      </c>
      <c r="D41" s="344"/>
      <c r="E41" s="345" t="s">
        <v>269</v>
      </c>
      <c r="F41" s="345"/>
      <c r="G41" s="346"/>
      <c r="H41" s="347"/>
    </row>
    <row r="42" spans="2:19" ht="17" customHeight="1" x14ac:dyDescent="0.2">
      <c r="B42" s="625"/>
      <c r="C42" s="237" t="s">
        <v>268</v>
      </c>
      <c r="D42" s="344"/>
      <c r="E42" s="345" t="s">
        <v>269</v>
      </c>
      <c r="F42" s="345"/>
      <c r="G42" s="346"/>
      <c r="H42" s="347"/>
    </row>
    <row r="43" spans="2:19" ht="17" customHeight="1" x14ac:dyDescent="0.2">
      <c r="B43" s="625"/>
      <c r="C43" s="237" t="s">
        <v>271</v>
      </c>
      <c r="D43" s="344"/>
      <c r="E43" s="345" t="s">
        <v>269</v>
      </c>
      <c r="F43" s="345"/>
      <c r="G43" s="346"/>
      <c r="H43" s="347"/>
    </row>
    <row r="44" spans="2:19" ht="17" customHeight="1" x14ac:dyDescent="0.2">
      <c r="B44" s="625"/>
      <c r="C44" s="237" t="s">
        <v>272</v>
      </c>
      <c r="D44" s="344"/>
      <c r="E44" s="345" t="s">
        <v>269</v>
      </c>
      <c r="F44" s="345"/>
      <c r="G44" s="346"/>
      <c r="H44" s="347"/>
    </row>
    <row r="45" spans="2:19" ht="17" customHeight="1" x14ac:dyDescent="0.2">
      <c r="B45" s="625"/>
      <c r="C45" s="237" t="s">
        <v>274</v>
      </c>
      <c r="D45" s="344"/>
      <c r="E45" s="345" t="s">
        <v>269</v>
      </c>
      <c r="F45" s="345"/>
      <c r="G45" s="346"/>
      <c r="H45" s="347"/>
    </row>
    <row r="46" spans="2:19" ht="17" customHeight="1" x14ac:dyDescent="0.2">
      <c r="B46" s="625"/>
      <c r="C46" s="237" t="s">
        <v>276</v>
      </c>
      <c r="D46" s="344"/>
      <c r="E46" s="345" t="s">
        <v>269</v>
      </c>
      <c r="F46" s="345"/>
      <c r="G46" s="346"/>
      <c r="H46" s="347"/>
    </row>
    <row r="47" spans="2:19" ht="17" customHeight="1" x14ac:dyDescent="0.2">
      <c r="B47" s="625"/>
      <c r="C47" s="237" t="s">
        <v>279</v>
      </c>
      <c r="D47" s="344"/>
      <c r="E47" s="345" t="s">
        <v>269</v>
      </c>
      <c r="F47" s="345"/>
      <c r="G47" s="346"/>
      <c r="H47" s="347"/>
    </row>
    <row r="48" spans="2:19" ht="17" customHeight="1" x14ac:dyDescent="0.2">
      <c r="B48" s="625"/>
      <c r="C48" s="237" t="s">
        <v>282</v>
      </c>
      <c r="D48" s="344"/>
      <c r="E48" s="345" t="s">
        <v>269</v>
      </c>
      <c r="F48" s="345"/>
      <c r="G48" s="346"/>
      <c r="H48" s="347"/>
    </row>
    <row r="49" spans="2:18" ht="17" customHeight="1" x14ac:dyDescent="0.2">
      <c r="B49" s="625"/>
      <c r="C49" s="237" t="s">
        <v>284</v>
      </c>
      <c r="D49" s="344"/>
      <c r="E49" s="345" t="s">
        <v>269</v>
      </c>
      <c r="F49" s="345"/>
      <c r="G49" s="346"/>
      <c r="H49" s="347"/>
    </row>
    <row r="50" spans="2:18" ht="17" customHeight="1" x14ac:dyDescent="0.2">
      <c r="B50" s="625"/>
      <c r="C50" s="237" t="s">
        <v>286</v>
      </c>
      <c r="D50" s="344"/>
      <c r="E50" s="345" t="s">
        <v>269</v>
      </c>
      <c r="F50" s="345"/>
      <c r="G50" s="346"/>
      <c r="H50" s="347"/>
    </row>
    <row r="51" spans="2:18" ht="17" customHeight="1" x14ac:dyDescent="0.2">
      <c r="B51" s="625"/>
      <c r="C51" s="237" t="s">
        <v>288</v>
      </c>
      <c r="D51" s="344"/>
      <c r="E51" s="345" t="s">
        <v>269</v>
      </c>
      <c r="F51" s="345"/>
      <c r="G51" s="346"/>
      <c r="H51" s="347"/>
    </row>
    <row r="52" spans="2:18" ht="17" customHeight="1" x14ac:dyDescent="0.2">
      <c r="B52" s="625"/>
      <c r="C52" s="237" t="s">
        <v>289</v>
      </c>
      <c r="D52" s="344"/>
      <c r="E52" s="345" t="s">
        <v>269</v>
      </c>
      <c r="F52" s="345"/>
      <c r="G52" s="346"/>
      <c r="H52" s="347"/>
    </row>
    <row r="53" spans="2:18" ht="17" customHeight="1" x14ac:dyDescent="0.2">
      <c r="B53" s="625"/>
      <c r="C53" s="237" t="s">
        <v>290</v>
      </c>
      <c r="D53" s="344"/>
      <c r="E53" s="345" t="s">
        <v>269</v>
      </c>
      <c r="F53" s="345"/>
      <c r="G53" s="346"/>
      <c r="H53" s="347"/>
    </row>
    <row r="54" spans="2:18" ht="17" customHeight="1" x14ac:dyDescent="0.2">
      <c r="B54" s="626"/>
      <c r="C54" s="237" t="s">
        <v>291</v>
      </c>
      <c r="D54" s="344"/>
      <c r="E54" s="345" t="s">
        <v>269</v>
      </c>
      <c r="F54" s="345"/>
      <c r="G54" s="346"/>
      <c r="H54" s="347"/>
    </row>
    <row r="55" spans="2:18" ht="22.25" customHeight="1" x14ac:dyDescent="0.2">
      <c r="B55" s="627" t="s">
        <v>428</v>
      </c>
      <c r="C55" s="237" t="s">
        <v>293</v>
      </c>
      <c r="D55" s="345"/>
      <c r="E55" s="345" t="s">
        <v>269</v>
      </c>
      <c r="F55" s="345"/>
      <c r="G55" s="346"/>
      <c r="H55" s="347"/>
    </row>
    <row r="56" spans="2:18" ht="24" customHeight="1" x14ac:dyDescent="0.2">
      <c r="B56" s="628"/>
      <c r="C56" s="232" t="s">
        <v>295</v>
      </c>
      <c r="D56" s="348"/>
      <c r="E56" s="348" t="s">
        <v>269</v>
      </c>
      <c r="F56" s="348"/>
      <c r="G56" s="349"/>
      <c r="H56" s="350"/>
    </row>
    <row r="57" spans="2:18" ht="38" customHeight="1" x14ac:dyDescent="0.2">
      <c r="B57" s="255"/>
      <c r="C57" s="112" t="s">
        <v>12</v>
      </c>
      <c r="D57" s="256">
        <f>0.02*COUNTA(D37:D56)</f>
        <v>0</v>
      </c>
      <c r="E57" s="112"/>
      <c r="F57" s="112"/>
      <c r="G57" s="112"/>
      <c r="H57" s="113"/>
      <c r="I57" s="66"/>
      <c r="J57" s="66"/>
      <c r="K57" s="66"/>
      <c r="L57" s="66"/>
      <c r="M57" s="66"/>
      <c r="N57" s="66"/>
      <c r="O57" s="66"/>
      <c r="P57" s="66"/>
      <c r="Q57" s="66"/>
    </row>
    <row r="58" spans="2:18" ht="33" customHeight="1" x14ac:dyDescent="0.2">
      <c r="B58" s="216" t="s">
        <v>296</v>
      </c>
      <c r="C58" s="217" t="s">
        <v>245</v>
      </c>
      <c r="D58" s="217"/>
      <c r="E58" s="611"/>
      <c r="F58" s="611"/>
      <c r="G58" s="611"/>
      <c r="H58" s="612"/>
    </row>
    <row r="59" spans="2:18" ht="54" customHeight="1" x14ac:dyDescent="0.2">
      <c r="B59" s="387" t="s">
        <v>297</v>
      </c>
      <c r="C59" s="388"/>
      <c r="D59" s="367" t="s">
        <v>298</v>
      </c>
      <c r="E59" s="622" t="s">
        <v>429</v>
      </c>
      <c r="F59" s="622"/>
      <c r="G59" s="622" t="s">
        <v>300</v>
      </c>
      <c r="H59" s="623"/>
    </row>
    <row r="60" spans="2:18" ht="37.25" customHeight="1" x14ac:dyDescent="0.2">
      <c r="B60" s="238" t="s">
        <v>301</v>
      </c>
      <c r="C60" s="239"/>
      <c r="D60" s="240" t="s">
        <v>302</v>
      </c>
      <c r="E60" s="610" t="s">
        <v>303</v>
      </c>
      <c r="F60" s="610"/>
      <c r="G60" s="674"/>
      <c r="H60" s="675"/>
      <c r="R60" s="66"/>
    </row>
    <row r="61" spans="2:18" ht="33.5" customHeight="1" x14ac:dyDescent="0.2">
      <c r="B61" s="619"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1" s="237" t="s">
        <v>258</v>
      </c>
      <c r="D61" s="344"/>
      <c r="E61" s="598" t="s">
        <v>269</v>
      </c>
      <c r="F61" s="598"/>
      <c r="G61" s="598" t="s">
        <v>269</v>
      </c>
      <c r="H61" s="599"/>
      <c r="R61" s="66"/>
    </row>
    <row r="62" spans="2:18" ht="24" customHeight="1" x14ac:dyDescent="0.2">
      <c r="B62" s="620"/>
      <c r="C62" s="237" t="s">
        <v>261</v>
      </c>
      <c r="D62" s="344"/>
      <c r="E62" s="598" t="s">
        <v>269</v>
      </c>
      <c r="F62" s="598"/>
      <c r="G62" s="598" t="s">
        <v>269</v>
      </c>
      <c r="H62" s="599"/>
      <c r="R62" s="66"/>
    </row>
    <row r="63" spans="2:18" ht="24" customHeight="1" x14ac:dyDescent="0.2">
      <c r="B63" s="620"/>
      <c r="C63" s="237" t="s">
        <v>263</v>
      </c>
      <c r="D63" s="344"/>
      <c r="E63" s="598" t="s">
        <v>269</v>
      </c>
      <c r="F63" s="598"/>
      <c r="G63" s="598" t="s">
        <v>269</v>
      </c>
      <c r="H63" s="599"/>
      <c r="R63" s="66"/>
    </row>
    <row r="64" spans="2:18" ht="27.5" customHeight="1" x14ac:dyDescent="0.2">
      <c r="B64" s="620"/>
      <c r="C64" s="237" t="s">
        <v>264</v>
      </c>
      <c r="D64" s="344"/>
      <c r="E64" s="598" t="s">
        <v>269</v>
      </c>
      <c r="F64" s="598"/>
      <c r="G64" s="598" t="s">
        <v>269</v>
      </c>
      <c r="H64" s="599"/>
      <c r="R64" s="66"/>
    </row>
    <row r="65" spans="2:19" ht="24" customHeight="1" x14ac:dyDescent="0.2">
      <c r="B65" s="620"/>
      <c r="C65" s="237" t="s">
        <v>265</v>
      </c>
      <c r="D65" s="344"/>
      <c r="E65" s="598" t="s">
        <v>269</v>
      </c>
      <c r="F65" s="598"/>
      <c r="G65" s="598" t="s">
        <v>269</v>
      </c>
      <c r="H65" s="599"/>
      <c r="R65" s="66"/>
    </row>
    <row r="66" spans="2:19" ht="24" customHeight="1" x14ac:dyDescent="0.2">
      <c r="B66" s="620"/>
      <c r="C66" s="237" t="s">
        <v>268</v>
      </c>
      <c r="D66" s="344"/>
      <c r="E66" s="598" t="s">
        <v>269</v>
      </c>
      <c r="F66" s="598"/>
      <c r="G66" s="598" t="s">
        <v>269</v>
      </c>
      <c r="H66" s="599"/>
      <c r="R66" s="66"/>
    </row>
    <row r="67" spans="2:19" ht="24" customHeight="1" x14ac:dyDescent="0.2">
      <c r="B67" s="620"/>
      <c r="C67" s="237" t="s">
        <v>271</v>
      </c>
      <c r="D67" s="344"/>
      <c r="E67" s="598" t="s">
        <v>269</v>
      </c>
      <c r="F67" s="598"/>
      <c r="G67" s="598" t="s">
        <v>269</v>
      </c>
      <c r="H67" s="599"/>
      <c r="R67" s="66"/>
    </row>
    <row r="68" spans="2:19" ht="24" customHeight="1" x14ac:dyDescent="0.2">
      <c r="B68" s="620"/>
      <c r="C68" s="237" t="s">
        <v>272</v>
      </c>
      <c r="D68" s="344"/>
      <c r="E68" s="598" t="s">
        <v>269</v>
      </c>
      <c r="F68" s="598"/>
      <c r="G68" s="598" t="s">
        <v>269</v>
      </c>
      <c r="H68" s="599"/>
      <c r="R68" s="66"/>
    </row>
    <row r="69" spans="2:19" ht="32.75" customHeight="1" x14ac:dyDescent="0.2">
      <c r="B69" s="621"/>
      <c r="C69" s="237" t="s">
        <v>274</v>
      </c>
      <c r="D69" s="344"/>
      <c r="E69" s="598" t="s">
        <v>269</v>
      </c>
      <c r="F69" s="598"/>
      <c r="G69" s="598" t="s">
        <v>269</v>
      </c>
      <c r="H69" s="599"/>
      <c r="R69" s="66"/>
    </row>
    <row r="70" spans="2:19" ht="45.5" customHeight="1" x14ac:dyDescent="0.2">
      <c r="B70" s="389" t="s">
        <v>430</v>
      </c>
      <c r="C70" s="232" t="s">
        <v>276</v>
      </c>
      <c r="D70" s="351"/>
      <c r="E70" s="649" t="s">
        <v>269</v>
      </c>
      <c r="F70" s="649"/>
      <c r="G70" s="649" t="s">
        <v>269</v>
      </c>
      <c r="H70" s="650"/>
      <c r="R70" s="66"/>
    </row>
    <row r="71" spans="2:19" ht="20.75" customHeight="1" x14ac:dyDescent="0.2">
      <c r="B71" s="214"/>
      <c r="C71" s="215" t="s">
        <v>309</v>
      </c>
      <c r="D71" s="215">
        <f>0.04*COUNTA(D61:D70)</f>
        <v>0</v>
      </c>
      <c r="E71" s="602"/>
      <c r="F71" s="602"/>
      <c r="G71" s="602"/>
      <c r="H71" s="603"/>
    </row>
    <row r="72" spans="2:19" s="3" customFormat="1" ht="41.75" customHeight="1" x14ac:dyDescent="0.2">
      <c r="B72" s="17" t="s">
        <v>310</v>
      </c>
      <c r="C72" s="18"/>
      <c r="D72" s="201" t="s">
        <v>187</v>
      </c>
      <c r="E72" s="615" t="s">
        <v>311</v>
      </c>
      <c r="F72" s="615"/>
      <c r="G72" s="615"/>
      <c r="H72" s="616"/>
      <c r="I72" s="1"/>
      <c r="J72" s="1"/>
      <c r="K72" s="1"/>
      <c r="L72" s="1"/>
      <c r="M72" s="1"/>
      <c r="N72" s="1"/>
      <c r="O72" s="1"/>
      <c r="P72" s="1"/>
      <c r="Q72" s="1"/>
      <c r="R72" s="1"/>
      <c r="S72" s="1"/>
    </row>
    <row r="73" spans="2:19" ht="53.75" customHeight="1" x14ac:dyDescent="0.2">
      <c r="B73" s="70" t="s">
        <v>312</v>
      </c>
      <c r="C73" s="19"/>
      <c r="D73" s="352"/>
      <c r="E73" s="642" t="s">
        <v>269</v>
      </c>
      <c r="F73" s="642"/>
      <c r="G73" s="642"/>
      <c r="H73" s="643"/>
    </row>
    <row r="74" spans="2:19" s="3" customFormat="1" ht="41.75" customHeight="1" x14ac:dyDescent="0.2">
      <c r="B74" s="17"/>
      <c r="C74" s="264" t="s">
        <v>17</v>
      </c>
      <c r="D74" s="201">
        <f>IF(D73=Lists!$R$2,0.2,0)</f>
        <v>0</v>
      </c>
      <c r="E74" s="615"/>
      <c r="F74" s="615"/>
      <c r="G74" s="615"/>
      <c r="H74" s="616"/>
      <c r="I74" s="1"/>
      <c r="J74" s="1"/>
      <c r="K74" s="1"/>
      <c r="L74" s="1"/>
      <c r="M74" s="1"/>
      <c r="N74" s="1"/>
      <c r="O74" s="1"/>
      <c r="P74" s="1"/>
      <c r="Q74" s="1"/>
      <c r="R74" s="1"/>
      <c r="S74" s="1"/>
    </row>
    <row r="75" spans="2:19" ht="15" x14ac:dyDescent="0.2">
      <c r="B75" s="20"/>
      <c r="C75" s="23" t="s">
        <v>125</v>
      </c>
      <c r="D75" s="21">
        <f>D57+D71+D74</f>
        <v>0</v>
      </c>
      <c r="E75" s="21"/>
      <c r="F75" s="21"/>
      <c r="G75" s="21"/>
      <c r="H75" s="22"/>
    </row>
    <row r="76" spans="2:19" s="3" customFormat="1" ht="41.75" customHeight="1" x14ac:dyDescent="0.2">
      <c r="B76" s="17" t="s">
        <v>315</v>
      </c>
      <c r="C76" s="18"/>
      <c r="D76" s="201" t="s">
        <v>187</v>
      </c>
      <c r="E76" s="615" t="s">
        <v>316</v>
      </c>
      <c r="F76" s="615"/>
      <c r="G76" s="615" t="s">
        <v>317</v>
      </c>
      <c r="H76" s="616"/>
      <c r="I76" s="1"/>
      <c r="J76" s="1"/>
      <c r="K76" s="1"/>
      <c r="L76" s="1"/>
      <c r="M76" s="1"/>
      <c r="N76" s="1"/>
      <c r="O76" s="1"/>
      <c r="P76" s="1"/>
      <c r="Q76" s="1"/>
      <c r="R76" s="1"/>
      <c r="S76" s="1"/>
    </row>
    <row r="77" spans="2:19" ht="29.75" customHeight="1" x14ac:dyDescent="0.2">
      <c r="B77" s="257" t="s">
        <v>318</v>
      </c>
      <c r="C77" s="258" t="s">
        <v>245</v>
      </c>
      <c r="D77" s="258"/>
      <c r="E77" s="639" t="s">
        <v>431</v>
      </c>
      <c r="F77" s="640"/>
      <c r="G77" s="640"/>
      <c r="H77" s="641"/>
    </row>
    <row r="78" spans="2:19" ht="38" customHeight="1" x14ac:dyDescent="0.2">
      <c r="B78" s="30" t="s">
        <v>320</v>
      </c>
      <c r="C78" s="25"/>
      <c r="D78" s="342"/>
      <c r="E78" s="633" t="s">
        <v>269</v>
      </c>
      <c r="F78" s="634"/>
      <c r="G78" s="634"/>
      <c r="H78" s="635"/>
    </row>
    <row r="79" spans="2:19" ht="29.75" customHeight="1" x14ac:dyDescent="0.2">
      <c r="B79" s="30" t="s">
        <v>323</v>
      </c>
      <c r="C79" s="25"/>
      <c r="D79" s="342"/>
      <c r="E79" s="633" t="s">
        <v>269</v>
      </c>
      <c r="F79" s="634"/>
      <c r="G79" s="634"/>
      <c r="H79" s="635"/>
    </row>
    <row r="80" spans="2:19" ht="39" customHeight="1" x14ac:dyDescent="0.2">
      <c r="B80" s="259" t="s">
        <v>326</v>
      </c>
      <c r="C80" s="71"/>
      <c r="D80" s="342"/>
      <c r="E80" s="636" t="s">
        <v>269</v>
      </c>
      <c r="F80" s="637"/>
      <c r="G80" s="637"/>
      <c r="H80" s="638"/>
    </row>
    <row r="81" spans="2:19" ht="44" customHeight="1" x14ac:dyDescent="0.2">
      <c r="B81" s="257" t="s">
        <v>329</v>
      </c>
      <c r="C81" s="258" t="s">
        <v>330</v>
      </c>
      <c r="D81" s="258"/>
      <c r="E81" s="639" t="s">
        <v>331</v>
      </c>
      <c r="F81" s="640"/>
      <c r="G81" s="640"/>
      <c r="H81" s="641"/>
    </row>
    <row r="82" spans="2:19" ht="36" customHeight="1" x14ac:dyDescent="0.2">
      <c r="B82" s="30" t="s">
        <v>332</v>
      </c>
      <c r="C82" s="25"/>
      <c r="D82" s="342"/>
      <c r="E82" s="633" t="s">
        <v>269</v>
      </c>
      <c r="F82" s="634"/>
      <c r="G82" s="634"/>
      <c r="H82" s="635"/>
    </row>
    <row r="83" spans="2:19" ht="29.75" customHeight="1" x14ac:dyDescent="0.2">
      <c r="B83" s="30" t="s">
        <v>335</v>
      </c>
      <c r="C83" s="25"/>
      <c r="D83" s="342"/>
      <c r="E83" s="633" t="s">
        <v>269</v>
      </c>
      <c r="F83" s="634"/>
      <c r="G83" s="634"/>
      <c r="H83" s="635"/>
    </row>
    <row r="84" spans="2:19" ht="75" customHeight="1" x14ac:dyDescent="0.2">
      <c r="B84" s="74" t="s">
        <v>336</v>
      </c>
      <c r="C84" s="26"/>
      <c r="D84" s="342"/>
      <c r="E84" s="636" t="s">
        <v>269</v>
      </c>
      <c r="F84" s="637"/>
      <c r="G84" s="637"/>
      <c r="H84" s="638"/>
    </row>
    <row r="85" spans="2:19" ht="15" x14ac:dyDescent="0.2">
      <c r="B85" s="20"/>
      <c r="C85" s="23" t="s">
        <v>126</v>
      </c>
      <c r="D85" s="21">
        <f>SUM(IF(D78=Lists!$S$2,0.2,0),IF(D79=Lists!$T$2,0.1,0),IF(D80=Lists!$U$2,0.1,0),IF(D82=Lists!$V$2,0.3,0),IF(D83=Lists!$W$2,0.1,0),_xlfn.IFS(D84=Lists!$X$3,0.1,D84=Lists!$X$4,0.1,D84=Lists!$X$5,0.15,D84=Lists!$X$6,0.2,D84=Lists!$X$2,0,D84="",0))</f>
        <v>0</v>
      </c>
      <c r="E85" s="21"/>
      <c r="F85" s="21"/>
      <c r="G85" s="21"/>
      <c r="H85" s="22"/>
    </row>
    <row r="86" spans="2:19" s="3" customFormat="1" ht="41" customHeight="1" x14ac:dyDescent="0.2">
      <c r="B86" s="17" t="s">
        <v>338</v>
      </c>
      <c r="C86" s="285" t="s">
        <v>432</v>
      </c>
      <c r="D86" s="658" t="s">
        <v>340</v>
      </c>
      <c r="E86" s="661"/>
      <c r="F86" s="658"/>
      <c r="G86" s="659"/>
      <c r="H86" s="660"/>
      <c r="I86" s="1"/>
      <c r="J86" s="1"/>
      <c r="K86" s="1"/>
      <c r="L86" s="1"/>
      <c r="M86" s="1"/>
      <c r="N86" s="1"/>
      <c r="O86" s="1"/>
      <c r="P86" s="1"/>
      <c r="Q86" s="1"/>
      <c r="R86" s="1"/>
      <c r="S86" s="1"/>
    </row>
    <row r="87" spans="2:19" ht="59.75" customHeight="1" x14ac:dyDescent="0.2">
      <c r="B87" s="257" t="s">
        <v>341</v>
      </c>
      <c r="C87" s="335">
        <v>2018</v>
      </c>
      <c r="D87" s="24" t="s">
        <v>433</v>
      </c>
      <c r="E87" s="24" t="s">
        <v>434</v>
      </c>
      <c r="F87" s="662" t="s">
        <v>435</v>
      </c>
      <c r="G87" s="663"/>
      <c r="H87" s="664"/>
    </row>
    <row r="88" spans="2:19" ht="15.5" customHeight="1" x14ac:dyDescent="0.2">
      <c r="B88" s="353" t="s">
        <v>346</v>
      </c>
      <c r="C88" s="354"/>
      <c r="D88" s="355" t="s">
        <v>269</v>
      </c>
      <c r="E88" s="355" t="s">
        <v>269</v>
      </c>
      <c r="F88" s="665" t="s">
        <v>269</v>
      </c>
      <c r="G88" s="666"/>
      <c r="H88" s="667"/>
    </row>
    <row r="89" spans="2:19" ht="14.75" customHeight="1" x14ac:dyDescent="0.2">
      <c r="B89" s="353" t="s">
        <v>347</v>
      </c>
      <c r="C89" s="354"/>
      <c r="D89" s="355" t="s">
        <v>269</v>
      </c>
      <c r="E89" s="355" t="s">
        <v>269</v>
      </c>
      <c r="F89" s="668"/>
      <c r="G89" s="669"/>
      <c r="H89" s="670"/>
    </row>
    <row r="90" spans="2:19" ht="14.75" customHeight="1" x14ac:dyDescent="0.2">
      <c r="B90" s="353" t="s">
        <v>348</v>
      </c>
      <c r="C90" s="354"/>
      <c r="D90" s="355" t="s">
        <v>269</v>
      </c>
      <c r="E90" s="355" t="s">
        <v>269</v>
      </c>
      <c r="F90" s="668"/>
      <c r="G90" s="669"/>
      <c r="H90" s="670"/>
    </row>
    <row r="91" spans="2:19" ht="14.75" customHeight="1" x14ac:dyDescent="0.2">
      <c r="B91" s="356" t="s">
        <v>349</v>
      </c>
      <c r="C91" s="354"/>
      <c r="D91" s="357" t="s">
        <v>269</v>
      </c>
      <c r="E91" s="357" t="s">
        <v>269</v>
      </c>
      <c r="F91" s="668"/>
      <c r="G91" s="669"/>
      <c r="H91" s="670"/>
    </row>
    <row r="92" spans="2:19" ht="14.75" customHeight="1" x14ac:dyDescent="0.2">
      <c r="B92" s="356" t="s">
        <v>350</v>
      </c>
      <c r="C92" s="354"/>
      <c r="D92" s="357" t="s">
        <v>269</v>
      </c>
      <c r="E92" s="357" t="s">
        <v>269</v>
      </c>
      <c r="F92" s="668"/>
      <c r="G92" s="669"/>
      <c r="H92" s="670"/>
    </row>
    <row r="93" spans="2:19" ht="14.75" customHeight="1" x14ac:dyDescent="0.2">
      <c r="B93" s="356" t="s">
        <v>351</v>
      </c>
      <c r="C93" s="354"/>
      <c r="D93" s="357" t="s">
        <v>269</v>
      </c>
      <c r="E93" s="357" t="s">
        <v>269</v>
      </c>
      <c r="F93" s="668"/>
      <c r="G93" s="669"/>
      <c r="H93" s="670"/>
    </row>
    <row r="94" spans="2:19" ht="14.75" customHeight="1" x14ac:dyDescent="0.2">
      <c r="B94" s="356" t="s">
        <v>352</v>
      </c>
      <c r="C94" s="354"/>
      <c r="D94" s="357" t="s">
        <v>269</v>
      </c>
      <c r="E94" s="357" t="s">
        <v>269</v>
      </c>
      <c r="F94" s="668"/>
      <c r="G94" s="669"/>
      <c r="H94" s="670"/>
    </row>
    <row r="95" spans="2:19" ht="14.75" customHeight="1" x14ac:dyDescent="0.2">
      <c r="B95" s="356" t="s">
        <v>353</v>
      </c>
      <c r="C95" s="354"/>
      <c r="D95" s="357" t="s">
        <v>269</v>
      </c>
      <c r="E95" s="357" t="s">
        <v>269</v>
      </c>
      <c r="F95" s="668"/>
      <c r="G95" s="669"/>
      <c r="H95" s="670"/>
    </row>
    <row r="96" spans="2:19" ht="14.75" customHeight="1" x14ac:dyDescent="0.2">
      <c r="B96" s="356">
        <v>9</v>
      </c>
      <c r="C96" s="354"/>
      <c r="D96" s="357" t="s">
        <v>269</v>
      </c>
      <c r="E96" s="357" t="s">
        <v>269</v>
      </c>
      <c r="F96" s="668"/>
      <c r="G96" s="669"/>
      <c r="H96" s="670"/>
    </row>
    <row r="97" spans="2:8" ht="14.75" customHeight="1" x14ac:dyDescent="0.2">
      <c r="B97" s="356">
        <v>10</v>
      </c>
      <c r="C97" s="354"/>
      <c r="D97" s="357" t="s">
        <v>269</v>
      </c>
      <c r="E97" s="357" t="s">
        <v>269</v>
      </c>
      <c r="F97" s="668"/>
      <c r="G97" s="669"/>
      <c r="H97" s="670"/>
    </row>
    <row r="98" spans="2:8" ht="14.75" customHeight="1" x14ac:dyDescent="0.2">
      <c r="B98" s="356">
        <v>11</v>
      </c>
      <c r="C98" s="354"/>
      <c r="D98" s="357" t="s">
        <v>269</v>
      </c>
      <c r="E98" s="357" t="s">
        <v>269</v>
      </c>
      <c r="F98" s="668"/>
      <c r="G98" s="669"/>
      <c r="H98" s="670"/>
    </row>
    <row r="99" spans="2:8" ht="14.75" customHeight="1" x14ac:dyDescent="0.2">
      <c r="B99" s="356">
        <v>12</v>
      </c>
      <c r="C99" s="354"/>
      <c r="D99" s="357" t="s">
        <v>269</v>
      </c>
      <c r="E99" s="357" t="s">
        <v>269</v>
      </c>
      <c r="F99" s="668"/>
      <c r="G99" s="669"/>
      <c r="H99" s="670"/>
    </row>
    <row r="100" spans="2:8" ht="14.75" customHeight="1" x14ac:dyDescent="0.2">
      <c r="B100" s="356">
        <v>13</v>
      </c>
      <c r="C100" s="354"/>
      <c r="D100" s="357" t="s">
        <v>269</v>
      </c>
      <c r="E100" s="357" t="s">
        <v>269</v>
      </c>
      <c r="F100" s="668"/>
      <c r="G100" s="669"/>
      <c r="H100" s="670"/>
    </row>
    <row r="101" spans="2:8" ht="14.75" customHeight="1" x14ac:dyDescent="0.2">
      <c r="B101" s="356">
        <v>14</v>
      </c>
      <c r="C101" s="354"/>
      <c r="D101" s="357" t="s">
        <v>269</v>
      </c>
      <c r="E101" s="357" t="s">
        <v>269</v>
      </c>
      <c r="F101" s="668"/>
      <c r="G101" s="669"/>
      <c r="H101" s="670"/>
    </row>
    <row r="102" spans="2:8" ht="14.75" customHeight="1" x14ac:dyDescent="0.2">
      <c r="B102" s="356">
        <v>15</v>
      </c>
      <c r="C102" s="354"/>
      <c r="D102" s="357" t="s">
        <v>269</v>
      </c>
      <c r="E102" s="357" t="s">
        <v>269</v>
      </c>
      <c r="F102" s="668"/>
      <c r="G102" s="669"/>
      <c r="H102" s="670"/>
    </row>
    <row r="103" spans="2:8" ht="14.75" customHeight="1" x14ac:dyDescent="0.2">
      <c r="B103" s="356">
        <v>16</v>
      </c>
      <c r="C103" s="354"/>
      <c r="D103" s="357" t="s">
        <v>269</v>
      </c>
      <c r="E103" s="357" t="s">
        <v>269</v>
      </c>
      <c r="F103" s="668"/>
      <c r="G103" s="669"/>
      <c r="H103" s="670"/>
    </row>
    <row r="104" spans="2:8" ht="14.75" customHeight="1" x14ac:dyDescent="0.2">
      <c r="B104" s="356">
        <v>17</v>
      </c>
      <c r="C104" s="354"/>
      <c r="D104" s="357" t="s">
        <v>269</v>
      </c>
      <c r="E104" s="357" t="s">
        <v>269</v>
      </c>
      <c r="F104" s="668"/>
      <c r="G104" s="669"/>
      <c r="H104" s="670"/>
    </row>
    <row r="105" spans="2:8" ht="14.75" customHeight="1" x14ac:dyDescent="0.2">
      <c r="B105" s="356">
        <v>18</v>
      </c>
      <c r="C105" s="354"/>
      <c r="D105" s="357" t="s">
        <v>269</v>
      </c>
      <c r="E105" s="357" t="s">
        <v>269</v>
      </c>
      <c r="F105" s="668"/>
      <c r="G105" s="669"/>
      <c r="H105" s="670"/>
    </row>
    <row r="106" spans="2:8" ht="14.75" customHeight="1" x14ac:dyDescent="0.2">
      <c r="B106" s="356">
        <v>19</v>
      </c>
      <c r="C106" s="354"/>
      <c r="D106" s="357" t="s">
        <v>269</v>
      </c>
      <c r="E106" s="357" t="s">
        <v>269</v>
      </c>
      <c r="F106" s="668"/>
      <c r="G106" s="669"/>
      <c r="H106" s="670"/>
    </row>
    <row r="107" spans="2:8" ht="14.75" customHeight="1" x14ac:dyDescent="0.2">
      <c r="B107" s="356">
        <v>20</v>
      </c>
      <c r="C107" s="354"/>
      <c r="D107" s="357" t="s">
        <v>269</v>
      </c>
      <c r="E107" s="357" t="s">
        <v>269</v>
      </c>
      <c r="F107" s="668"/>
      <c r="G107" s="669"/>
      <c r="H107" s="670"/>
    </row>
    <row r="108" spans="2:8" ht="14.75" customHeight="1" x14ac:dyDescent="0.2">
      <c r="B108" s="356">
        <v>21</v>
      </c>
      <c r="C108" s="354"/>
      <c r="D108" s="357" t="s">
        <v>269</v>
      </c>
      <c r="E108" s="357" t="s">
        <v>269</v>
      </c>
      <c r="F108" s="668"/>
      <c r="G108" s="669"/>
      <c r="H108" s="670"/>
    </row>
    <row r="109" spans="2:8" ht="14.75" customHeight="1" x14ac:dyDescent="0.2">
      <c r="B109" s="356">
        <v>22</v>
      </c>
      <c r="C109" s="354"/>
      <c r="D109" s="357" t="s">
        <v>269</v>
      </c>
      <c r="E109" s="357" t="s">
        <v>269</v>
      </c>
      <c r="F109" s="668"/>
      <c r="G109" s="669"/>
      <c r="H109" s="670"/>
    </row>
    <row r="110" spans="2:8" ht="14.75" customHeight="1" x14ac:dyDescent="0.2">
      <c r="B110" s="356">
        <v>23</v>
      </c>
      <c r="C110" s="354"/>
      <c r="D110" s="357" t="s">
        <v>269</v>
      </c>
      <c r="E110" s="357" t="s">
        <v>269</v>
      </c>
      <c r="F110" s="668"/>
      <c r="G110" s="669"/>
      <c r="H110" s="670"/>
    </row>
    <row r="111" spans="2:8" ht="14.75" customHeight="1" x14ac:dyDescent="0.2">
      <c r="B111" s="356">
        <v>24</v>
      </c>
      <c r="C111" s="354"/>
      <c r="D111" s="357" t="s">
        <v>269</v>
      </c>
      <c r="E111" s="357" t="s">
        <v>269</v>
      </c>
      <c r="F111" s="668"/>
      <c r="G111" s="669"/>
      <c r="H111" s="670"/>
    </row>
    <row r="112" spans="2:8" ht="14.75" customHeight="1" x14ac:dyDescent="0.2">
      <c r="B112" s="356">
        <v>25</v>
      </c>
      <c r="C112" s="354"/>
      <c r="D112" s="357" t="s">
        <v>269</v>
      </c>
      <c r="E112" s="357" t="s">
        <v>269</v>
      </c>
      <c r="F112" s="668"/>
      <c r="G112" s="669"/>
      <c r="H112" s="670"/>
    </row>
    <row r="113" spans="2:8" ht="14.75" customHeight="1" x14ac:dyDescent="0.2">
      <c r="B113" s="356">
        <v>26</v>
      </c>
      <c r="C113" s="354"/>
      <c r="D113" s="357" t="s">
        <v>269</v>
      </c>
      <c r="E113" s="357" t="s">
        <v>269</v>
      </c>
      <c r="F113" s="668"/>
      <c r="G113" s="669"/>
      <c r="H113" s="670"/>
    </row>
    <row r="114" spans="2:8" ht="14.75" customHeight="1" x14ac:dyDescent="0.2">
      <c r="B114" s="356">
        <v>27</v>
      </c>
      <c r="C114" s="354"/>
      <c r="D114" s="357" t="s">
        <v>269</v>
      </c>
      <c r="E114" s="357" t="s">
        <v>269</v>
      </c>
      <c r="F114" s="668"/>
      <c r="G114" s="669"/>
      <c r="H114" s="670"/>
    </row>
    <row r="115" spans="2:8" ht="14.75" customHeight="1" x14ac:dyDescent="0.2">
      <c r="B115" s="356">
        <v>28</v>
      </c>
      <c r="C115" s="354"/>
      <c r="D115" s="357" t="s">
        <v>269</v>
      </c>
      <c r="E115" s="357" t="s">
        <v>269</v>
      </c>
      <c r="F115" s="668"/>
      <c r="G115" s="669"/>
      <c r="H115" s="670"/>
    </row>
    <row r="116" spans="2:8" ht="14.75" customHeight="1" x14ac:dyDescent="0.2">
      <c r="B116" s="356">
        <v>29</v>
      </c>
      <c r="C116" s="354"/>
      <c r="D116" s="357" t="s">
        <v>269</v>
      </c>
      <c r="E116" s="357" t="s">
        <v>269</v>
      </c>
      <c r="F116" s="668"/>
      <c r="G116" s="669"/>
      <c r="H116" s="670"/>
    </row>
    <row r="117" spans="2:8" ht="14.75" customHeight="1" x14ac:dyDescent="0.2">
      <c r="B117" s="358">
        <v>30</v>
      </c>
      <c r="C117" s="359"/>
      <c r="D117" s="360" t="s">
        <v>269</v>
      </c>
      <c r="E117" s="360" t="s">
        <v>269</v>
      </c>
      <c r="F117" s="671"/>
      <c r="G117" s="672"/>
      <c r="H117" s="673"/>
    </row>
    <row r="118" spans="2:8" ht="42.5" customHeight="1" x14ac:dyDescent="0.2">
      <c r="B118" s="252" t="s">
        <v>461</v>
      </c>
      <c r="C118" s="253"/>
      <c r="D118" s="254">
        <f>SUM(D88:D117)</f>
        <v>0</v>
      </c>
      <c r="E118" s="72">
        <f>SUM(E88:E117)</f>
        <v>0</v>
      </c>
      <c r="F118" s="655"/>
      <c r="G118" s="656"/>
      <c r="H118" s="657"/>
    </row>
    <row r="119" spans="2:8" ht="44.75" customHeight="1" x14ac:dyDescent="0.2">
      <c r="B119" s="390" t="s">
        <v>462</v>
      </c>
      <c r="C119" s="251"/>
      <c r="D119" s="254" t="str">
        <f>'SB2 Overview States Provinces'!D9</f>
        <v>…</v>
      </c>
      <c r="E119" s="652"/>
      <c r="F119" s="653"/>
      <c r="G119" s="653"/>
      <c r="H119" s="654"/>
    </row>
    <row r="120" spans="2:8" ht="16" thickBot="1" x14ac:dyDescent="0.25">
      <c r="B120" s="241"/>
      <c r="C120" s="242" t="s">
        <v>127</v>
      </c>
      <c r="D120" s="248">
        <f>IF(ISERROR(D118/D119),0,D118/D119)</f>
        <v>0</v>
      </c>
      <c r="E120" s="243"/>
      <c r="F120" s="243"/>
      <c r="G120" s="243"/>
      <c r="H120" s="244"/>
    </row>
    <row r="121" spans="2:8" ht="21.5" customHeight="1" thickBot="1" x14ac:dyDescent="0.25">
      <c r="B121" s="245"/>
      <c r="C121" s="245"/>
      <c r="D121" s="245"/>
      <c r="E121" s="1"/>
    </row>
    <row r="122" spans="2:8" ht="43.25" customHeight="1" thickBot="1" x14ac:dyDescent="0.25">
      <c r="B122" s="73" t="s">
        <v>467</v>
      </c>
      <c r="C122" s="247"/>
      <c r="D122" s="249">
        <f>D8*(D25+D32+D75+D85+D120)</f>
        <v>0</v>
      </c>
      <c r="E122" s="646"/>
      <c r="F122" s="647"/>
      <c r="G122" s="647"/>
      <c r="H122" s="648"/>
    </row>
  </sheetData>
  <sheetProtection algorithmName="SHA-512" hashValue="NhdbJ91BfqD4gnsQUdlm38Khq3clpATpaxVoZtQOEVi8/KJo4qf/kYdx4ccySKGylbwv1plE4WDBT4EsxbuiVQ==" saltValue="o+DryTl6rEw3fSetGYmqPg==" spinCount="100000" sheet="1" objects="1" scenarios="1" formatColumns="0" formatRows="0"/>
  <mergeCells count="75">
    <mergeCell ref="E122:H122"/>
    <mergeCell ref="D86:E86"/>
    <mergeCell ref="F86:H86"/>
    <mergeCell ref="F87:H87"/>
    <mergeCell ref="F88:H117"/>
    <mergeCell ref="F118:H118"/>
    <mergeCell ref="E119:H119"/>
    <mergeCell ref="E82:H82"/>
    <mergeCell ref="E83:H83"/>
    <mergeCell ref="E84:H84"/>
    <mergeCell ref="E79:H79"/>
    <mergeCell ref="E80:H80"/>
    <mergeCell ref="E81:H81"/>
    <mergeCell ref="E74:H74"/>
    <mergeCell ref="E76:H76"/>
    <mergeCell ref="E77:H77"/>
    <mergeCell ref="E78:H78"/>
    <mergeCell ref="E70:F70"/>
    <mergeCell ref="G70:H70"/>
    <mergeCell ref="E71:H71"/>
    <mergeCell ref="E72:H72"/>
    <mergeCell ref="E73:H73"/>
    <mergeCell ref="B61:B69"/>
    <mergeCell ref="G61:H61"/>
    <mergeCell ref="G62:H62"/>
    <mergeCell ref="G63:H63"/>
    <mergeCell ref="G64:H64"/>
    <mergeCell ref="G65:H65"/>
    <mergeCell ref="G66:H66"/>
    <mergeCell ref="G67:H67"/>
    <mergeCell ref="E68:F68"/>
    <mergeCell ref="G68:H68"/>
    <mergeCell ref="E69:F69"/>
    <mergeCell ref="G69:H69"/>
    <mergeCell ref="E67:F67"/>
    <mergeCell ref="E33:H33"/>
    <mergeCell ref="F34:G34"/>
    <mergeCell ref="B37:B54"/>
    <mergeCell ref="B55:B56"/>
    <mergeCell ref="E58:H58"/>
    <mergeCell ref="E27:H27"/>
    <mergeCell ref="E28:H28"/>
    <mergeCell ref="E29:H29"/>
    <mergeCell ref="E30:H30"/>
    <mergeCell ref="E31:H31"/>
    <mergeCell ref="E21:H21"/>
    <mergeCell ref="E22:H22"/>
    <mergeCell ref="E23:H23"/>
    <mergeCell ref="E24:H24"/>
    <mergeCell ref="E26:H26"/>
    <mergeCell ref="E16:H16"/>
    <mergeCell ref="E17:H17"/>
    <mergeCell ref="E18:H18"/>
    <mergeCell ref="E19:H19"/>
    <mergeCell ref="E20:H20"/>
    <mergeCell ref="E11:H11"/>
    <mergeCell ref="E12:H12"/>
    <mergeCell ref="E13:H13"/>
    <mergeCell ref="E14:H14"/>
    <mergeCell ref="E15:H15"/>
    <mergeCell ref="E5:H5"/>
    <mergeCell ref="E6:H6"/>
    <mergeCell ref="E7:H7"/>
    <mergeCell ref="E9:H9"/>
    <mergeCell ref="E10:H10"/>
    <mergeCell ref="E59:F59"/>
    <mergeCell ref="E60:F60"/>
    <mergeCell ref="E66:F66"/>
    <mergeCell ref="G59:H59"/>
    <mergeCell ref="G60:H60"/>
    <mergeCell ref="E61:F61"/>
    <mergeCell ref="E62:F62"/>
    <mergeCell ref="E63:F63"/>
    <mergeCell ref="E64:F64"/>
    <mergeCell ref="E65:F65"/>
  </mergeCells>
  <conditionalFormatting sqref="C119">
    <cfRule type="duplicateValues" dxfId="95" priority="27"/>
  </conditionalFormatting>
  <conditionalFormatting sqref="D7">
    <cfRule type="containsText" dxfId="94" priority="6" operator="containsText" text="Y">
      <formula>NOT(ISERROR(SEARCH("Y",D7)))</formula>
    </cfRule>
    <cfRule type="containsText" dxfId="93" priority="5" operator="containsText" text="N">
      <formula>NOT(ISERROR(SEARCH("N",D7)))</formula>
    </cfRule>
  </conditionalFormatting>
  <conditionalFormatting sqref="D12:D13">
    <cfRule type="containsText" dxfId="92" priority="9" operator="containsText" text="YES">
      <formula>NOT(ISERROR(SEARCH("YES",D12)))</formula>
    </cfRule>
  </conditionalFormatting>
  <conditionalFormatting sqref="D15:D16">
    <cfRule type="containsText" dxfId="91" priority="8" operator="containsText" text="YES">
      <formula>NOT(ISERROR(SEARCH("YES",D15)))</formula>
    </cfRule>
  </conditionalFormatting>
  <conditionalFormatting sqref="D17 D23 D28:D31">
    <cfRule type="containsText" dxfId="90" priority="13" operator="containsText" text="SOME">
      <formula>NOT(ISERROR(SEARCH("SOME",D17)))</formula>
    </cfRule>
  </conditionalFormatting>
  <conditionalFormatting sqref="D18:D20">
    <cfRule type="containsText" dxfId="89" priority="7" operator="containsText" text="YES">
      <formula>NOT(ISERROR(SEARCH("YES",D18)))</formula>
    </cfRule>
  </conditionalFormatting>
  <conditionalFormatting sqref="D27:D31">
    <cfRule type="containsText" dxfId="88" priority="12" operator="containsText" text="Y">
      <formula>NOT(ISERROR(SEARCH("Y",D27)))</formula>
    </cfRule>
  </conditionalFormatting>
  <conditionalFormatting sqref="D73">
    <cfRule type="containsText" dxfId="87" priority="10" operator="containsText" text="YES">
      <formula>NOT(ISERROR(SEARCH("YES",D73)))</formula>
    </cfRule>
  </conditionalFormatting>
  <conditionalFormatting sqref="D78:D80">
    <cfRule type="containsText" dxfId="86" priority="3" operator="containsText" text="YES">
      <formula>NOT(ISERROR(SEARCH("YES",D78)))</formula>
    </cfRule>
  </conditionalFormatting>
  <conditionalFormatting sqref="D82:D83">
    <cfRule type="containsText" dxfId="85" priority="2" operator="containsText" text="YES">
      <formula>NOT(ISERROR(SEARCH("YES",D82)))</formula>
    </cfRule>
  </conditionalFormatting>
  <conditionalFormatting sqref="D84">
    <cfRule type="containsText" dxfId="84" priority="1" operator="containsText" text="Monitoring via">
      <formula>NOT(ISERROR(SEARCH("Monitoring via",D84)))</formula>
    </cfRule>
  </conditionalFormatting>
  <dataValidations count="1">
    <dataValidation allowBlank="1" showInputMessage="1" showErrorMessage="1" promptTitle="Please enter other consideration" sqref="D70" xr:uid="{0588C0F4-46F0-4E01-8A39-9DF225ACF289}"/>
  </dataValidations>
  <hyperlinks>
    <hyperlink ref="D1" location="'SB3 Overview of cities'!A1" display="'SB3 Overview of cities'!A1" xr:uid="{FBD87E80-7C28-4BDF-AF1B-BA2429831D4A}"/>
    <hyperlink ref="E1" location="'CONTACT DETAILS'!A1" display="'CONTACT DETAILS'!A1" xr:uid="{D18D1794-E371-407A-A360-447650FB9B19}"/>
    <hyperlink ref="B1" location="'MAIN PAGE'!A1" display="'MAIN PAGE'!A1" xr:uid="{9EBC555C-ADE0-4A13-9558-E7E25CC7F409}"/>
  </hyperlink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9">
        <x14:dataValidation type="list" allowBlank="1" showInputMessage="1" showErrorMessage="1" promptTitle="Please choose relevant option" xr:uid="{1D13E728-360E-4939-9CE5-35A9DF5A44F3}">
          <x14:formula1>
            <xm:f>Lists!$X$2:$X$6</xm:f>
          </x14:formula1>
          <xm:sqref>D84</xm:sqref>
        </x14:dataValidation>
        <x14:dataValidation type="list" allowBlank="1" showInputMessage="1" showErrorMessage="1" error="Please select answer from drop-down list, or input answer in CAPITAL LETTERS" prompt="Please select an answer from the drop-down list" xr:uid="{57087DEB-9F0B-4F6B-9E09-85EBD94063AF}">
          <x14:formula1>
            <xm:f>Lists!$R$2:$R$3</xm:f>
          </x14:formula1>
          <xm:sqref>D73</xm:sqref>
        </x14:dataValidation>
        <x14:dataValidation type="list" allowBlank="1" showInputMessage="1" showErrorMessage="1" promptTitle="For example:" xr:uid="{E8EE94BC-C046-4316-8D08-69DEA5DE6963}">
          <x14:formula1>
            <xm:f>Lists!$Y$2:$Y$8</xm:f>
          </x14:formula1>
          <xm:sqref>F37:F56</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67E6DC0B-448D-41B3-999F-ED13959844F0}">
          <x14:formula1>
            <xm:f>Lists!$Q$2:$Q$12</xm:f>
          </x14:formula1>
          <xm:sqref>D61:D69</xm:sqref>
        </x14:dataValidation>
        <x14:dataValidation type="list" allowBlank="1" showInputMessage="1" showErrorMessage="1" error="Please select answer from the drop-down list, or input answer in CAPITAL LETTERS" promptTitle="When defining requirements:" prompt="Public bodies can resort to:" xr:uid="{E742BD44-669B-469E-8AC1-AA7E8B711BA5}">
          <x14:formula1>
            <xm:f>Lists!$C$2:$C$6</xm:f>
          </x14:formula1>
          <xm:sqref>D12</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67CCC9C2-3A73-4205-A4B6-49D9CD52628A}">
          <x14:formula1>
            <xm:f>Lists!$O$2:$O$25</xm:f>
          </x14:formula1>
          <xm:sqref>D37:D54</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BF9945CB-0D66-46CA-81B2-F5FAA07EC7C5}">
          <x14:formula1>
            <xm:f>Lists!$V$2:$V$3</xm:f>
          </x14:formula1>
          <xm:sqref>D82:D83</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76478913-E15A-47C1-B44A-433C5E9311F3}">
          <x14:formula1>
            <xm:f>Lists!$U$2:$U$3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407777B8-6225-4C6E-A47F-7DA1FD1EA533}">
          <x14:formula1>
            <xm:f>Lists!$T$2:$T$3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9FD9762E-E529-4010-A79D-FD0DDCB2E303}">
          <x14:formula1>
            <xm:f>Lists!$S$2:$S$3</xm:f>
          </x14:formula1>
          <xm:sqref>D78</xm:sqref>
        </x14:dataValidation>
        <x14:dataValidation type="list" allowBlank="1" showInputMessage="1" showErrorMessage="1" xr:uid="{4A5F0A9D-9916-407D-BA37-A3CF09EEEA38}">
          <x14:formula1>
            <xm:f>Lists!$K$2:$K$4</xm:f>
          </x14:formula1>
          <xm:sqref>D23</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8B588E5E-8937-4EFB-B4E5-685E46C41E44}">
          <x14:formula1>
            <xm:f>Lists!$A$2:$A$4</xm:f>
          </x14:formula1>
          <xm:sqref>D7</xm:sqref>
        </x14:dataValidation>
        <x14:dataValidation type="list" allowBlank="1" showInputMessage="1" showErrorMessage="1" error="Please select answer from drop-down list, or input answer in CAPITAL LETTERS" promptTitle="Please answer YES/NO" prompt="Select an answer from the drop-down list" xr:uid="{A684A94B-C5D3-4637-B49A-A86672B55ACE}">
          <x14:formula1>
            <xm:f>Lists!$L$2:$L$4</xm:f>
          </x14:formula1>
          <xm:sqref>D27:D31</xm:sqref>
        </x14:dataValidation>
        <x14:dataValidation type="list" allowBlank="1" showInputMessage="1" showErrorMessage="1" xr:uid="{B9E09A87-5D78-4D32-BD55-0F1875D97B3A}">
          <x14:formula1>
            <xm:f>Lists!$E$2:$E$4</xm:f>
          </x14:formula1>
          <xm:sqref>D15</xm:sqref>
        </x14:dataValidation>
        <x14:dataValidation type="list" allowBlank="1" showInputMessage="1" showErrorMessage="1" xr:uid="{13FD09C1-6B2F-4610-9D24-60AE126E9878}">
          <x14:formula1>
            <xm:f>Lists!$I$2:$I$4</xm:f>
          </x14:formula1>
          <xm:sqref>D20</xm:sqref>
        </x14:dataValidation>
        <x14:dataValidation type="list" allowBlank="1" showInputMessage="1" showErrorMessage="1" xr:uid="{EBC81072-6592-4F8E-906D-3E9534168CFF}">
          <x14:formula1>
            <xm:f>Lists!$H$2:$H$4</xm:f>
          </x14:formula1>
          <xm:sqref>D19</xm:sqref>
        </x14:dataValidation>
        <x14:dataValidation type="list" allowBlank="1" showInputMessage="1" showErrorMessage="1" xr:uid="{E43E8037-8D7A-493B-B1BF-87B5893C4790}">
          <x14:formula1>
            <xm:f>Lists!$G$2:$G$4</xm:f>
          </x14:formula1>
          <xm:sqref>D18</xm:sqref>
        </x14:dataValidation>
        <x14:dataValidation type="list" allowBlank="1" showInputMessage="1" showErrorMessage="1" xr:uid="{55664C45-65F1-4D7D-B903-B0187910CB0B}">
          <x14:formula1>
            <xm:f>Lists!$F$2:$F$4</xm:f>
          </x14:formula1>
          <xm:sqref>D16</xm:sqref>
        </x14:dataValidation>
        <x14:dataValidation type="list" allowBlank="1" showInputMessage="1" showErrorMessage="1" error="Please select answer from the drop-down list, or input answer in CAPITAL LETTERS" prompt="Please select the most relevant answer from the drop-down list" xr:uid="{38F07FDA-81EA-4769-8A61-32DFCADB3FCF}">
          <x14:formula1>
            <xm:f>Lists!$D$2:$D$4</xm:f>
          </x14:formula1>
          <xm:sqref>D13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B4D5B-FB11-43BF-B285-F860579DECD5}">
  <sheetPr>
    <tabColor rgb="FFFFC000"/>
  </sheetPr>
  <dimension ref="A1:E54"/>
  <sheetViews>
    <sheetView showGridLines="0" topLeftCell="A175" zoomScaleNormal="100" workbookViewId="0">
      <selection activeCell="C17" sqref="C17"/>
    </sheetView>
  </sheetViews>
  <sheetFormatPr baseColWidth="10" defaultColWidth="44.33203125" defaultRowHeight="14" x14ac:dyDescent="0.2"/>
  <cols>
    <col min="1" max="1" width="14.5" style="79" customWidth="1"/>
    <col min="2" max="2" width="54.1640625" style="80" customWidth="1"/>
    <col min="3" max="3" width="51.6640625" style="79" customWidth="1"/>
    <col min="4" max="4" width="49.33203125" style="79" customWidth="1"/>
    <col min="5" max="5" width="25.33203125" style="79" customWidth="1"/>
    <col min="6" max="6" width="17.33203125" style="79" bestFit="1" customWidth="1"/>
    <col min="7" max="7" width="34.33203125" style="79" customWidth="1"/>
    <col min="8" max="8" width="9.33203125" style="79" customWidth="1"/>
    <col min="9" max="16384" width="44.33203125" style="79"/>
  </cols>
  <sheetData>
    <row r="1" spans="2:4" s="77" customFormat="1" ht="36" customHeight="1" thickTop="1" thickBot="1" x14ac:dyDescent="0.25">
      <c r="B1" s="106" t="s">
        <v>100</v>
      </c>
      <c r="C1" s="97"/>
      <c r="D1" s="106" t="s">
        <v>101</v>
      </c>
    </row>
    <row r="2" spans="2:4" ht="22.25" customHeight="1" thickTop="1" x14ac:dyDescent="0.2">
      <c r="C2" s="81"/>
    </row>
    <row r="3" spans="2:4" ht="60.5" customHeight="1" x14ac:dyDescent="0.2">
      <c r="B3" s="307"/>
      <c r="C3" s="308" t="s">
        <v>102</v>
      </c>
      <c r="D3" s="309"/>
    </row>
    <row r="4" spans="2:4" ht="30.5" customHeight="1" x14ac:dyDescent="0.2">
      <c r="B4" s="492"/>
      <c r="C4" s="492"/>
      <c r="D4" s="492"/>
    </row>
    <row r="5" spans="2:4" ht="20.75" customHeight="1" x14ac:dyDescent="0.2">
      <c r="B5" s="290" t="s">
        <v>103</v>
      </c>
      <c r="C5" s="332" t="s">
        <v>104</v>
      </c>
      <c r="D5" s="289"/>
    </row>
    <row r="6" spans="2:4" ht="24.5" customHeight="1" x14ac:dyDescent="0.2">
      <c r="B6" s="290"/>
      <c r="C6" s="291"/>
      <c r="D6" s="289"/>
    </row>
    <row r="7" spans="2:4" ht="26.75" customHeight="1" x14ac:dyDescent="0.2">
      <c r="B7" s="482" t="s">
        <v>105</v>
      </c>
      <c r="C7" s="483"/>
      <c r="D7" s="484"/>
    </row>
    <row r="8" spans="2:4" s="260" customFormat="1" ht="31.25" customHeight="1" x14ac:dyDescent="0.2">
      <c r="B8" s="493" t="s">
        <v>106</v>
      </c>
      <c r="C8" s="494"/>
      <c r="D8" s="495"/>
    </row>
    <row r="9" spans="2:4" s="260" customFormat="1" ht="35" customHeight="1" x14ac:dyDescent="0.2">
      <c r="B9" s="496" t="s">
        <v>107</v>
      </c>
      <c r="C9" s="497"/>
      <c r="D9" s="498"/>
    </row>
    <row r="10" spans="2:4" s="260" customFormat="1" ht="33.5" customHeight="1" x14ac:dyDescent="0.2">
      <c r="B10" s="487" t="s">
        <v>108</v>
      </c>
      <c r="C10" s="488"/>
      <c r="D10" s="489"/>
    </row>
    <row r="11" spans="2:4" ht="32.75" customHeight="1" x14ac:dyDescent="0.2">
      <c r="B11" s="375" t="s">
        <v>109</v>
      </c>
      <c r="C11" s="379" t="s">
        <v>110</v>
      </c>
      <c r="D11" s="378" t="s">
        <v>111</v>
      </c>
    </row>
    <row r="12" spans="2:4" ht="32.75" customHeight="1" x14ac:dyDescent="0.2">
      <c r="B12" s="376" t="s">
        <v>112</v>
      </c>
      <c r="C12" s="499" t="s">
        <v>113</v>
      </c>
      <c r="D12" s="501" t="s">
        <v>114</v>
      </c>
    </row>
    <row r="13" spans="2:4" s="260" customFormat="1" ht="36.5" customHeight="1" x14ac:dyDescent="0.2">
      <c r="B13" s="377" t="s">
        <v>115</v>
      </c>
      <c r="C13" s="500"/>
      <c r="D13" s="502"/>
    </row>
    <row r="14" spans="2:4" s="260" customFormat="1" ht="24" customHeight="1" x14ac:dyDescent="0.2">
      <c r="B14" s="310"/>
      <c r="C14" s="311"/>
      <c r="D14" s="312"/>
    </row>
    <row r="15" spans="2:4" s="260" customFormat="1" ht="23" customHeight="1" x14ac:dyDescent="0.2">
      <c r="B15" s="482" t="s">
        <v>116</v>
      </c>
      <c r="C15" s="490"/>
      <c r="D15" s="491"/>
    </row>
    <row r="16" spans="2:4" ht="30.5" customHeight="1" thickBot="1" x14ac:dyDescent="0.25">
      <c r="B16" s="374" t="s">
        <v>117</v>
      </c>
      <c r="C16" s="313" t="s">
        <v>118</v>
      </c>
      <c r="D16" s="317" t="s">
        <v>119</v>
      </c>
    </row>
    <row r="17" spans="1:4" ht="26" customHeight="1" thickBot="1" x14ac:dyDescent="0.25">
      <c r="B17" s="318" t="s">
        <v>120</v>
      </c>
      <c r="C17" s="370">
        <v>500000000000</v>
      </c>
      <c r="D17" s="319">
        <v>1</v>
      </c>
    </row>
    <row r="18" spans="1:4" ht="28.25" customHeight="1" thickBot="1" x14ac:dyDescent="0.25">
      <c r="B18" s="368" t="s">
        <v>121</v>
      </c>
      <c r="C18" s="370">
        <v>60000000000</v>
      </c>
      <c r="D18" s="369">
        <f>IF(ISERROR(C18/$C$17),0,C18/$C$17)</f>
        <v>0.12</v>
      </c>
    </row>
    <row r="19" spans="1:4" ht="27.5" customHeight="1" x14ac:dyDescent="0.2">
      <c r="B19" s="314"/>
      <c r="C19" s="315"/>
      <c r="D19" s="316"/>
    </row>
    <row r="20" spans="1:4" ht="44.75" customHeight="1" x14ac:dyDescent="0.2">
      <c r="B20" s="408" t="s">
        <v>122</v>
      </c>
      <c r="C20" s="409">
        <f>SUM(C22:C31)</f>
        <v>0</v>
      </c>
      <c r="D20" s="410">
        <f>IF(ISERROR(C20/$C$17),0,C20/$C$17)</f>
        <v>0</v>
      </c>
    </row>
    <row r="21" spans="1:4" ht="32.75" customHeight="1" x14ac:dyDescent="0.2">
      <c r="B21" s="503" t="s">
        <v>123</v>
      </c>
      <c r="C21" s="503"/>
      <c r="D21" s="503"/>
    </row>
    <row r="22" spans="1:4" ht="17.75" customHeight="1" x14ac:dyDescent="0.2">
      <c r="A22" s="419" t="s">
        <v>0</v>
      </c>
      <c r="B22" s="422" t="str">
        <f>'SB2 Overview States Provinces'!C7</f>
        <v>…</v>
      </c>
      <c r="C22" s="423" t="str">
        <f>'SB2 Overview States Provinces'!D7</f>
        <v>…</v>
      </c>
      <c r="D22" s="424">
        <f t="shared" ref="D22:D31" si="0">IF(ISERROR(C22/$C$17),0,C22/$C$17)</f>
        <v>0</v>
      </c>
    </row>
    <row r="23" spans="1:4" ht="18" customHeight="1" x14ac:dyDescent="0.2">
      <c r="A23" s="420" t="s">
        <v>124</v>
      </c>
      <c r="B23" s="411" t="str">
        <f>'SB2 Overview States Provinces'!C8</f>
        <v>…</v>
      </c>
      <c r="C23" s="412" t="str">
        <f>'SB2 Overview States Provinces'!D8</f>
        <v>…</v>
      </c>
      <c r="D23" s="413">
        <f t="shared" si="0"/>
        <v>0</v>
      </c>
    </row>
    <row r="24" spans="1:4" ht="17" customHeight="1" x14ac:dyDescent="0.2">
      <c r="A24" s="420" t="s">
        <v>11</v>
      </c>
      <c r="B24" s="411" t="str">
        <f>'SB2 Overview States Provinces'!C9</f>
        <v>…</v>
      </c>
      <c r="C24" s="412" t="str">
        <f>'SB2 Overview States Provinces'!D9</f>
        <v>…</v>
      </c>
      <c r="D24" s="413">
        <f t="shared" si="0"/>
        <v>0</v>
      </c>
    </row>
    <row r="25" spans="1:4" ht="18" customHeight="1" x14ac:dyDescent="0.2">
      <c r="A25" s="420" t="s">
        <v>125</v>
      </c>
      <c r="B25" s="411" t="str">
        <f>'SB2 Overview States Provinces'!C10</f>
        <v>…</v>
      </c>
      <c r="C25" s="412" t="str">
        <f>'SB2 Overview States Provinces'!D10</f>
        <v>…</v>
      </c>
      <c r="D25" s="413">
        <f t="shared" si="0"/>
        <v>0</v>
      </c>
    </row>
    <row r="26" spans="1:4" ht="15" x14ac:dyDescent="0.2">
      <c r="A26" s="420" t="s">
        <v>126</v>
      </c>
      <c r="B26" s="411" t="str">
        <f>'SB2 Overview States Provinces'!C11</f>
        <v>…</v>
      </c>
      <c r="C26" s="412" t="str">
        <f>'SB2 Overview States Provinces'!D11</f>
        <v>…</v>
      </c>
      <c r="D26" s="413">
        <f t="shared" si="0"/>
        <v>0</v>
      </c>
    </row>
    <row r="27" spans="1:4" ht="17.75" customHeight="1" x14ac:dyDescent="0.2">
      <c r="A27" s="420" t="s">
        <v>127</v>
      </c>
      <c r="B27" s="411" t="str">
        <f>'SB2 Overview States Provinces'!C12</f>
        <v>…</v>
      </c>
      <c r="C27" s="412" t="str">
        <f>'SB2 Overview States Provinces'!D12</f>
        <v>…</v>
      </c>
      <c r="D27" s="413">
        <f t="shared" si="0"/>
        <v>0</v>
      </c>
    </row>
    <row r="28" spans="1:4" ht="16.25" customHeight="1" x14ac:dyDescent="0.2">
      <c r="A28" s="420" t="s">
        <v>128</v>
      </c>
      <c r="B28" s="411" t="str">
        <f>'SB2 Overview States Provinces'!C13</f>
        <v>…</v>
      </c>
      <c r="C28" s="412" t="str">
        <f>'SB2 Overview States Provinces'!D13</f>
        <v>…</v>
      </c>
      <c r="D28" s="413">
        <f t="shared" si="0"/>
        <v>0</v>
      </c>
    </row>
    <row r="29" spans="1:4" ht="17" customHeight="1" x14ac:dyDescent="0.2">
      <c r="A29" s="420" t="s">
        <v>129</v>
      </c>
      <c r="B29" s="411" t="str">
        <f>'SB2 Overview States Provinces'!C14</f>
        <v>…</v>
      </c>
      <c r="C29" s="412" t="str">
        <f>'SB2 Overview States Provinces'!D14</f>
        <v>…</v>
      </c>
      <c r="D29" s="413">
        <f t="shared" si="0"/>
        <v>0</v>
      </c>
    </row>
    <row r="30" spans="1:4" ht="17" customHeight="1" x14ac:dyDescent="0.2">
      <c r="A30" s="420" t="s">
        <v>130</v>
      </c>
      <c r="B30" s="411" t="str">
        <f>'SB2 Overview States Provinces'!C15</f>
        <v>…</v>
      </c>
      <c r="C30" s="412" t="str">
        <f>'SB2 Overview States Provinces'!D15</f>
        <v>…</v>
      </c>
      <c r="D30" s="413">
        <f t="shared" si="0"/>
        <v>0</v>
      </c>
    </row>
    <row r="31" spans="1:4" ht="17" customHeight="1" x14ac:dyDescent="0.2">
      <c r="A31" s="421" t="s">
        <v>131</v>
      </c>
      <c r="B31" s="425" t="str">
        <f>'SB2 Overview States Provinces'!C16</f>
        <v>…</v>
      </c>
      <c r="C31" s="414" t="str">
        <f>'SB2 Overview States Provinces'!D16</f>
        <v>…</v>
      </c>
      <c r="D31" s="415">
        <f t="shared" si="0"/>
        <v>0</v>
      </c>
    </row>
    <row r="32" spans="1:4" ht="24" customHeight="1" x14ac:dyDescent="0.2">
      <c r="B32" s="299"/>
      <c r="C32" s="297"/>
      <c r="D32" s="298"/>
    </row>
    <row r="33" spans="1:5" s="85" customFormat="1" ht="56.75" customHeight="1" x14ac:dyDescent="0.2">
      <c r="A33" s="79"/>
      <c r="B33" s="304" t="s">
        <v>132</v>
      </c>
      <c r="C33" s="305">
        <f>SUM(C35:C44)</f>
        <v>0</v>
      </c>
      <c r="D33" s="306">
        <f>IF(ISERROR(C33/$C$17),0,C33/$C$17)</f>
        <v>0</v>
      </c>
    </row>
    <row r="34" spans="1:5" ht="32.75" customHeight="1" x14ac:dyDescent="0.2">
      <c r="B34" s="504" t="s">
        <v>133</v>
      </c>
      <c r="C34" s="504"/>
      <c r="D34" s="504"/>
    </row>
    <row r="35" spans="1:5" s="85" customFormat="1" ht="17.75" customHeight="1" x14ac:dyDescent="0.2">
      <c r="A35" s="416" t="s">
        <v>0</v>
      </c>
      <c r="B35" s="416" t="str">
        <f>'SB3 Overview of cities'!C7</f>
        <v>…</v>
      </c>
      <c r="C35" s="417" t="str">
        <f>'SB3 Overview of cities'!D7</f>
        <v>…</v>
      </c>
      <c r="D35" s="418">
        <f t="shared" ref="D35:D44" si="1">IF(ISERROR(C35/$C$17),0,C35/$C$17)</f>
        <v>0</v>
      </c>
    </row>
    <row r="36" spans="1:5" s="85" customFormat="1" ht="17.75" customHeight="1" x14ac:dyDescent="0.2">
      <c r="A36" s="392" t="s">
        <v>124</v>
      </c>
      <c r="B36" s="392" t="str">
        <f>'SB3 Overview of cities'!C8</f>
        <v>…</v>
      </c>
      <c r="C36" s="300" t="str">
        <f>'SB3 Overview of cities'!D8</f>
        <v>…</v>
      </c>
      <c r="D36" s="301">
        <f t="shared" si="1"/>
        <v>0</v>
      </c>
    </row>
    <row r="37" spans="1:5" s="85" customFormat="1" ht="17.75" customHeight="1" x14ac:dyDescent="0.2">
      <c r="A37" s="392" t="s">
        <v>11</v>
      </c>
      <c r="B37" s="392" t="str">
        <f>'SB3 Overview of cities'!C9</f>
        <v>…</v>
      </c>
      <c r="C37" s="300" t="str">
        <f>'SB3 Overview of cities'!D9</f>
        <v>…</v>
      </c>
      <c r="D37" s="301">
        <f t="shared" si="1"/>
        <v>0</v>
      </c>
    </row>
    <row r="38" spans="1:5" s="85" customFormat="1" ht="17.75" customHeight="1" x14ac:dyDescent="0.2">
      <c r="A38" s="392" t="s">
        <v>125</v>
      </c>
      <c r="B38" s="392" t="str">
        <f>'SB3 Overview of cities'!C10</f>
        <v>…</v>
      </c>
      <c r="C38" s="300" t="str">
        <f>'SB3 Overview of cities'!D10</f>
        <v>…</v>
      </c>
      <c r="D38" s="301">
        <f t="shared" si="1"/>
        <v>0</v>
      </c>
    </row>
    <row r="39" spans="1:5" s="85" customFormat="1" ht="17.75" customHeight="1" x14ac:dyDescent="0.2">
      <c r="A39" s="392" t="s">
        <v>126</v>
      </c>
      <c r="B39" s="392" t="str">
        <f>'SB3 Overview of cities'!C11</f>
        <v>…</v>
      </c>
      <c r="C39" s="300" t="str">
        <f>'SB3 Overview of cities'!D11</f>
        <v>…</v>
      </c>
      <c r="D39" s="301">
        <f t="shared" si="1"/>
        <v>0</v>
      </c>
    </row>
    <row r="40" spans="1:5" s="85" customFormat="1" ht="17.75" customHeight="1" x14ac:dyDescent="0.2">
      <c r="A40" s="392" t="s">
        <v>127</v>
      </c>
      <c r="B40" s="392" t="str">
        <f>'SB3 Overview of cities'!C12</f>
        <v>…</v>
      </c>
      <c r="C40" s="300" t="str">
        <f>'SB3 Overview of cities'!D12</f>
        <v>…</v>
      </c>
      <c r="D40" s="301">
        <f t="shared" si="1"/>
        <v>0</v>
      </c>
    </row>
    <row r="41" spans="1:5" s="85" customFormat="1" ht="17.75" customHeight="1" x14ac:dyDescent="0.2">
      <c r="A41" s="392" t="s">
        <v>128</v>
      </c>
      <c r="B41" s="392" t="str">
        <f>'SB3 Overview of cities'!C13</f>
        <v>…</v>
      </c>
      <c r="C41" s="300" t="str">
        <f>'SB3 Overview of cities'!D13</f>
        <v>…</v>
      </c>
      <c r="D41" s="301">
        <f t="shared" si="1"/>
        <v>0</v>
      </c>
    </row>
    <row r="42" spans="1:5" s="85" customFormat="1" ht="17.75" customHeight="1" x14ac:dyDescent="0.2">
      <c r="A42" s="392" t="s">
        <v>129</v>
      </c>
      <c r="B42" s="392" t="str">
        <f>'SB3 Overview of cities'!C14</f>
        <v>…</v>
      </c>
      <c r="C42" s="300" t="str">
        <f>'SB3 Overview of cities'!D14</f>
        <v>…</v>
      </c>
      <c r="D42" s="301">
        <f t="shared" si="1"/>
        <v>0</v>
      </c>
    </row>
    <row r="43" spans="1:5" s="85" customFormat="1" ht="17.75" customHeight="1" x14ac:dyDescent="0.2">
      <c r="A43" s="392" t="s">
        <v>130</v>
      </c>
      <c r="B43" s="392" t="str">
        <f>'SB3 Overview of cities'!C15</f>
        <v>…</v>
      </c>
      <c r="C43" s="300" t="str">
        <f>'SB3 Overview of cities'!D15</f>
        <v>…</v>
      </c>
      <c r="D43" s="301">
        <f t="shared" si="1"/>
        <v>0</v>
      </c>
    </row>
    <row r="44" spans="1:5" s="85" customFormat="1" ht="17.75" customHeight="1" x14ac:dyDescent="0.2">
      <c r="A44" s="393" t="s">
        <v>131</v>
      </c>
      <c r="B44" s="393" t="str">
        <f>'SB3 Overview of cities'!C16</f>
        <v>…</v>
      </c>
      <c r="C44" s="302" t="str">
        <f>'SB3 Overview of cities'!D16</f>
        <v>…</v>
      </c>
      <c r="D44" s="303">
        <f t="shared" si="1"/>
        <v>0</v>
      </c>
    </row>
    <row r="45" spans="1:5" s="85" customFormat="1" ht="19.25" customHeight="1" x14ac:dyDescent="0.2">
      <c r="A45" s="79"/>
      <c r="B45" s="282"/>
      <c r="C45" s="58"/>
      <c r="D45" s="297"/>
      <c r="E45" s="298"/>
    </row>
    <row r="46" spans="1:5" ht="23" customHeight="1" x14ac:dyDescent="0.2">
      <c r="B46" s="485" t="s">
        <v>134</v>
      </c>
      <c r="C46" s="485"/>
      <c r="D46" s="486"/>
    </row>
    <row r="47" spans="1:5" x14ac:dyDescent="0.2">
      <c r="B47" s="78"/>
      <c r="D47" s="78"/>
    </row>
    <row r="48" spans="1:5" ht="30" x14ac:dyDescent="0.2">
      <c r="B48" s="82" t="s">
        <v>135</v>
      </c>
      <c r="C48" s="261" t="s">
        <v>136</v>
      </c>
      <c r="D48" s="78"/>
      <c r="E48" s="260"/>
    </row>
    <row r="49" spans="2:5" x14ac:dyDescent="0.2">
      <c r="B49" s="83"/>
      <c r="C49" s="84"/>
      <c r="D49" s="83"/>
      <c r="E49" s="260"/>
    </row>
    <row r="50" spans="2:5" ht="22.25" customHeight="1" x14ac:dyDescent="0.2">
      <c r="B50" s="86" t="s">
        <v>137</v>
      </c>
      <c r="C50" s="87">
        <f>B54+C54+D54</f>
        <v>0.28560000000000008</v>
      </c>
    </row>
    <row r="51" spans="2:5" x14ac:dyDescent="0.2">
      <c r="B51" s="296"/>
      <c r="C51" s="82"/>
      <c r="D51" s="78"/>
    </row>
    <row r="52" spans="2:5" ht="19.25" customHeight="1" x14ac:dyDescent="0.2">
      <c r="B52" s="88" t="s">
        <v>138</v>
      </c>
      <c r="C52" s="89" t="s">
        <v>139</v>
      </c>
      <c r="D52" s="90" t="s">
        <v>140</v>
      </c>
    </row>
    <row r="53" spans="2:5" ht="45" x14ac:dyDescent="0.2">
      <c r="B53" s="91" t="s">
        <v>121</v>
      </c>
      <c r="C53" s="92" t="s">
        <v>141</v>
      </c>
      <c r="D53" s="93" t="s">
        <v>142</v>
      </c>
    </row>
    <row r="54" spans="2:5" ht="21.5" customHeight="1" x14ac:dyDescent="0.2">
      <c r="B54" s="94">
        <f>'SB1 Fed. National Gov'!D127</f>
        <v>0.28560000000000008</v>
      </c>
      <c r="C54" s="95">
        <f>'SB2 Overview States Provinces'!F18</f>
        <v>0</v>
      </c>
      <c r="D54" s="96">
        <f>'SB3 Overview of cities'!F18</f>
        <v>0</v>
      </c>
    </row>
  </sheetData>
  <sheetProtection algorithmName="SHA-512" hashValue="O6AYa33ZDy6Fwr9jvuGnUtyHlg36hydsL4y+OR9jBShRTuTG7jtX9p965rWcNJRWCS7goOmApjbFnP7/zbSLjw==" saltValue="w7YZAtwQr6u1g7URe92oHA==" spinCount="100000" sheet="1" formatColumns="0" formatRows="0"/>
  <mergeCells count="11">
    <mergeCell ref="B7:D7"/>
    <mergeCell ref="B46:D46"/>
    <mergeCell ref="B10:D10"/>
    <mergeCell ref="B15:D15"/>
    <mergeCell ref="B4:D4"/>
    <mergeCell ref="B8:D8"/>
    <mergeCell ref="B9:D9"/>
    <mergeCell ref="C12:C13"/>
    <mergeCell ref="D12:D13"/>
    <mergeCell ref="B21:D21"/>
    <mergeCell ref="B34:D34"/>
  </mergeCells>
  <hyperlinks>
    <hyperlink ref="B13" location="'SB1 Fed. National Gov'!A1" display="'SB1 Fed. National Gov'!A1" xr:uid="{B1B0741C-539D-4327-BD25-60B8D89219F2}"/>
    <hyperlink ref="C12" location="'SB2 Overview States Provinces'!A1" display="'SB2 Overview States Provinces'!A1" xr:uid="{EACB3A0E-D457-4CDF-9FB8-2AF17B607B4C}"/>
    <hyperlink ref="D12" location="'SB3 Overview of cities'!A1" display="'SB3 Overview of cities'!A1" xr:uid="{2ADF764C-319C-4EDD-A73E-085E1F37762A}"/>
    <hyperlink ref="B8" location="'CONTACT DETAILS'!A1" display="'CONTACT DETAILS'!A1" xr:uid="{14F802B7-FE91-4CD5-90D5-70391A2676FE}"/>
    <hyperlink ref="D1" location="'CONTACT DETAILS'!A1" display="'CONTACT DETAILS'!A1" xr:uid="{22C73CC9-644E-488A-93D4-2F38D076BA5F}"/>
    <hyperlink ref="B1" location="'MAIN PAGE'!A1" display="'MAIN PAGE'!A1" xr:uid="{0875BCED-23AB-4E6E-B9D9-D07566AD7DF7}"/>
    <hyperlink ref="B22" location="SB2.A!A1" display="SB2.A!A1" xr:uid="{8EFF527F-B99B-42C0-8C53-0D5AEEB5DCD7}"/>
    <hyperlink ref="B23" location="SB2.B!A1" display="SB2.B!A1" xr:uid="{CF00A5C8-6A83-416D-8C0C-CA1B27685C3F}"/>
    <hyperlink ref="B24" location="SB2.C!A1" display="SB2.C!A1" xr:uid="{0A156CA6-652D-44E6-BCC9-48550A17014B}"/>
    <hyperlink ref="B25" location="SB2.D!A1" display="SB2.D!A1" xr:uid="{CA6E9A4D-F19B-4C50-854F-D87F29F7619C}"/>
    <hyperlink ref="B26" location="SB2.E!A1" display="SB2.E!A1" xr:uid="{8F55D903-C7F2-4E00-9756-D03CAC407249}"/>
    <hyperlink ref="B27" location="SB2.F!A1" display="SB2.F!A1" xr:uid="{62DF1C85-5698-4328-AED1-AB12495C1CDC}"/>
    <hyperlink ref="B28" location="SB2.G!A1" display="SB2.G!A1" xr:uid="{1F0E7C70-A9EC-4A61-BEEB-0B183E6D17D4}"/>
    <hyperlink ref="B29" location="SB2.H!A1" display="SB2.H!A1" xr:uid="{F41B9A0B-B171-49BB-9EF4-5AAE3E32F610}"/>
    <hyperlink ref="B30" location="SB2.I!A1" display="SB2.I!A1" xr:uid="{536CE8B9-946C-4863-8612-DA4C76C59209}"/>
    <hyperlink ref="B31" location="SB2.J!A1" display="SB2.J!A1" xr:uid="{19B07006-1BC5-4BA8-B16D-D35E050622EC}"/>
    <hyperlink ref="B21:D21" location="'SB2 Overview States Provinces'!A1" display="'SB2 Overview States Provinces'!A1" xr:uid="{A7A04070-9F39-4271-8813-49D1AF450A3E}"/>
    <hyperlink ref="B34:D34" location="'SB2 Overview States Provinces'!A1" display="'SB2 Overview States Provinces'!A1" xr:uid="{9A3F74B8-D398-4E51-A60B-49EED16BFF13}"/>
    <hyperlink ref="B35" location="'SB3 City A'!A1" display="'SB3 City A'!A1" xr:uid="{E53454AD-E31B-4F75-B8F3-85143372A02B}"/>
    <hyperlink ref="B36" location="'SB3 City B'!A1" display="'SB3 City B'!A1" xr:uid="{8A65443E-2FA7-4C34-83B6-019F9483B3CB}"/>
    <hyperlink ref="B37" location="'SB3 City C'!A1" display="'SB3 City C'!A1" xr:uid="{4578327E-AF74-440E-973E-0F6C45923CCC}"/>
    <hyperlink ref="B38" location="'SB3 City D'!A1" display="'SB3 City D'!A1" xr:uid="{D6131CC4-A812-4ED1-AAB5-80A2C0179B56}"/>
    <hyperlink ref="B39" location="'SB3 City E'!A1" display="'SB3 City E'!A1" xr:uid="{9CEE2E44-CBF5-4AD9-8DB1-14DF1707110A}"/>
    <hyperlink ref="B40" location="'SB3 City F'!A1" display="'SB3 City F'!A1" xr:uid="{EB869FB7-6B48-4EBC-80FC-89AE8056D8CB}"/>
    <hyperlink ref="B41" location="'SB3 City G'!A1" display="'SB3 City G'!A1" xr:uid="{326095A7-3558-411C-8FE8-59E84CD799AB}"/>
    <hyperlink ref="B42" location="'SB3 City H'!A1" display="'SB3 City H'!A1" xr:uid="{9ADFF6B3-280E-43CA-A453-1D36DF470979}"/>
    <hyperlink ref="B43" location="'SB3 City I'!A1" display="'SB3 City I'!A1" xr:uid="{A7F6D2D2-DD68-40CE-B819-912A7C5149E1}"/>
    <hyperlink ref="B44" location="'SB3 City J'!A1" display="'SB3 City J'!A1" xr:uid="{F3C7FD5C-CB17-4648-9A3A-53C8FBD94A60}"/>
  </hyperlinks>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52754-BD18-4E87-BB64-D980714DF4C8}">
  <sheetPr codeName="Sheet9"/>
  <dimension ref="B1:S122"/>
  <sheetViews>
    <sheetView showGridLines="0" zoomScaleNormal="100" workbookViewId="0">
      <pane ySplit="3" topLeftCell="A4" activePane="bottomLeft" state="frozen"/>
      <selection pane="bottomLeft" activeCell="A3" sqref="A3"/>
    </sheetView>
  </sheetViews>
  <sheetFormatPr baseColWidth="10" defaultColWidth="25.1640625" defaultRowHeight="11" x14ac:dyDescent="0.2"/>
  <cols>
    <col min="1" max="1" width="15.5" style="1" customWidth="1"/>
    <col min="2" max="2" width="69" style="4" customWidth="1"/>
    <col min="3" max="3" width="7.5" style="4" customWidth="1"/>
    <col min="4" max="4" width="47" style="1" customWidth="1"/>
    <col min="5" max="5" width="40.5" style="2" customWidth="1"/>
    <col min="6" max="6" width="30.33203125" style="1" customWidth="1"/>
    <col min="7" max="7" width="25" style="1" customWidth="1"/>
    <col min="8" max="8" width="20.164062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9" s="77" customFormat="1" ht="36" customHeight="1" thickTop="1" thickBot="1" x14ac:dyDescent="0.25">
      <c r="B1" s="106" t="s">
        <v>143</v>
      </c>
      <c r="C1" s="107"/>
      <c r="D1" s="111" t="s">
        <v>458</v>
      </c>
      <c r="E1" s="106" t="s">
        <v>101</v>
      </c>
    </row>
    <row r="2" spans="2:19" ht="24.5" customHeight="1" thickTop="1" x14ac:dyDescent="0.2"/>
    <row r="3" spans="2:19" s="29" customFormat="1" ht="50" customHeight="1" x14ac:dyDescent="0.2">
      <c r="B3" s="27" t="s">
        <v>468</v>
      </c>
      <c r="D3" s="56" t="str">
        <f>'SB3 Overview of cities'!C10</f>
        <v>…</v>
      </c>
      <c r="E3" s="263"/>
      <c r="G3" s="28"/>
      <c r="H3" s="28"/>
      <c r="I3" s="28"/>
      <c r="J3" s="28"/>
      <c r="K3" s="28"/>
    </row>
    <row r="4" spans="2:19" s="29" customFormat="1" ht="20" customHeight="1" thickBot="1" x14ac:dyDescent="0.25">
      <c r="B4" s="27"/>
      <c r="C4" s="28"/>
      <c r="D4" s="27"/>
      <c r="F4" s="28"/>
      <c r="G4" s="28"/>
      <c r="H4" s="28"/>
      <c r="I4" s="28"/>
      <c r="J4" s="28"/>
      <c r="K4" s="28"/>
    </row>
    <row r="5" spans="2:19" s="29" customFormat="1" ht="56.75" customHeight="1" x14ac:dyDescent="0.2">
      <c r="B5" s="15" t="s">
        <v>181</v>
      </c>
      <c r="C5" s="16" t="s">
        <v>182</v>
      </c>
      <c r="D5" s="16"/>
      <c r="E5" s="617"/>
      <c r="F5" s="617"/>
      <c r="G5" s="617"/>
      <c r="H5" s="618"/>
      <c r="I5" s="3"/>
      <c r="J5" s="3"/>
      <c r="K5" s="3"/>
      <c r="L5" s="3"/>
      <c r="M5" s="3"/>
      <c r="N5" s="3"/>
      <c r="O5" s="3"/>
      <c r="P5" s="3"/>
      <c r="Q5" s="3"/>
      <c r="R5" s="3"/>
      <c r="S5" s="3"/>
    </row>
    <row r="6" spans="2:19" s="3" customFormat="1" ht="41.75" customHeight="1" x14ac:dyDescent="0.2">
      <c r="B6" s="17" t="s">
        <v>185</v>
      </c>
      <c r="C6" s="18" t="s">
        <v>186</v>
      </c>
      <c r="D6" s="201" t="s">
        <v>187</v>
      </c>
      <c r="E6" s="615" t="s">
        <v>188</v>
      </c>
      <c r="F6" s="615"/>
      <c r="G6" s="615"/>
      <c r="H6" s="616"/>
      <c r="I6" s="1"/>
      <c r="J6" s="1"/>
      <c r="K6" s="1"/>
      <c r="L6" s="1"/>
      <c r="M6" s="1"/>
      <c r="N6" s="1"/>
      <c r="O6" s="1"/>
      <c r="P6" s="1"/>
      <c r="Q6" s="1"/>
      <c r="R6" s="1"/>
      <c r="S6" s="1"/>
    </row>
    <row r="7" spans="2:19" ht="77" customHeight="1" x14ac:dyDescent="0.2">
      <c r="B7" s="68" t="s">
        <v>460</v>
      </c>
      <c r="C7" s="19"/>
      <c r="D7" s="341"/>
      <c r="E7" s="600"/>
      <c r="F7" s="600"/>
      <c r="G7" s="600"/>
      <c r="H7" s="601"/>
    </row>
    <row r="8" spans="2:19" ht="15" x14ac:dyDescent="0.2">
      <c r="B8" s="20"/>
      <c r="C8" s="23" t="s">
        <v>0</v>
      </c>
      <c r="D8" s="21">
        <f>IF(D7=Lists!$A$2,1,0)</f>
        <v>0</v>
      </c>
      <c r="E8" s="21"/>
      <c r="F8" s="21"/>
      <c r="G8" s="21"/>
      <c r="H8" s="22"/>
    </row>
    <row r="9" spans="2:19" s="3" customFormat="1" ht="41.75" customHeight="1" x14ac:dyDescent="0.2">
      <c r="B9" s="17" t="s">
        <v>192</v>
      </c>
      <c r="C9" s="18"/>
      <c r="D9" s="201"/>
      <c r="E9" s="615"/>
      <c r="F9" s="615"/>
      <c r="G9" s="615"/>
      <c r="H9" s="616"/>
      <c r="I9" s="1"/>
      <c r="J9" s="1"/>
      <c r="K9" s="1"/>
      <c r="L9" s="1"/>
      <c r="M9" s="1"/>
      <c r="N9" s="1"/>
      <c r="O9" s="1"/>
      <c r="P9" s="1"/>
      <c r="Q9" s="1"/>
      <c r="R9" s="1"/>
      <c r="S9" s="1"/>
    </row>
    <row r="10" spans="2:19" ht="38.75" customHeight="1" x14ac:dyDescent="0.2">
      <c r="B10" s="214" t="s">
        <v>423</v>
      </c>
      <c r="C10" s="215" t="s">
        <v>194</v>
      </c>
      <c r="D10" s="201" t="s">
        <v>187</v>
      </c>
      <c r="E10" s="615" t="s">
        <v>188</v>
      </c>
      <c r="F10" s="615"/>
      <c r="G10" s="615"/>
      <c r="H10" s="616"/>
    </row>
    <row r="11" spans="2:19" ht="34.25" customHeight="1" x14ac:dyDescent="0.2">
      <c r="B11" s="202" t="s">
        <v>195</v>
      </c>
      <c r="C11" s="203"/>
      <c r="D11" s="204" t="s">
        <v>196</v>
      </c>
      <c r="E11" s="644"/>
      <c r="F11" s="644"/>
      <c r="G11" s="644"/>
      <c r="H11" s="645"/>
    </row>
    <row r="12" spans="2:19" ht="132" customHeight="1" x14ac:dyDescent="0.2">
      <c r="B12" s="205" t="s">
        <v>197</v>
      </c>
      <c r="C12" s="206"/>
      <c r="D12" s="342"/>
      <c r="E12" s="606"/>
      <c r="F12" s="606"/>
      <c r="G12" s="606"/>
      <c r="H12" s="607"/>
    </row>
    <row r="13" spans="2:19" ht="75.5" customHeight="1" x14ac:dyDescent="0.2">
      <c r="B13" s="207" t="s">
        <v>200</v>
      </c>
      <c r="C13" s="206"/>
      <c r="D13" s="342"/>
      <c r="E13" s="606"/>
      <c r="F13" s="606"/>
      <c r="G13" s="606"/>
      <c r="H13" s="607"/>
    </row>
    <row r="14" spans="2:19" ht="31.25" customHeight="1" x14ac:dyDescent="0.2">
      <c r="B14" s="208" t="s">
        <v>203</v>
      </c>
      <c r="C14" s="206"/>
      <c r="D14" s="209" t="s">
        <v>204</v>
      </c>
      <c r="E14" s="608"/>
      <c r="F14" s="608"/>
      <c r="G14" s="608"/>
      <c r="H14" s="609"/>
    </row>
    <row r="15" spans="2:19" ht="79.25" customHeight="1" x14ac:dyDescent="0.2">
      <c r="B15" s="205" t="s">
        <v>205</v>
      </c>
      <c r="C15" s="206"/>
      <c r="D15" s="342"/>
      <c r="E15" s="606"/>
      <c r="F15" s="606"/>
      <c r="G15" s="606"/>
      <c r="H15" s="607"/>
    </row>
    <row r="16" spans="2:19" ht="69.5" customHeight="1" x14ac:dyDescent="0.2">
      <c r="B16" s="207" t="s">
        <v>208</v>
      </c>
      <c r="C16" s="206"/>
      <c r="D16" s="342"/>
      <c r="E16" s="606"/>
      <c r="F16" s="606"/>
      <c r="G16" s="606"/>
      <c r="H16" s="607"/>
    </row>
    <row r="17" spans="2:19" ht="17.75" customHeight="1" x14ac:dyDescent="0.2">
      <c r="B17" s="208" t="s">
        <v>210</v>
      </c>
      <c r="C17" s="210"/>
      <c r="D17" s="211"/>
      <c r="E17" s="608"/>
      <c r="F17" s="608"/>
      <c r="G17" s="608"/>
      <c r="H17" s="609"/>
    </row>
    <row r="18" spans="2:19" ht="53.75" customHeight="1" x14ac:dyDescent="0.2">
      <c r="B18" s="205" t="s">
        <v>211</v>
      </c>
      <c r="C18" s="206"/>
      <c r="D18" s="342"/>
      <c r="E18" s="606"/>
      <c r="F18" s="606"/>
      <c r="G18" s="606"/>
      <c r="H18" s="607"/>
    </row>
    <row r="19" spans="2:19" ht="94.25" customHeight="1" x14ac:dyDescent="0.2">
      <c r="B19" s="205" t="s">
        <v>424</v>
      </c>
      <c r="C19" s="206"/>
      <c r="D19" s="342"/>
      <c r="E19" s="606"/>
      <c r="F19" s="606"/>
      <c r="G19" s="606"/>
      <c r="H19" s="607"/>
    </row>
    <row r="20" spans="2:19" ht="103.25" customHeight="1" x14ac:dyDescent="0.2">
      <c r="B20" s="212" t="s">
        <v>216</v>
      </c>
      <c r="C20" s="213"/>
      <c r="D20" s="343"/>
      <c r="E20" s="613"/>
      <c r="F20" s="613"/>
      <c r="G20" s="613"/>
      <c r="H20" s="614"/>
    </row>
    <row r="21" spans="2:19" ht="23.75" customHeight="1" x14ac:dyDescent="0.2">
      <c r="B21" s="214"/>
      <c r="C21" s="215" t="s">
        <v>218</v>
      </c>
      <c r="D21" s="215">
        <f>SUM(_xlfn.IFS(D12=Lists!$C$2,0.2,D12=Lists!$C$3,0.2,D12=Lists!$C$4,0.2,D12=Lists!$C$5,0,D12="",0),IF(D13=Lists!$D$2,0.1,0),IF(D15=Lists!$E$2,0.05,0),IF(D16=Lists!$F$2,0.05,0),IF(D18=Lists!$G$2,0.15,0),IF(D19=Lists!$H$2,0.05,0),IF(D$20=Lists!$I$2,0.1,0))</f>
        <v>0</v>
      </c>
      <c r="E21" s="602"/>
      <c r="F21" s="602"/>
      <c r="G21" s="602"/>
      <c r="H21" s="603"/>
    </row>
    <row r="22" spans="2:19" ht="33" customHeight="1" x14ac:dyDescent="0.2">
      <c r="B22" s="216" t="s">
        <v>219</v>
      </c>
      <c r="C22" s="217" t="s">
        <v>220</v>
      </c>
      <c r="D22" s="217" t="s">
        <v>221</v>
      </c>
      <c r="E22" s="611" t="s">
        <v>188</v>
      </c>
      <c r="F22" s="611"/>
      <c r="G22" s="611"/>
      <c r="H22" s="612"/>
    </row>
    <row r="23" spans="2:19" ht="221" customHeight="1" x14ac:dyDescent="0.2">
      <c r="B23" s="218" t="s">
        <v>425</v>
      </c>
      <c r="C23" s="213"/>
      <c r="D23" s="343"/>
      <c r="E23" s="613"/>
      <c r="F23" s="613"/>
      <c r="G23" s="613"/>
      <c r="H23" s="614"/>
    </row>
    <row r="24" spans="2:19" ht="20.75" customHeight="1" x14ac:dyDescent="0.2">
      <c r="B24" s="214"/>
      <c r="C24" s="215" t="s">
        <v>225</v>
      </c>
      <c r="D24" s="215">
        <f>SUM(_xlfn.IFS(D23=Lists!$K$3,0.3,D23=Lists!$K$2,0,D23="",0))</f>
        <v>0</v>
      </c>
      <c r="E24" s="602"/>
      <c r="F24" s="602"/>
      <c r="G24" s="602"/>
      <c r="H24" s="603"/>
    </row>
    <row r="25" spans="2:19" ht="15" x14ac:dyDescent="0.2">
      <c r="B25" s="383"/>
      <c r="C25" s="384" t="s">
        <v>124</v>
      </c>
      <c r="D25" s="385">
        <f>D21+D24</f>
        <v>0</v>
      </c>
      <c r="E25" s="385"/>
      <c r="F25" s="385"/>
      <c r="G25" s="385"/>
      <c r="H25" s="386"/>
    </row>
    <row r="26" spans="2:19" s="3" customFormat="1" ht="41.75" customHeight="1" x14ac:dyDescent="0.2">
      <c r="B26" s="17" t="s">
        <v>226</v>
      </c>
      <c r="C26" s="18"/>
      <c r="D26" s="201" t="s">
        <v>187</v>
      </c>
      <c r="E26" s="615" t="s">
        <v>188</v>
      </c>
      <c r="F26" s="615"/>
      <c r="G26" s="615"/>
      <c r="H26" s="616"/>
      <c r="I26" s="1"/>
      <c r="J26" s="1"/>
      <c r="K26" s="1"/>
      <c r="L26" s="1"/>
      <c r="M26" s="1"/>
      <c r="N26" s="1"/>
      <c r="O26" s="1"/>
      <c r="P26" s="1"/>
      <c r="Q26" s="1"/>
      <c r="R26" s="1"/>
      <c r="S26" s="1"/>
    </row>
    <row r="27" spans="2:19" ht="27.5" customHeight="1" x14ac:dyDescent="0.2">
      <c r="B27" s="219" t="s">
        <v>227</v>
      </c>
      <c r="C27" s="220" t="s">
        <v>228</v>
      </c>
      <c r="D27" s="341"/>
      <c r="E27" s="629"/>
      <c r="F27" s="629"/>
      <c r="G27" s="629"/>
      <c r="H27" s="630"/>
    </row>
    <row r="28" spans="2:19" ht="35" customHeight="1" x14ac:dyDescent="0.2">
      <c r="B28" s="221" t="s">
        <v>231</v>
      </c>
      <c r="C28" s="220" t="s">
        <v>228</v>
      </c>
      <c r="D28" s="341"/>
      <c r="E28" s="631"/>
      <c r="F28" s="631"/>
      <c r="G28" s="631"/>
      <c r="H28" s="632"/>
    </row>
    <row r="29" spans="2:19" ht="35" customHeight="1" x14ac:dyDescent="0.2">
      <c r="B29" s="222" t="s">
        <v>234</v>
      </c>
      <c r="C29" s="220" t="s">
        <v>228</v>
      </c>
      <c r="D29" s="341"/>
      <c r="E29" s="631"/>
      <c r="F29" s="631"/>
      <c r="G29" s="631"/>
      <c r="H29" s="632"/>
    </row>
    <row r="30" spans="2:19" ht="45" customHeight="1" x14ac:dyDescent="0.2">
      <c r="B30" s="222" t="s">
        <v>237</v>
      </c>
      <c r="C30" s="220" t="s">
        <v>228</v>
      </c>
      <c r="D30" s="341"/>
      <c r="E30" s="631"/>
      <c r="F30" s="631"/>
      <c r="G30" s="631"/>
      <c r="H30" s="632"/>
    </row>
    <row r="31" spans="2:19" ht="27.5" customHeight="1" x14ac:dyDescent="0.2">
      <c r="B31" s="222" t="s">
        <v>240</v>
      </c>
      <c r="C31" s="220" t="s">
        <v>228</v>
      </c>
      <c r="D31" s="341"/>
      <c r="E31" s="604"/>
      <c r="F31" s="604"/>
      <c r="G31" s="604"/>
      <c r="H31" s="605"/>
    </row>
    <row r="32" spans="2:19" ht="15" x14ac:dyDescent="0.2">
      <c r="B32" s="20"/>
      <c r="C32" s="23" t="s">
        <v>11</v>
      </c>
      <c r="D32" s="21">
        <f>SUM(IF(D27=Lists!$L$2,0.2,0),IF(D28=Lists!$L$2,0.2,0),IF(D29=Lists!$L$2,0.2,0),IF(D30=Lists!$L$2,0.2,0),IF(D31=Lists!$L$2,0.2,0))</f>
        <v>0</v>
      </c>
      <c r="E32" s="21"/>
      <c r="F32" s="21"/>
      <c r="G32" s="21"/>
      <c r="H32" s="22"/>
    </row>
    <row r="33" spans="2:19" s="3" customFormat="1" ht="41.75" customHeight="1" x14ac:dyDescent="0.2">
      <c r="B33" s="17" t="s">
        <v>426</v>
      </c>
      <c r="C33" s="18"/>
      <c r="D33" s="201" t="s">
        <v>187</v>
      </c>
      <c r="E33" s="615"/>
      <c r="F33" s="615"/>
      <c r="G33" s="615"/>
      <c r="H33" s="616"/>
      <c r="I33" s="1"/>
      <c r="J33" s="1"/>
      <c r="K33" s="1"/>
      <c r="L33" s="1"/>
      <c r="M33" s="1"/>
      <c r="N33" s="1"/>
      <c r="O33" s="1"/>
      <c r="P33" s="1"/>
      <c r="Q33" s="1"/>
      <c r="R33" s="1"/>
      <c r="S33" s="1"/>
    </row>
    <row r="34" spans="2:19" ht="36.5" customHeight="1" x14ac:dyDescent="0.2">
      <c r="B34" s="223" t="s">
        <v>244</v>
      </c>
      <c r="C34" s="224" t="s">
        <v>245</v>
      </c>
      <c r="D34" s="225"/>
      <c r="E34" s="226"/>
      <c r="F34" s="651" t="s">
        <v>246</v>
      </c>
      <c r="G34" s="651"/>
      <c r="H34" s="227"/>
    </row>
    <row r="35" spans="2:19" ht="93" customHeight="1" x14ac:dyDescent="0.2">
      <c r="B35" s="228" t="s">
        <v>247</v>
      </c>
      <c r="C35" s="69"/>
      <c r="D35" s="229" t="s">
        <v>427</v>
      </c>
      <c r="E35" s="229" t="s">
        <v>249</v>
      </c>
      <c r="F35" s="229" t="s">
        <v>250</v>
      </c>
      <c r="G35" s="229" t="s">
        <v>251</v>
      </c>
      <c r="H35" s="230" t="s">
        <v>252</v>
      </c>
    </row>
    <row r="36" spans="2:19" ht="32" customHeight="1" x14ac:dyDescent="0.2">
      <c r="B36" s="231" t="s">
        <v>253</v>
      </c>
      <c r="C36" s="232"/>
      <c r="D36" s="233" t="s">
        <v>254</v>
      </c>
      <c r="E36" s="233" t="s">
        <v>255</v>
      </c>
      <c r="F36" s="233" t="s">
        <v>256</v>
      </c>
      <c r="G36" s="234"/>
      <c r="H36" s="235"/>
    </row>
    <row r="37" spans="2:19" ht="17" customHeight="1" x14ac:dyDescent="0.2">
      <c r="B37" s="624"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7" s="236" t="s">
        <v>258</v>
      </c>
      <c r="D37" s="344"/>
      <c r="E37" s="345" t="s">
        <v>269</v>
      </c>
      <c r="F37" s="345"/>
      <c r="G37" s="346"/>
      <c r="H37" s="347"/>
    </row>
    <row r="38" spans="2:19" ht="17" customHeight="1" x14ac:dyDescent="0.2">
      <c r="B38" s="625"/>
      <c r="C38" s="237" t="s">
        <v>261</v>
      </c>
      <c r="D38" s="344"/>
      <c r="E38" s="345" t="s">
        <v>269</v>
      </c>
      <c r="F38" s="345"/>
      <c r="G38" s="346"/>
      <c r="H38" s="347"/>
    </row>
    <row r="39" spans="2:19" ht="17" customHeight="1" x14ac:dyDescent="0.2">
      <c r="B39" s="625"/>
      <c r="C39" s="237" t="s">
        <v>263</v>
      </c>
      <c r="D39" s="344"/>
      <c r="E39" s="345" t="s">
        <v>269</v>
      </c>
      <c r="F39" s="345"/>
      <c r="G39" s="346"/>
      <c r="H39" s="347"/>
    </row>
    <row r="40" spans="2:19" ht="17" customHeight="1" x14ac:dyDescent="0.2">
      <c r="B40" s="625"/>
      <c r="C40" s="237" t="s">
        <v>264</v>
      </c>
      <c r="D40" s="344"/>
      <c r="E40" s="345" t="s">
        <v>269</v>
      </c>
      <c r="F40" s="345"/>
      <c r="G40" s="346"/>
      <c r="H40" s="347"/>
    </row>
    <row r="41" spans="2:19" ht="17" customHeight="1" x14ac:dyDescent="0.2">
      <c r="B41" s="625"/>
      <c r="C41" s="237" t="s">
        <v>265</v>
      </c>
      <c r="D41" s="344"/>
      <c r="E41" s="345" t="s">
        <v>269</v>
      </c>
      <c r="F41" s="345"/>
      <c r="G41" s="346"/>
      <c r="H41" s="347"/>
    </row>
    <row r="42" spans="2:19" ht="17" customHeight="1" x14ac:dyDescent="0.2">
      <c r="B42" s="625"/>
      <c r="C42" s="237" t="s">
        <v>268</v>
      </c>
      <c r="D42" s="344"/>
      <c r="E42" s="345" t="s">
        <v>269</v>
      </c>
      <c r="F42" s="345"/>
      <c r="G42" s="346"/>
      <c r="H42" s="347"/>
    </row>
    <row r="43" spans="2:19" ht="17" customHeight="1" x14ac:dyDescent="0.2">
      <c r="B43" s="625"/>
      <c r="C43" s="237" t="s">
        <v>271</v>
      </c>
      <c r="D43" s="344"/>
      <c r="E43" s="345" t="s">
        <v>269</v>
      </c>
      <c r="F43" s="345"/>
      <c r="G43" s="346"/>
      <c r="H43" s="347"/>
    </row>
    <row r="44" spans="2:19" ht="17" customHeight="1" x14ac:dyDescent="0.2">
      <c r="B44" s="625"/>
      <c r="C44" s="237" t="s">
        <v>272</v>
      </c>
      <c r="D44" s="344"/>
      <c r="E44" s="345" t="s">
        <v>269</v>
      </c>
      <c r="F44" s="345"/>
      <c r="G44" s="346"/>
      <c r="H44" s="347"/>
    </row>
    <row r="45" spans="2:19" ht="17" customHeight="1" x14ac:dyDescent="0.2">
      <c r="B45" s="625"/>
      <c r="C45" s="237" t="s">
        <v>274</v>
      </c>
      <c r="D45" s="344"/>
      <c r="E45" s="345" t="s">
        <v>269</v>
      </c>
      <c r="F45" s="345"/>
      <c r="G45" s="346"/>
      <c r="H45" s="347"/>
    </row>
    <row r="46" spans="2:19" ht="17" customHeight="1" x14ac:dyDescent="0.2">
      <c r="B46" s="625"/>
      <c r="C46" s="237" t="s">
        <v>276</v>
      </c>
      <c r="D46" s="344"/>
      <c r="E46" s="345" t="s">
        <v>269</v>
      </c>
      <c r="F46" s="345"/>
      <c r="G46" s="346"/>
      <c r="H46" s="347"/>
    </row>
    <row r="47" spans="2:19" ht="17" customHeight="1" x14ac:dyDescent="0.2">
      <c r="B47" s="625"/>
      <c r="C47" s="237" t="s">
        <v>279</v>
      </c>
      <c r="D47" s="344"/>
      <c r="E47" s="345" t="s">
        <v>269</v>
      </c>
      <c r="F47" s="345"/>
      <c r="G47" s="346"/>
      <c r="H47" s="347"/>
    </row>
    <row r="48" spans="2:19" ht="17" customHeight="1" x14ac:dyDescent="0.2">
      <c r="B48" s="625"/>
      <c r="C48" s="237" t="s">
        <v>282</v>
      </c>
      <c r="D48" s="344"/>
      <c r="E48" s="345" t="s">
        <v>269</v>
      </c>
      <c r="F48" s="345"/>
      <c r="G48" s="346"/>
      <c r="H48" s="347"/>
    </row>
    <row r="49" spans="2:18" ht="17" customHeight="1" x14ac:dyDescent="0.2">
      <c r="B49" s="625"/>
      <c r="C49" s="237" t="s">
        <v>284</v>
      </c>
      <c r="D49" s="344"/>
      <c r="E49" s="345" t="s">
        <v>269</v>
      </c>
      <c r="F49" s="345"/>
      <c r="G49" s="346"/>
      <c r="H49" s="347"/>
    </row>
    <row r="50" spans="2:18" ht="17" customHeight="1" x14ac:dyDescent="0.2">
      <c r="B50" s="625"/>
      <c r="C50" s="237" t="s">
        <v>286</v>
      </c>
      <c r="D50" s="344"/>
      <c r="E50" s="345" t="s">
        <v>269</v>
      </c>
      <c r="F50" s="345"/>
      <c r="G50" s="346"/>
      <c r="H50" s="347"/>
    </row>
    <row r="51" spans="2:18" ht="17" customHeight="1" x14ac:dyDescent="0.2">
      <c r="B51" s="625"/>
      <c r="C51" s="237" t="s">
        <v>288</v>
      </c>
      <c r="D51" s="344"/>
      <c r="E51" s="345" t="s">
        <v>269</v>
      </c>
      <c r="F51" s="345"/>
      <c r="G51" s="346"/>
      <c r="H51" s="347"/>
    </row>
    <row r="52" spans="2:18" ht="17" customHeight="1" x14ac:dyDescent="0.2">
      <c r="B52" s="625"/>
      <c r="C52" s="237" t="s">
        <v>289</v>
      </c>
      <c r="D52" s="344"/>
      <c r="E52" s="345" t="s">
        <v>269</v>
      </c>
      <c r="F52" s="345"/>
      <c r="G52" s="346"/>
      <c r="H52" s="347"/>
    </row>
    <row r="53" spans="2:18" ht="17" customHeight="1" x14ac:dyDescent="0.2">
      <c r="B53" s="625"/>
      <c r="C53" s="237" t="s">
        <v>290</v>
      </c>
      <c r="D53" s="344"/>
      <c r="E53" s="345" t="s">
        <v>269</v>
      </c>
      <c r="F53" s="345"/>
      <c r="G53" s="346"/>
      <c r="H53" s="347"/>
    </row>
    <row r="54" spans="2:18" ht="17" customHeight="1" x14ac:dyDescent="0.2">
      <c r="B54" s="626"/>
      <c r="C54" s="237" t="s">
        <v>291</v>
      </c>
      <c r="D54" s="344"/>
      <c r="E54" s="345" t="s">
        <v>269</v>
      </c>
      <c r="F54" s="345"/>
      <c r="G54" s="346"/>
      <c r="H54" s="347"/>
    </row>
    <row r="55" spans="2:18" ht="22.25" customHeight="1" x14ac:dyDescent="0.2">
      <c r="B55" s="627" t="s">
        <v>428</v>
      </c>
      <c r="C55" s="237" t="s">
        <v>293</v>
      </c>
      <c r="D55" s="345"/>
      <c r="E55" s="345" t="s">
        <v>269</v>
      </c>
      <c r="F55" s="345"/>
      <c r="G55" s="346"/>
      <c r="H55" s="347"/>
    </row>
    <row r="56" spans="2:18" ht="24" customHeight="1" x14ac:dyDescent="0.2">
      <c r="B56" s="628"/>
      <c r="C56" s="232" t="s">
        <v>295</v>
      </c>
      <c r="D56" s="348"/>
      <c r="E56" s="348" t="s">
        <v>269</v>
      </c>
      <c r="F56" s="348"/>
      <c r="G56" s="349"/>
      <c r="H56" s="350"/>
    </row>
    <row r="57" spans="2:18" ht="38" customHeight="1" x14ac:dyDescent="0.2">
      <c r="B57" s="255"/>
      <c r="C57" s="112" t="s">
        <v>12</v>
      </c>
      <c r="D57" s="256">
        <f>0.02*COUNTA(D37:D56)</f>
        <v>0</v>
      </c>
      <c r="E57" s="112"/>
      <c r="F57" s="112"/>
      <c r="G57" s="112"/>
      <c r="H57" s="113"/>
      <c r="I57" s="66"/>
      <c r="J57" s="66"/>
      <c r="K57" s="66"/>
      <c r="L57" s="66"/>
      <c r="M57" s="66"/>
      <c r="N57" s="66"/>
      <c r="O57" s="66"/>
      <c r="P57" s="66"/>
      <c r="Q57" s="66"/>
    </row>
    <row r="58" spans="2:18" ht="33" customHeight="1" x14ac:dyDescent="0.2">
      <c r="B58" s="216" t="s">
        <v>296</v>
      </c>
      <c r="C58" s="217" t="s">
        <v>245</v>
      </c>
      <c r="D58" s="217"/>
      <c r="E58" s="611"/>
      <c r="F58" s="611"/>
      <c r="G58" s="611"/>
      <c r="H58" s="612"/>
    </row>
    <row r="59" spans="2:18" ht="54" customHeight="1" x14ac:dyDescent="0.2">
      <c r="B59" s="387" t="s">
        <v>297</v>
      </c>
      <c r="C59" s="388"/>
      <c r="D59" s="367" t="s">
        <v>298</v>
      </c>
      <c r="E59" s="622" t="s">
        <v>429</v>
      </c>
      <c r="F59" s="622"/>
      <c r="G59" s="622" t="s">
        <v>300</v>
      </c>
      <c r="H59" s="623"/>
    </row>
    <row r="60" spans="2:18" ht="37.25" customHeight="1" x14ac:dyDescent="0.2">
      <c r="B60" s="238" t="s">
        <v>301</v>
      </c>
      <c r="C60" s="239"/>
      <c r="D60" s="240" t="s">
        <v>302</v>
      </c>
      <c r="E60" s="610" t="s">
        <v>303</v>
      </c>
      <c r="F60" s="610"/>
      <c r="G60" s="674"/>
      <c r="H60" s="675"/>
      <c r="R60" s="66"/>
    </row>
    <row r="61" spans="2:18" ht="33.5" customHeight="1" x14ac:dyDescent="0.2">
      <c r="B61" s="619"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1" s="237" t="s">
        <v>258</v>
      </c>
      <c r="D61" s="344"/>
      <c r="E61" s="598" t="s">
        <v>269</v>
      </c>
      <c r="F61" s="598"/>
      <c r="G61" s="598" t="s">
        <v>269</v>
      </c>
      <c r="H61" s="599"/>
      <c r="R61" s="66"/>
    </row>
    <row r="62" spans="2:18" ht="24" customHeight="1" x14ac:dyDescent="0.2">
      <c r="B62" s="620"/>
      <c r="C62" s="237" t="s">
        <v>261</v>
      </c>
      <c r="D62" s="344"/>
      <c r="E62" s="598" t="s">
        <v>269</v>
      </c>
      <c r="F62" s="598"/>
      <c r="G62" s="598" t="s">
        <v>269</v>
      </c>
      <c r="H62" s="599"/>
      <c r="R62" s="66"/>
    </row>
    <row r="63" spans="2:18" ht="24" customHeight="1" x14ac:dyDescent="0.2">
      <c r="B63" s="620"/>
      <c r="C63" s="237" t="s">
        <v>263</v>
      </c>
      <c r="D63" s="344"/>
      <c r="E63" s="598" t="s">
        <v>269</v>
      </c>
      <c r="F63" s="598"/>
      <c r="G63" s="598" t="s">
        <v>269</v>
      </c>
      <c r="H63" s="599"/>
      <c r="R63" s="66"/>
    </row>
    <row r="64" spans="2:18" ht="27.5" customHeight="1" x14ac:dyDescent="0.2">
      <c r="B64" s="620"/>
      <c r="C64" s="237" t="s">
        <v>264</v>
      </c>
      <c r="D64" s="344"/>
      <c r="E64" s="598" t="s">
        <v>269</v>
      </c>
      <c r="F64" s="598"/>
      <c r="G64" s="598" t="s">
        <v>269</v>
      </c>
      <c r="H64" s="599"/>
      <c r="R64" s="66"/>
    </row>
    <row r="65" spans="2:19" ht="24" customHeight="1" x14ac:dyDescent="0.2">
      <c r="B65" s="620"/>
      <c r="C65" s="237" t="s">
        <v>265</v>
      </c>
      <c r="D65" s="344"/>
      <c r="E65" s="598" t="s">
        <v>269</v>
      </c>
      <c r="F65" s="598"/>
      <c r="G65" s="598" t="s">
        <v>269</v>
      </c>
      <c r="H65" s="599"/>
      <c r="R65" s="66"/>
    </row>
    <row r="66" spans="2:19" ht="24" customHeight="1" x14ac:dyDescent="0.2">
      <c r="B66" s="620"/>
      <c r="C66" s="237" t="s">
        <v>268</v>
      </c>
      <c r="D66" s="344"/>
      <c r="E66" s="598" t="s">
        <v>269</v>
      </c>
      <c r="F66" s="598"/>
      <c r="G66" s="598" t="s">
        <v>269</v>
      </c>
      <c r="H66" s="599"/>
      <c r="R66" s="66"/>
    </row>
    <row r="67" spans="2:19" ht="24" customHeight="1" x14ac:dyDescent="0.2">
      <c r="B67" s="620"/>
      <c r="C67" s="237" t="s">
        <v>271</v>
      </c>
      <c r="D67" s="344"/>
      <c r="E67" s="598" t="s">
        <v>269</v>
      </c>
      <c r="F67" s="598"/>
      <c r="G67" s="598" t="s">
        <v>269</v>
      </c>
      <c r="H67" s="599"/>
      <c r="R67" s="66"/>
    </row>
    <row r="68" spans="2:19" ht="24" customHeight="1" x14ac:dyDescent="0.2">
      <c r="B68" s="620"/>
      <c r="C68" s="237" t="s">
        <v>272</v>
      </c>
      <c r="D68" s="344"/>
      <c r="E68" s="598" t="s">
        <v>269</v>
      </c>
      <c r="F68" s="598"/>
      <c r="G68" s="598" t="s">
        <v>269</v>
      </c>
      <c r="H68" s="599"/>
      <c r="R68" s="66"/>
    </row>
    <row r="69" spans="2:19" ht="32.75" customHeight="1" x14ac:dyDescent="0.2">
      <c r="B69" s="621"/>
      <c r="C69" s="237" t="s">
        <v>274</v>
      </c>
      <c r="D69" s="344"/>
      <c r="E69" s="598" t="s">
        <v>269</v>
      </c>
      <c r="F69" s="598"/>
      <c r="G69" s="598" t="s">
        <v>269</v>
      </c>
      <c r="H69" s="599"/>
      <c r="R69" s="66"/>
    </row>
    <row r="70" spans="2:19" ht="45.5" customHeight="1" x14ac:dyDescent="0.2">
      <c r="B70" s="389" t="s">
        <v>430</v>
      </c>
      <c r="C70" s="232" t="s">
        <v>276</v>
      </c>
      <c r="D70" s="351"/>
      <c r="E70" s="649" t="s">
        <v>269</v>
      </c>
      <c r="F70" s="649"/>
      <c r="G70" s="649" t="s">
        <v>269</v>
      </c>
      <c r="H70" s="650"/>
      <c r="R70" s="66"/>
    </row>
    <row r="71" spans="2:19" ht="20.75" customHeight="1" x14ac:dyDescent="0.2">
      <c r="B71" s="214"/>
      <c r="C71" s="215" t="s">
        <v>309</v>
      </c>
      <c r="D71" s="215">
        <f>0.04*COUNTA(D61:D70)</f>
        <v>0</v>
      </c>
      <c r="E71" s="602"/>
      <c r="F71" s="602"/>
      <c r="G71" s="602"/>
      <c r="H71" s="603"/>
    </row>
    <row r="72" spans="2:19" s="3" customFormat="1" ht="41.75" customHeight="1" x14ac:dyDescent="0.2">
      <c r="B72" s="17" t="s">
        <v>310</v>
      </c>
      <c r="C72" s="18"/>
      <c r="D72" s="201" t="s">
        <v>187</v>
      </c>
      <c r="E72" s="615" t="s">
        <v>311</v>
      </c>
      <c r="F72" s="615"/>
      <c r="G72" s="615"/>
      <c r="H72" s="616"/>
      <c r="I72" s="1"/>
      <c r="J72" s="1"/>
      <c r="K72" s="1"/>
      <c r="L72" s="1"/>
      <c r="M72" s="1"/>
      <c r="N72" s="1"/>
      <c r="O72" s="1"/>
      <c r="P72" s="1"/>
      <c r="Q72" s="1"/>
      <c r="R72" s="1"/>
      <c r="S72" s="1"/>
    </row>
    <row r="73" spans="2:19" ht="53.75" customHeight="1" x14ac:dyDescent="0.2">
      <c r="B73" s="70" t="s">
        <v>312</v>
      </c>
      <c r="C73" s="19"/>
      <c r="D73" s="352"/>
      <c r="E73" s="642" t="s">
        <v>269</v>
      </c>
      <c r="F73" s="642"/>
      <c r="G73" s="642"/>
      <c r="H73" s="643"/>
    </row>
    <row r="74" spans="2:19" s="3" customFormat="1" ht="41.75" customHeight="1" x14ac:dyDescent="0.2">
      <c r="B74" s="17"/>
      <c r="C74" s="264" t="s">
        <v>17</v>
      </c>
      <c r="D74" s="201">
        <f>IF(D73=Lists!$R$2,0.2,0)</f>
        <v>0</v>
      </c>
      <c r="E74" s="615"/>
      <c r="F74" s="615"/>
      <c r="G74" s="615"/>
      <c r="H74" s="616"/>
      <c r="I74" s="1"/>
      <c r="J74" s="1"/>
      <c r="K74" s="1"/>
      <c r="L74" s="1"/>
      <c r="M74" s="1"/>
      <c r="N74" s="1"/>
      <c r="O74" s="1"/>
      <c r="P74" s="1"/>
      <c r="Q74" s="1"/>
      <c r="R74" s="1"/>
      <c r="S74" s="1"/>
    </row>
    <row r="75" spans="2:19" ht="15" x14ac:dyDescent="0.2">
      <c r="B75" s="20"/>
      <c r="C75" s="23" t="s">
        <v>125</v>
      </c>
      <c r="D75" s="21">
        <f>D57+D71+D74</f>
        <v>0</v>
      </c>
      <c r="E75" s="21"/>
      <c r="F75" s="21"/>
      <c r="G75" s="21"/>
      <c r="H75" s="22"/>
    </row>
    <row r="76" spans="2:19" s="3" customFormat="1" ht="41.75" customHeight="1" x14ac:dyDescent="0.2">
      <c r="B76" s="17" t="s">
        <v>315</v>
      </c>
      <c r="C76" s="18"/>
      <c r="D76" s="201" t="s">
        <v>187</v>
      </c>
      <c r="E76" s="615" t="s">
        <v>316</v>
      </c>
      <c r="F76" s="615"/>
      <c r="G76" s="615" t="s">
        <v>317</v>
      </c>
      <c r="H76" s="616"/>
      <c r="I76" s="1"/>
      <c r="J76" s="1"/>
      <c r="K76" s="1"/>
      <c r="L76" s="1"/>
      <c r="M76" s="1"/>
      <c r="N76" s="1"/>
      <c r="O76" s="1"/>
      <c r="P76" s="1"/>
      <c r="Q76" s="1"/>
      <c r="R76" s="1"/>
      <c r="S76" s="1"/>
    </row>
    <row r="77" spans="2:19" ht="29.75" customHeight="1" x14ac:dyDescent="0.2">
      <c r="B77" s="257" t="s">
        <v>318</v>
      </c>
      <c r="C77" s="258" t="s">
        <v>245</v>
      </c>
      <c r="D77" s="258"/>
      <c r="E77" s="639" t="s">
        <v>431</v>
      </c>
      <c r="F77" s="640"/>
      <c r="G77" s="640"/>
      <c r="H77" s="641"/>
    </row>
    <row r="78" spans="2:19" ht="38" customHeight="1" x14ac:dyDescent="0.2">
      <c r="B78" s="30" t="s">
        <v>320</v>
      </c>
      <c r="C78" s="25"/>
      <c r="D78" s="342"/>
      <c r="E78" s="633" t="s">
        <v>269</v>
      </c>
      <c r="F78" s="634"/>
      <c r="G78" s="634"/>
      <c r="H78" s="635"/>
    </row>
    <row r="79" spans="2:19" ht="29.75" customHeight="1" x14ac:dyDescent="0.2">
      <c r="B79" s="30" t="s">
        <v>323</v>
      </c>
      <c r="C79" s="25"/>
      <c r="D79" s="342"/>
      <c r="E79" s="633" t="s">
        <v>269</v>
      </c>
      <c r="F79" s="634"/>
      <c r="G79" s="634"/>
      <c r="H79" s="635"/>
    </row>
    <row r="80" spans="2:19" ht="39" customHeight="1" x14ac:dyDescent="0.2">
      <c r="B80" s="259" t="s">
        <v>326</v>
      </c>
      <c r="C80" s="71"/>
      <c r="D80" s="342"/>
      <c r="E80" s="636" t="s">
        <v>269</v>
      </c>
      <c r="F80" s="637"/>
      <c r="G80" s="637"/>
      <c r="H80" s="638"/>
    </row>
    <row r="81" spans="2:19" ht="44" customHeight="1" x14ac:dyDescent="0.2">
      <c r="B81" s="257" t="s">
        <v>329</v>
      </c>
      <c r="C81" s="258" t="s">
        <v>330</v>
      </c>
      <c r="D81" s="258"/>
      <c r="E81" s="639" t="s">
        <v>331</v>
      </c>
      <c r="F81" s="640"/>
      <c r="G81" s="640"/>
      <c r="H81" s="641"/>
    </row>
    <row r="82" spans="2:19" ht="36" customHeight="1" x14ac:dyDescent="0.2">
      <c r="B82" s="30" t="s">
        <v>332</v>
      </c>
      <c r="C82" s="25"/>
      <c r="D82" s="342"/>
      <c r="E82" s="633" t="s">
        <v>269</v>
      </c>
      <c r="F82" s="634"/>
      <c r="G82" s="634"/>
      <c r="H82" s="635"/>
    </row>
    <row r="83" spans="2:19" ht="29.75" customHeight="1" x14ac:dyDescent="0.2">
      <c r="B83" s="30" t="s">
        <v>335</v>
      </c>
      <c r="C83" s="25"/>
      <c r="D83" s="342"/>
      <c r="E83" s="633" t="s">
        <v>269</v>
      </c>
      <c r="F83" s="634"/>
      <c r="G83" s="634"/>
      <c r="H83" s="635"/>
    </row>
    <row r="84" spans="2:19" ht="75" customHeight="1" x14ac:dyDescent="0.2">
      <c r="B84" s="74" t="s">
        <v>336</v>
      </c>
      <c r="C84" s="26"/>
      <c r="D84" s="342"/>
      <c r="E84" s="636" t="s">
        <v>269</v>
      </c>
      <c r="F84" s="637"/>
      <c r="G84" s="637"/>
      <c r="H84" s="638"/>
    </row>
    <row r="85" spans="2:19" ht="15" x14ac:dyDescent="0.2">
      <c r="B85" s="20"/>
      <c r="C85" s="23" t="s">
        <v>126</v>
      </c>
      <c r="D85" s="21">
        <f>SUM(IF(D78=Lists!$S$2,0.2,0),IF(D79=Lists!$T$2,0.1,0),IF(D80=Lists!$U$2,0.1,0),IF(D82=Lists!$V$2,0.3,0),IF(D83=Lists!$W$2,0.1,0),_xlfn.IFS(D84=Lists!$X$3,0.1,D84=Lists!$X$4,0.1,D84=Lists!$X$5,0.15,D84=Lists!$X$6,0.2,D84=Lists!$X$2,0,D84="",0))</f>
        <v>0</v>
      </c>
      <c r="E85" s="21"/>
      <c r="F85" s="21"/>
      <c r="G85" s="21"/>
      <c r="H85" s="22"/>
    </row>
    <row r="86" spans="2:19" s="3" customFormat="1" ht="41" customHeight="1" x14ac:dyDescent="0.2">
      <c r="B86" s="17" t="s">
        <v>338</v>
      </c>
      <c r="C86" s="285" t="s">
        <v>432</v>
      </c>
      <c r="D86" s="658" t="s">
        <v>340</v>
      </c>
      <c r="E86" s="661"/>
      <c r="F86" s="658"/>
      <c r="G86" s="659"/>
      <c r="H86" s="660"/>
      <c r="I86" s="1"/>
      <c r="J86" s="1"/>
      <c r="K86" s="1"/>
      <c r="L86" s="1"/>
      <c r="M86" s="1"/>
      <c r="N86" s="1"/>
      <c r="O86" s="1"/>
      <c r="P86" s="1"/>
      <c r="Q86" s="1"/>
      <c r="R86" s="1"/>
      <c r="S86" s="1"/>
    </row>
    <row r="87" spans="2:19" ht="59.75" customHeight="1" x14ac:dyDescent="0.2">
      <c r="B87" s="257" t="s">
        <v>341</v>
      </c>
      <c r="C87" s="335">
        <v>2018</v>
      </c>
      <c r="D87" s="24" t="s">
        <v>433</v>
      </c>
      <c r="E87" s="24" t="s">
        <v>434</v>
      </c>
      <c r="F87" s="662" t="s">
        <v>435</v>
      </c>
      <c r="G87" s="663"/>
      <c r="H87" s="664"/>
    </row>
    <row r="88" spans="2:19" ht="15.5" customHeight="1" x14ac:dyDescent="0.2">
      <c r="B88" s="353" t="s">
        <v>346</v>
      </c>
      <c r="C88" s="354"/>
      <c r="D88" s="355" t="s">
        <v>269</v>
      </c>
      <c r="E88" s="355" t="s">
        <v>269</v>
      </c>
      <c r="F88" s="665" t="s">
        <v>269</v>
      </c>
      <c r="G88" s="666"/>
      <c r="H88" s="667"/>
    </row>
    <row r="89" spans="2:19" ht="14.75" customHeight="1" x14ac:dyDescent="0.2">
      <c r="B89" s="353" t="s">
        <v>347</v>
      </c>
      <c r="C89" s="354"/>
      <c r="D89" s="355" t="s">
        <v>269</v>
      </c>
      <c r="E89" s="355" t="s">
        <v>269</v>
      </c>
      <c r="F89" s="668"/>
      <c r="G89" s="669"/>
      <c r="H89" s="670"/>
    </row>
    <row r="90" spans="2:19" ht="14.75" customHeight="1" x14ac:dyDescent="0.2">
      <c r="B90" s="353" t="s">
        <v>348</v>
      </c>
      <c r="C90" s="354"/>
      <c r="D90" s="355" t="s">
        <v>269</v>
      </c>
      <c r="E90" s="355" t="s">
        <v>269</v>
      </c>
      <c r="F90" s="668"/>
      <c r="G90" s="669"/>
      <c r="H90" s="670"/>
    </row>
    <row r="91" spans="2:19" ht="14.75" customHeight="1" x14ac:dyDescent="0.2">
      <c r="B91" s="356" t="s">
        <v>349</v>
      </c>
      <c r="C91" s="354"/>
      <c r="D91" s="357" t="s">
        <v>269</v>
      </c>
      <c r="E91" s="357" t="s">
        <v>269</v>
      </c>
      <c r="F91" s="668"/>
      <c r="G91" s="669"/>
      <c r="H91" s="670"/>
    </row>
    <row r="92" spans="2:19" ht="14.75" customHeight="1" x14ac:dyDescent="0.2">
      <c r="B92" s="356" t="s">
        <v>350</v>
      </c>
      <c r="C92" s="354"/>
      <c r="D92" s="357" t="s">
        <v>269</v>
      </c>
      <c r="E92" s="357" t="s">
        <v>269</v>
      </c>
      <c r="F92" s="668"/>
      <c r="G92" s="669"/>
      <c r="H92" s="670"/>
    </row>
    <row r="93" spans="2:19" ht="14.75" customHeight="1" x14ac:dyDescent="0.2">
      <c r="B93" s="356" t="s">
        <v>351</v>
      </c>
      <c r="C93" s="354"/>
      <c r="D93" s="357" t="s">
        <v>269</v>
      </c>
      <c r="E93" s="357" t="s">
        <v>269</v>
      </c>
      <c r="F93" s="668"/>
      <c r="G93" s="669"/>
      <c r="H93" s="670"/>
    </row>
    <row r="94" spans="2:19" ht="14.75" customHeight="1" x14ac:dyDescent="0.2">
      <c r="B94" s="356" t="s">
        <v>352</v>
      </c>
      <c r="C94" s="354"/>
      <c r="D94" s="357" t="s">
        <v>269</v>
      </c>
      <c r="E94" s="357" t="s">
        <v>269</v>
      </c>
      <c r="F94" s="668"/>
      <c r="G94" s="669"/>
      <c r="H94" s="670"/>
    </row>
    <row r="95" spans="2:19" ht="14.75" customHeight="1" x14ac:dyDescent="0.2">
      <c r="B95" s="356" t="s">
        <v>353</v>
      </c>
      <c r="C95" s="354"/>
      <c r="D95" s="357" t="s">
        <v>269</v>
      </c>
      <c r="E95" s="357" t="s">
        <v>269</v>
      </c>
      <c r="F95" s="668"/>
      <c r="G95" s="669"/>
      <c r="H95" s="670"/>
    </row>
    <row r="96" spans="2:19" ht="14.75" customHeight="1" x14ac:dyDescent="0.2">
      <c r="B96" s="356">
        <v>9</v>
      </c>
      <c r="C96" s="354"/>
      <c r="D96" s="357" t="s">
        <v>269</v>
      </c>
      <c r="E96" s="357" t="s">
        <v>269</v>
      </c>
      <c r="F96" s="668"/>
      <c r="G96" s="669"/>
      <c r="H96" s="670"/>
    </row>
    <row r="97" spans="2:8" ht="14.75" customHeight="1" x14ac:dyDescent="0.2">
      <c r="B97" s="356">
        <v>10</v>
      </c>
      <c r="C97" s="354"/>
      <c r="D97" s="357" t="s">
        <v>269</v>
      </c>
      <c r="E97" s="357" t="s">
        <v>269</v>
      </c>
      <c r="F97" s="668"/>
      <c r="G97" s="669"/>
      <c r="H97" s="670"/>
    </row>
    <row r="98" spans="2:8" ht="14.75" customHeight="1" x14ac:dyDescent="0.2">
      <c r="B98" s="356">
        <v>11</v>
      </c>
      <c r="C98" s="354"/>
      <c r="D98" s="357" t="s">
        <v>269</v>
      </c>
      <c r="E98" s="357" t="s">
        <v>269</v>
      </c>
      <c r="F98" s="668"/>
      <c r="G98" s="669"/>
      <c r="H98" s="670"/>
    </row>
    <row r="99" spans="2:8" ht="14.75" customHeight="1" x14ac:dyDescent="0.2">
      <c r="B99" s="356">
        <v>12</v>
      </c>
      <c r="C99" s="354"/>
      <c r="D99" s="357" t="s">
        <v>269</v>
      </c>
      <c r="E99" s="357" t="s">
        <v>269</v>
      </c>
      <c r="F99" s="668"/>
      <c r="G99" s="669"/>
      <c r="H99" s="670"/>
    </row>
    <row r="100" spans="2:8" ht="14.75" customHeight="1" x14ac:dyDescent="0.2">
      <c r="B100" s="356">
        <v>13</v>
      </c>
      <c r="C100" s="354"/>
      <c r="D100" s="357" t="s">
        <v>269</v>
      </c>
      <c r="E100" s="357" t="s">
        <v>269</v>
      </c>
      <c r="F100" s="668"/>
      <c r="G100" s="669"/>
      <c r="H100" s="670"/>
    </row>
    <row r="101" spans="2:8" ht="14.75" customHeight="1" x14ac:dyDescent="0.2">
      <c r="B101" s="356">
        <v>14</v>
      </c>
      <c r="C101" s="354"/>
      <c r="D101" s="357" t="s">
        <v>269</v>
      </c>
      <c r="E101" s="357" t="s">
        <v>269</v>
      </c>
      <c r="F101" s="668"/>
      <c r="G101" s="669"/>
      <c r="H101" s="670"/>
    </row>
    <row r="102" spans="2:8" ht="14.75" customHeight="1" x14ac:dyDescent="0.2">
      <c r="B102" s="356">
        <v>15</v>
      </c>
      <c r="C102" s="354"/>
      <c r="D102" s="357" t="s">
        <v>269</v>
      </c>
      <c r="E102" s="357" t="s">
        <v>269</v>
      </c>
      <c r="F102" s="668"/>
      <c r="G102" s="669"/>
      <c r="H102" s="670"/>
    </row>
    <row r="103" spans="2:8" ht="14.75" customHeight="1" x14ac:dyDescent="0.2">
      <c r="B103" s="356">
        <v>16</v>
      </c>
      <c r="C103" s="354"/>
      <c r="D103" s="357" t="s">
        <v>269</v>
      </c>
      <c r="E103" s="357" t="s">
        <v>269</v>
      </c>
      <c r="F103" s="668"/>
      <c r="G103" s="669"/>
      <c r="H103" s="670"/>
    </row>
    <row r="104" spans="2:8" ht="14.75" customHeight="1" x14ac:dyDescent="0.2">
      <c r="B104" s="356">
        <v>17</v>
      </c>
      <c r="C104" s="354"/>
      <c r="D104" s="357" t="s">
        <v>269</v>
      </c>
      <c r="E104" s="357" t="s">
        <v>269</v>
      </c>
      <c r="F104" s="668"/>
      <c r="G104" s="669"/>
      <c r="H104" s="670"/>
    </row>
    <row r="105" spans="2:8" ht="14.75" customHeight="1" x14ac:dyDescent="0.2">
      <c r="B105" s="356">
        <v>18</v>
      </c>
      <c r="C105" s="354"/>
      <c r="D105" s="357" t="s">
        <v>269</v>
      </c>
      <c r="E105" s="357" t="s">
        <v>269</v>
      </c>
      <c r="F105" s="668"/>
      <c r="G105" s="669"/>
      <c r="H105" s="670"/>
    </row>
    <row r="106" spans="2:8" ht="14.75" customHeight="1" x14ac:dyDescent="0.2">
      <c r="B106" s="356">
        <v>19</v>
      </c>
      <c r="C106" s="354"/>
      <c r="D106" s="357" t="s">
        <v>269</v>
      </c>
      <c r="E106" s="357" t="s">
        <v>269</v>
      </c>
      <c r="F106" s="668"/>
      <c r="G106" s="669"/>
      <c r="H106" s="670"/>
    </row>
    <row r="107" spans="2:8" ht="14.75" customHeight="1" x14ac:dyDescent="0.2">
      <c r="B107" s="356">
        <v>20</v>
      </c>
      <c r="C107" s="354"/>
      <c r="D107" s="357" t="s">
        <v>269</v>
      </c>
      <c r="E107" s="357" t="s">
        <v>269</v>
      </c>
      <c r="F107" s="668"/>
      <c r="G107" s="669"/>
      <c r="H107" s="670"/>
    </row>
    <row r="108" spans="2:8" ht="14.75" customHeight="1" x14ac:dyDescent="0.2">
      <c r="B108" s="356">
        <v>21</v>
      </c>
      <c r="C108" s="354"/>
      <c r="D108" s="357" t="s">
        <v>269</v>
      </c>
      <c r="E108" s="357" t="s">
        <v>269</v>
      </c>
      <c r="F108" s="668"/>
      <c r="G108" s="669"/>
      <c r="H108" s="670"/>
    </row>
    <row r="109" spans="2:8" ht="14.75" customHeight="1" x14ac:dyDescent="0.2">
      <c r="B109" s="356">
        <v>22</v>
      </c>
      <c r="C109" s="354"/>
      <c r="D109" s="357" t="s">
        <v>269</v>
      </c>
      <c r="E109" s="357" t="s">
        <v>269</v>
      </c>
      <c r="F109" s="668"/>
      <c r="G109" s="669"/>
      <c r="H109" s="670"/>
    </row>
    <row r="110" spans="2:8" ht="14.75" customHeight="1" x14ac:dyDescent="0.2">
      <c r="B110" s="356">
        <v>23</v>
      </c>
      <c r="C110" s="354"/>
      <c r="D110" s="357" t="s">
        <v>269</v>
      </c>
      <c r="E110" s="357" t="s">
        <v>269</v>
      </c>
      <c r="F110" s="668"/>
      <c r="G110" s="669"/>
      <c r="H110" s="670"/>
    </row>
    <row r="111" spans="2:8" ht="14.75" customHeight="1" x14ac:dyDescent="0.2">
      <c r="B111" s="356">
        <v>24</v>
      </c>
      <c r="C111" s="354"/>
      <c r="D111" s="357" t="s">
        <v>269</v>
      </c>
      <c r="E111" s="357" t="s">
        <v>269</v>
      </c>
      <c r="F111" s="668"/>
      <c r="G111" s="669"/>
      <c r="H111" s="670"/>
    </row>
    <row r="112" spans="2:8" ht="14.75" customHeight="1" x14ac:dyDescent="0.2">
      <c r="B112" s="356">
        <v>25</v>
      </c>
      <c r="C112" s="354"/>
      <c r="D112" s="357" t="s">
        <v>269</v>
      </c>
      <c r="E112" s="357" t="s">
        <v>269</v>
      </c>
      <c r="F112" s="668"/>
      <c r="G112" s="669"/>
      <c r="H112" s="670"/>
    </row>
    <row r="113" spans="2:8" ht="14.75" customHeight="1" x14ac:dyDescent="0.2">
      <c r="B113" s="356">
        <v>26</v>
      </c>
      <c r="C113" s="354"/>
      <c r="D113" s="357" t="s">
        <v>269</v>
      </c>
      <c r="E113" s="357" t="s">
        <v>269</v>
      </c>
      <c r="F113" s="668"/>
      <c r="G113" s="669"/>
      <c r="H113" s="670"/>
    </row>
    <row r="114" spans="2:8" ht="14.75" customHeight="1" x14ac:dyDescent="0.2">
      <c r="B114" s="356">
        <v>27</v>
      </c>
      <c r="C114" s="354"/>
      <c r="D114" s="357" t="s">
        <v>269</v>
      </c>
      <c r="E114" s="357" t="s">
        <v>269</v>
      </c>
      <c r="F114" s="668"/>
      <c r="G114" s="669"/>
      <c r="H114" s="670"/>
    </row>
    <row r="115" spans="2:8" ht="14.75" customHeight="1" x14ac:dyDescent="0.2">
      <c r="B115" s="356">
        <v>28</v>
      </c>
      <c r="C115" s="354"/>
      <c r="D115" s="357" t="s">
        <v>269</v>
      </c>
      <c r="E115" s="357" t="s">
        <v>269</v>
      </c>
      <c r="F115" s="668"/>
      <c r="G115" s="669"/>
      <c r="H115" s="670"/>
    </row>
    <row r="116" spans="2:8" ht="14.75" customHeight="1" x14ac:dyDescent="0.2">
      <c r="B116" s="356">
        <v>29</v>
      </c>
      <c r="C116" s="354"/>
      <c r="D116" s="357" t="s">
        <v>269</v>
      </c>
      <c r="E116" s="357" t="s">
        <v>269</v>
      </c>
      <c r="F116" s="668"/>
      <c r="G116" s="669"/>
      <c r="H116" s="670"/>
    </row>
    <row r="117" spans="2:8" ht="14.75" customHeight="1" x14ac:dyDescent="0.2">
      <c r="B117" s="358">
        <v>30</v>
      </c>
      <c r="C117" s="359"/>
      <c r="D117" s="360" t="s">
        <v>269</v>
      </c>
      <c r="E117" s="360" t="s">
        <v>269</v>
      </c>
      <c r="F117" s="671"/>
      <c r="G117" s="672"/>
      <c r="H117" s="673"/>
    </row>
    <row r="118" spans="2:8" ht="42.5" customHeight="1" x14ac:dyDescent="0.2">
      <c r="B118" s="252" t="s">
        <v>461</v>
      </c>
      <c r="C118" s="253"/>
      <c r="D118" s="254">
        <f>SUM(D88:D117)</f>
        <v>0</v>
      </c>
      <c r="E118" s="72">
        <f>SUM(E88:E117)</f>
        <v>0</v>
      </c>
      <c r="F118" s="655"/>
      <c r="G118" s="656"/>
      <c r="H118" s="657"/>
    </row>
    <row r="119" spans="2:8" ht="44.75" customHeight="1" x14ac:dyDescent="0.2">
      <c r="B119" s="390" t="s">
        <v>462</v>
      </c>
      <c r="C119" s="251"/>
      <c r="D119" s="254" t="str">
        <f>'SB2 Overview States Provinces'!D10</f>
        <v>…</v>
      </c>
      <c r="E119" s="652"/>
      <c r="F119" s="653"/>
      <c r="G119" s="653"/>
      <c r="H119" s="654"/>
    </row>
    <row r="120" spans="2:8" ht="16" thickBot="1" x14ac:dyDescent="0.25">
      <c r="B120" s="241"/>
      <c r="C120" s="242" t="s">
        <v>127</v>
      </c>
      <c r="D120" s="248">
        <f>IF(ISERROR(D118/D119),0,D118/D119)</f>
        <v>0</v>
      </c>
      <c r="E120" s="243"/>
      <c r="F120" s="243"/>
      <c r="G120" s="243"/>
      <c r="H120" s="244"/>
    </row>
    <row r="121" spans="2:8" ht="21.5" customHeight="1" thickBot="1" x14ac:dyDescent="0.25">
      <c r="B121" s="245"/>
      <c r="C121" s="245"/>
      <c r="D121" s="245"/>
      <c r="E121" s="1"/>
    </row>
    <row r="122" spans="2:8" ht="43.25" customHeight="1" thickBot="1" x14ac:dyDescent="0.25">
      <c r="B122" s="73" t="s">
        <v>469</v>
      </c>
      <c r="C122" s="247"/>
      <c r="D122" s="249">
        <f>D8*(D25+D32+D75+D85+D120)</f>
        <v>0</v>
      </c>
      <c r="E122" s="646"/>
      <c r="F122" s="647"/>
      <c r="G122" s="647"/>
      <c r="H122" s="648"/>
    </row>
  </sheetData>
  <sheetProtection algorithmName="SHA-512" hashValue="+Jx1uJT9XzIMaHMnWQrOIahi+p4fMBR/jAS7eIAB4eNcCRiZNx1mG7yIDxNBIxxBYNcfHAJ5dwJLd3E9o7f63Q==" saltValue="PHjtfPXgFgeBkbgb5zQlng==" spinCount="100000" sheet="1" objects="1" scenarios="1" formatColumns="0" formatRows="0"/>
  <mergeCells count="75">
    <mergeCell ref="E122:H122"/>
    <mergeCell ref="D86:E86"/>
    <mergeCell ref="F86:H86"/>
    <mergeCell ref="F87:H87"/>
    <mergeCell ref="F88:H117"/>
    <mergeCell ref="F118:H118"/>
    <mergeCell ref="E119:H119"/>
    <mergeCell ref="E82:H82"/>
    <mergeCell ref="E83:H83"/>
    <mergeCell ref="E84:H84"/>
    <mergeCell ref="E79:H79"/>
    <mergeCell ref="E80:H80"/>
    <mergeCell ref="E81:H81"/>
    <mergeCell ref="E74:H74"/>
    <mergeCell ref="E76:H76"/>
    <mergeCell ref="E77:H77"/>
    <mergeCell ref="E78:H78"/>
    <mergeCell ref="E70:F70"/>
    <mergeCell ref="G70:H70"/>
    <mergeCell ref="E71:H71"/>
    <mergeCell ref="E72:H72"/>
    <mergeCell ref="E73:H73"/>
    <mergeCell ref="B61:B69"/>
    <mergeCell ref="G61:H61"/>
    <mergeCell ref="G62:H62"/>
    <mergeCell ref="G63:H63"/>
    <mergeCell ref="G64:H64"/>
    <mergeCell ref="G65:H65"/>
    <mergeCell ref="G66:H66"/>
    <mergeCell ref="G67:H67"/>
    <mergeCell ref="E68:F68"/>
    <mergeCell ref="G68:H68"/>
    <mergeCell ref="E69:F69"/>
    <mergeCell ref="G69:H69"/>
    <mergeCell ref="E67:F67"/>
    <mergeCell ref="E33:H33"/>
    <mergeCell ref="F34:G34"/>
    <mergeCell ref="B37:B54"/>
    <mergeCell ref="B55:B56"/>
    <mergeCell ref="E58:H58"/>
    <mergeCell ref="E27:H27"/>
    <mergeCell ref="E28:H28"/>
    <mergeCell ref="E29:H29"/>
    <mergeCell ref="E30:H30"/>
    <mergeCell ref="E31:H31"/>
    <mergeCell ref="E21:H21"/>
    <mergeCell ref="E22:H22"/>
    <mergeCell ref="E23:H23"/>
    <mergeCell ref="E24:H24"/>
    <mergeCell ref="E26:H26"/>
    <mergeCell ref="E16:H16"/>
    <mergeCell ref="E17:H17"/>
    <mergeCell ref="E18:H18"/>
    <mergeCell ref="E19:H19"/>
    <mergeCell ref="E20:H20"/>
    <mergeCell ref="E11:H11"/>
    <mergeCell ref="E12:H12"/>
    <mergeCell ref="E13:H13"/>
    <mergeCell ref="E14:H14"/>
    <mergeCell ref="E15:H15"/>
    <mergeCell ref="E5:H5"/>
    <mergeCell ref="E6:H6"/>
    <mergeCell ref="E7:H7"/>
    <mergeCell ref="E9:H9"/>
    <mergeCell ref="E10:H10"/>
    <mergeCell ref="E59:F59"/>
    <mergeCell ref="E60:F60"/>
    <mergeCell ref="E66:F66"/>
    <mergeCell ref="G59:H59"/>
    <mergeCell ref="G60:H60"/>
    <mergeCell ref="E61:F61"/>
    <mergeCell ref="E62:F62"/>
    <mergeCell ref="E63:F63"/>
    <mergeCell ref="E64:F64"/>
    <mergeCell ref="E65:F65"/>
  </mergeCells>
  <conditionalFormatting sqref="C119">
    <cfRule type="duplicateValues" dxfId="83" priority="27"/>
  </conditionalFormatting>
  <conditionalFormatting sqref="D7">
    <cfRule type="containsText" dxfId="82" priority="6" operator="containsText" text="Y">
      <formula>NOT(ISERROR(SEARCH("Y",D7)))</formula>
    </cfRule>
    <cfRule type="containsText" dxfId="81" priority="5" operator="containsText" text="N">
      <formula>NOT(ISERROR(SEARCH("N",D7)))</formula>
    </cfRule>
  </conditionalFormatting>
  <conditionalFormatting sqref="D12:D13">
    <cfRule type="containsText" dxfId="80" priority="9" operator="containsText" text="YES">
      <formula>NOT(ISERROR(SEARCH("YES",D12)))</formula>
    </cfRule>
  </conditionalFormatting>
  <conditionalFormatting sqref="D15:D16">
    <cfRule type="containsText" dxfId="79" priority="8" operator="containsText" text="YES">
      <formula>NOT(ISERROR(SEARCH("YES",D15)))</formula>
    </cfRule>
  </conditionalFormatting>
  <conditionalFormatting sqref="D17 D23 D28:D31">
    <cfRule type="containsText" dxfId="78" priority="13" operator="containsText" text="SOME">
      <formula>NOT(ISERROR(SEARCH("SOME",D17)))</formula>
    </cfRule>
  </conditionalFormatting>
  <conditionalFormatting sqref="D18:D20">
    <cfRule type="containsText" dxfId="77" priority="7" operator="containsText" text="YES">
      <formula>NOT(ISERROR(SEARCH("YES",D18)))</formula>
    </cfRule>
  </conditionalFormatting>
  <conditionalFormatting sqref="D27:D31">
    <cfRule type="containsText" dxfId="76" priority="12" operator="containsText" text="Y">
      <formula>NOT(ISERROR(SEARCH("Y",D27)))</formula>
    </cfRule>
  </conditionalFormatting>
  <conditionalFormatting sqref="D73">
    <cfRule type="containsText" dxfId="75" priority="10" operator="containsText" text="YES">
      <formula>NOT(ISERROR(SEARCH("YES",D73)))</formula>
    </cfRule>
  </conditionalFormatting>
  <conditionalFormatting sqref="D78:D80">
    <cfRule type="containsText" dxfId="74" priority="3" operator="containsText" text="YES">
      <formula>NOT(ISERROR(SEARCH("YES",D78)))</formula>
    </cfRule>
  </conditionalFormatting>
  <conditionalFormatting sqref="D82:D83">
    <cfRule type="containsText" dxfId="73" priority="2" operator="containsText" text="YES">
      <formula>NOT(ISERROR(SEARCH("YES",D82)))</formula>
    </cfRule>
  </conditionalFormatting>
  <conditionalFormatting sqref="D84">
    <cfRule type="containsText" dxfId="72" priority="1" operator="containsText" text="Monitoring via">
      <formula>NOT(ISERROR(SEARCH("Monitoring via",D84)))</formula>
    </cfRule>
  </conditionalFormatting>
  <dataValidations count="1">
    <dataValidation allowBlank="1" showInputMessage="1" showErrorMessage="1" promptTitle="Please enter other consideration" sqref="D70" xr:uid="{092D0ADD-5BAF-49B4-920C-9BD308AA3047}"/>
  </dataValidations>
  <hyperlinks>
    <hyperlink ref="D1" location="'SB3 Overview of cities'!A1" display="'SB3 Overview of cities'!A1" xr:uid="{AC355596-7086-49BE-9B4D-EB11A622FB37}"/>
    <hyperlink ref="E1" location="'CONTACT DETAILS'!A1" display="'CONTACT DETAILS'!A1" xr:uid="{9DFA266C-D426-4348-AC0D-61231F3DE4AE}"/>
    <hyperlink ref="B1" location="'MAIN PAGE'!A1" display="'MAIN PAGE'!A1" xr:uid="{5C01D083-A3C3-4E26-A81C-C5DF0C9D37D1}"/>
  </hyperlink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9">
        <x14:dataValidation type="list" allowBlank="1" showInputMessage="1" showErrorMessage="1" promptTitle="Please choose relevant option" xr:uid="{9117A01B-20C7-42AB-ADE0-EF2EF17F93C4}">
          <x14:formula1>
            <xm:f>Lists!$X$2:$X$6</xm:f>
          </x14:formula1>
          <xm:sqref>D84</xm:sqref>
        </x14:dataValidation>
        <x14:dataValidation type="list" allowBlank="1" showInputMessage="1" showErrorMessage="1" error="Please select answer from drop-down list, or input answer in CAPITAL LETTERS" prompt="Please select an answer from the drop-down list" xr:uid="{F5FCBC89-5A53-4294-A550-33EEB3C58BD0}">
          <x14:formula1>
            <xm:f>Lists!$R$2:$R$3</xm:f>
          </x14:formula1>
          <xm:sqref>D73</xm:sqref>
        </x14:dataValidation>
        <x14:dataValidation type="list" allowBlank="1" showInputMessage="1" showErrorMessage="1" promptTitle="For example:" xr:uid="{19906CC1-37B5-4B0F-9AA8-75CC14B5EF86}">
          <x14:formula1>
            <xm:f>Lists!$Y$2:$Y$8</xm:f>
          </x14:formula1>
          <xm:sqref>F37:F56</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35C5EAFB-8BA5-4038-9ACA-5C1044B095E7}">
          <x14:formula1>
            <xm:f>Lists!$Q$2:$Q$12</xm:f>
          </x14:formula1>
          <xm:sqref>D61:D69</xm:sqref>
        </x14:dataValidation>
        <x14:dataValidation type="list" allowBlank="1" showInputMessage="1" showErrorMessage="1" error="Please select answer from the drop-down list, or input answer in CAPITAL LETTERS" promptTitle="When defining requirements:" prompt="Public bodies can resort to:" xr:uid="{075EBBB9-8853-4477-A912-3A67357D9B49}">
          <x14:formula1>
            <xm:f>Lists!$C$2:$C$6</xm:f>
          </x14:formula1>
          <xm:sqref>D12</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BAFDCD14-2D6C-4432-81F0-EE295C1D5C62}">
          <x14:formula1>
            <xm:f>Lists!$O$2:$O$25</xm:f>
          </x14:formula1>
          <xm:sqref>D37:D54</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E63007AF-68BF-400B-BCD9-95934A2B6194}">
          <x14:formula1>
            <xm:f>Lists!$V$2:$V$3</xm:f>
          </x14:formula1>
          <xm:sqref>D82:D83</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F919CE09-8507-4052-AD40-1EC1A5B4BC6B}">
          <x14:formula1>
            <xm:f>Lists!$U$2:$U$3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D1674721-7FEC-4086-9394-990A396D7DF6}">
          <x14:formula1>
            <xm:f>Lists!$T$2:$T$3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F28CBBEA-2629-4A68-AFC9-6BD18A8421E2}">
          <x14:formula1>
            <xm:f>Lists!$S$2:$S$3</xm:f>
          </x14:formula1>
          <xm:sqref>D78</xm:sqref>
        </x14:dataValidation>
        <x14:dataValidation type="list" allowBlank="1" showInputMessage="1" showErrorMessage="1" xr:uid="{DD0D5F84-269E-4C4E-A683-9477B6F132C1}">
          <x14:formula1>
            <xm:f>Lists!$K$2:$K$4</xm:f>
          </x14:formula1>
          <xm:sqref>D23</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1AE8F59C-423B-4A43-A2BA-C738706526FB}">
          <x14:formula1>
            <xm:f>Lists!$A$2:$A$4</xm:f>
          </x14:formula1>
          <xm:sqref>D7</xm:sqref>
        </x14:dataValidation>
        <x14:dataValidation type="list" allowBlank="1" showInputMessage="1" showErrorMessage="1" error="Please select answer from drop-down list, or input answer in CAPITAL LETTERS" promptTitle="Please answer YES/NO" prompt="Select an answer from the drop-down list" xr:uid="{A044AB9C-0CF2-4340-A79B-7E87A3B6758E}">
          <x14:formula1>
            <xm:f>Lists!$L$2:$L$4</xm:f>
          </x14:formula1>
          <xm:sqref>D27:D31</xm:sqref>
        </x14:dataValidation>
        <x14:dataValidation type="list" allowBlank="1" showInputMessage="1" showErrorMessage="1" xr:uid="{FD8925EA-A212-4975-A657-EF9143270B6C}">
          <x14:formula1>
            <xm:f>Lists!$E$2:$E$4</xm:f>
          </x14:formula1>
          <xm:sqref>D15</xm:sqref>
        </x14:dataValidation>
        <x14:dataValidation type="list" allowBlank="1" showInputMessage="1" showErrorMessage="1" xr:uid="{CECEEE1E-5A3E-4872-8DFC-1425AC486EC9}">
          <x14:formula1>
            <xm:f>Lists!$I$2:$I$4</xm:f>
          </x14:formula1>
          <xm:sqref>D20</xm:sqref>
        </x14:dataValidation>
        <x14:dataValidation type="list" allowBlank="1" showInputMessage="1" showErrorMessage="1" xr:uid="{598688A6-AFB4-42DF-83D5-058D3B4B9222}">
          <x14:formula1>
            <xm:f>Lists!$H$2:$H$4</xm:f>
          </x14:formula1>
          <xm:sqref>D19</xm:sqref>
        </x14:dataValidation>
        <x14:dataValidation type="list" allowBlank="1" showInputMessage="1" showErrorMessage="1" xr:uid="{11D345F2-5156-4265-95E0-5444DDFF573A}">
          <x14:formula1>
            <xm:f>Lists!$G$2:$G$4</xm:f>
          </x14:formula1>
          <xm:sqref>D18</xm:sqref>
        </x14:dataValidation>
        <x14:dataValidation type="list" allowBlank="1" showInputMessage="1" showErrorMessage="1" xr:uid="{560684C9-E25D-4496-9076-49BBA01D9136}">
          <x14:formula1>
            <xm:f>Lists!$F$2:$F$4</xm:f>
          </x14:formula1>
          <xm:sqref>D16</xm:sqref>
        </x14:dataValidation>
        <x14:dataValidation type="list" allowBlank="1" showInputMessage="1" showErrorMessage="1" error="Please select answer from the drop-down list, or input answer in CAPITAL LETTERS" prompt="Please select the most relevant answer from the drop-down list" xr:uid="{E78BFB42-CCD6-49DF-9C68-FCB59AB8890D}">
          <x14:formula1>
            <xm:f>Lists!$D$2:$D$4</xm:f>
          </x14:formula1>
          <xm:sqref>D13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7C292-145A-4D25-8D9C-FD5EACF7D1BB}">
  <sheetPr codeName="Sheet10"/>
  <dimension ref="B1:S122"/>
  <sheetViews>
    <sheetView showGridLines="0" zoomScaleNormal="100" workbookViewId="0">
      <pane ySplit="3" topLeftCell="A4" activePane="bottomLeft" state="frozen"/>
      <selection pane="bottomLeft" activeCell="A3" sqref="A3"/>
    </sheetView>
  </sheetViews>
  <sheetFormatPr baseColWidth="10" defaultColWidth="25.1640625" defaultRowHeight="11" x14ac:dyDescent="0.2"/>
  <cols>
    <col min="1" max="1" width="8.5" style="1" customWidth="1"/>
    <col min="2" max="2" width="69" style="4" customWidth="1"/>
    <col min="3" max="3" width="10.33203125" style="4" customWidth="1"/>
    <col min="4" max="4" width="47" style="1" customWidth="1"/>
    <col min="5" max="5" width="40.5" style="2" customWidth="1"/>
    <col min="6" max="6" width="30.33203125" style="1" customWidth="1"/>
    <col min="7" max="7" width="25" style="1" customWidth="1"/>
    <col min="8" max="8" width="20.164062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9" s="77" customFormat="1" ht="36" customHeight="1" thickTop="1" thickBot="1" x14ac:dyDescent="0.25">
      <c r="B1" s="106" t="s">
        <v>143</v>
      </c>
      <c r="C1" s="107"/>
      <c r="D1" s="111" t="s">
        <v>458</v>
      </c>
      <c r="E1" s="106" t="s">
        <v>101</v>
      </c>
    </row>
    <row r="2" spans="2:19" ht="24.5" customHeight="1" thickTop="1" x14ac:dyDescent="0.2"/>
    <row r="3" spans="2:19" s="29" customFormat="1" ht="50" customHeight="1" x14ac:dyDescent="0.2">
      <c r="B3" s="27" t="s">
        <v>470</v>
      </c>
      <c r="D3" s="56" t="str">
        <f>'SB3 Overview of cities'!C11</f>
        <v>…</v>
      </c>
      <c r="E3" s="263"/>
      <c r="G3" s="28"/>
      <c r="H3" s="28"/>
      <c r="I3" s="28"/>
      <c r="J3" s="28"/>
      <c r="K3" s="28"/>
    </row>
    <row r="4" spans="2:19" s="29" customFormat="1" ht="20" customHeight="1" thickBot="1" x14ac:dyDescent="0.25">
      <c r="B4" s="27"/>
      <c r="C4" s="28"/>
      <c r="D4" s="27"/>
      <c r="F4" s="28"/>
      <c r="G4" s="28"/>
      <c r="H4" s="28"/>
      <c r="I4" s="28"/>
      <c r="J4" s="28"/>
      <c r="K4" s="28"/>
    </row>
    <row r="5" spans="2:19" s="29" customFormat="1" ht="56.75" customHeight="1" x14ac:dyDescent="0.2">
      <c r="B5" s="15" t="s">
        <v>181</v>
      </c>
      <c r="C5" s="16" t="s">
        <v>182</v>
      </c>
      <c r="D5" s="16"/>
      <c r="E5" s="617"/>
      <c r="F5" s="617"/>
      <c r="G5" s="617"/>
      <c r="H5" s="618"/>
      <c r="I5" s="3"/>
      <c r="J5" s="3"/>
      <c r="K5" s="3"/>
      <c r="L5" s="3"/>
      <c r="M5" s="3"/>
      <c r="N5" s="3"/>
      <c r="O5" s="3"/>
      <c r="P5" s="3"/>
      <c r="Q5" s="3"/>
      <c r="R5" s="3"/>
      <c r="S5" s="3"/>
    </row>
    <row r="6" spans="2:19" s="3" customFormat="1" ht="41.75" customHeight="1" x14ac:dyDescent="0.2">
      <c r="B6" s="17" t="s">
        <v>185</v>
      </c>
      <c r="C6" s="18" t="s">
        <v>186</v>
      </c>
      <c r="D6" s="201" t="s">
        <v>187</v>
      </c>
      <c r="E6" s="615" t="s">
        <v>188</v>
      </c>
      <c r="F6" s="615"/>
      <c r="G6" s="615"/>
      <c r="H6" s="616"/>
      <c r="I6" s="1"/>
      <c r="J6" s="1"/>
      <c r="K6" s="1"/>
      <c r="L6" s="1"/>
      <c r="M6" s="1"/>
      <c r="N6" s="1"/>
      <c r="O6" s="1"/>
      <c r="P6" s="1"/>
      <c r="Q6" s="1"/>
      <c r="R6" s="1"/>
      <c r="S6" s="1"/>
    </row>
    <row r="7" spans="2:19" ht="77" customHeight="1" x14ac:dyDescent="0.2">
      <c r="B7" s="68" t="s">
        <v>460</v>
      </c>
      <c r="C7" s="19"/>
      <c r="D7" s="341"/>
      <c r="E7" s="600"/>
      <c r="F7" s="600"/>
      <c r="G7" s="600"/>
      <c r="H7" s="601"/>
    </row>
    <row r="8" spans="2:19" ht="15" x14ac:dyDescent="0.2">
      <c r="B8" s="20"/>
      <c r="C8" s="23" t="s">
        <v>0</v>
      </c>
      <c r="D8" s="21">
        <f>IF(D7=Lists!$A$2,1,0)</f>
        <v>0</v>
      </c>
      <c r="E8" s="21"/>
      <c r="F8" s="21"/>
      <c r="G8" s="21"/>
      <c r="H8" s="22"/>
    </row>
    <row r="9" spans="2:19" s="3" customFormat="1" ht="41.75" customHeight="1" x14ac:dyDescent="0.2">
      <c r="B9" s="17" t="s">
        <v>192</v>
      </c>
      <c r="C9" s="18"/>
      <c r="D9" s="201"/>
      <c r="E9" s="615"/>
      <c r="F9" s="615"/>
      <c r="G9" s="615"/>
      <c r="H9" s="616"/>
      <c r="I9" s="1"/>
      <c r="J9" s="1"/>
      <c r="K9" s="1"/>
      <c r="L9" s="1"/>
      <c r="M9" s="1"/>
      <c r="N9" s="1"/>
      <c r="O9" s="1"/>
      <c r="P9" s="1"/>
      <c r="Q9" s="1"/>
      <c r="R9" s="1"/>
      <c r="S9" s="1"/>
    </row>
    <row r="10" spans="2:19" ht="38.75" customHeight="1" x14ac:dyDescent="0.2">
      <c r="B10" s="214" t="s">
        <v>423</v>
      </c>
      <c r="C10" s="215" t="s">
        <v>194</v>
      </c>
      <c r="D10" s="201" t="s">
        <v>187</v>
      </c>
      <c r="E10" s="615" t="s">
        <v>188</v>
      </c>
      <c r="F10" s="615"/>
      <c r="G10" s="615"/>
      <c r="H10" s="616"/>
    </row>
    <row r="11" spans="2:19" ht="34.25" customHeight="1" x14ac:dyDescent="0.2">
      <c r="B11" s="202" t="s">
        <v>195</v>
      </c>
      <c r="C11" s="203"/>
      <c r="D11" s="204" t="s">
        <v>196</v>
      </c>
      <c r="E11" s="644"/>
      <c r="F11" s="644"/>
      <c r="G11" s="644"/>
      <c r="H11" s="645"/>
    </row>
    <row r="12" spans="2:19" ht="132" customHeight="1" x14ac:dyDescent="0.2">
      <c r="B12" s="205" t="s">
        <v>197</v>
      </c>
      <c r="C12" s="206"/>
      <c r="D12" s="342"/>
      <c r="E12" s="606"/>
      <c r="F12" s="606"/>
      <c r="G12" s="606"/>
      <c r="H12" s="607"/>
    </row>
    <row r="13" spans="2:19" ht="75.5" customHeight="1" x14ac:dyDescent="0.2">
      <c r="B13" s="207" t="s">
        <v>200</v>
      </c>
      <c r="C13" s="206"/>
      <c r="D13" s="342"/>
      <c r="E13" s="606"/>
      <c r="F13" s="606"/>
      <c r="G13" s="606"/>
      <c r="H13" s="607"/>
    </row>
    <row r="14" spans="2:19" ht="31.25" customHeight="1" x14ac:dyDescent="0.2">
      <c r="B14" s="208" t="s">
        <v>203</v>
      </c>
      <c r="C14" s="206"/>
      <c r="D14" s="209" t="s">
        <v>204</v>
      </c>
      <c r="E14" s="608"/>
      <c r="F14" s="608"/>
      <c r="G14" s="608"/>
      <c r="H14" s="609"/>
    </row>
    <row r="15" spans="2:19" ht="79.25" customHeight="1" x14ac:dyDescent="0.2">
      <c r="B15" s="205" t="s">
        <v>205</v>
      </c>
      <c r="C15" s="206"/>
      <c r="D15" s="342"/>
      <c r="E15" s="606"/>
      <c r="F15" s="606"/>
      <c r="G15" s="606"/>
      <c r="H15" s="607"/>
    </row>
    <row r="16" spans="2:19" ht="69.5" customHeight="1" x14ac:dyDescent="0.2">
      <c r="B16" s="207" t="s">
        <v>208</v>
      </c>
      <c r="C16" s="206"/>
      <c r="D16" s="342"/>
      <c r="E16" s="606"/>
      <c r="F16" s="606"/>
      <c r="G16" s="606"/>
      <c r="H16" s="607"/>
    </row>
    <row r="17" spans="2:19" ht="17.75" customHeight="1" x14ac:dyDescent="0.2">
      <c r="B17" s="208" t="s">
        <v>210</v>
      </c>
      <c r="C17" s="210"/>
      <c r="D17" s="211"/>
      <c r="E17" s="608"/>
      <c r="F17" s="608"/>
      <c r="G17" s="608"/>
      <c r="H17" s="609"/>
    </row>
    <row r="18" spans="2:19" ht="53.75" customHeight="1" x14ac:dyDescent="0.2">
      <c r="B18" s="205" t="s">
        <v>211</v>
      </c>
      <c r="C18" s="206"/>
      <c r="D18" s="342"/>
      <c r="E18" s="606"/>
      <c r="F18" s="606"/>
      <c r="G18" s="606"/>
      <c r="H18" s="607"/>
    </row>
    <row r="19" spans="2:19" ht="94.25" customHeight="1" x14ac:dyDescent="0.2">
      <c r="B19" s="205" t="s">
        <v>424</v>
      </c>
      <c r="C19" s="206"/>
      <c r="D19" s="342"/>
      <c r="E19" s="606"/>
      <c r="F19" s="606"/>
      <c r="G19" s="606"/>
      <c r="H19" s="607"/>
    </row>
    <row r="20" spans="2:19" ht="103.25" customHeight="1" x14ac:dyDescent="0.2">
      <c r="B20" s="212" t="s">
        <v>216</v>
      </c>
      <c r="C20" s="213"/>
      <c r="D20" s="343"/>
      <c r="E20" s="613"/>
      <c r="F20" s="613"/>
      <c r="G20" s="613"/>
      <c r="H20" s="614"/>
    </row>
    <row r="21" spans="2:19" ht="23.75" customHeight="1" x14ac:dyDescent="0.2">
      <c r="B21" s="214"/>
      <c r="C21" s="215" t="s">
        <v>218</v>
      </c>
      <c r="D21" s="215">
        <f>SUM(_xlfn.IFS(D12=Lists!$C$2,0.2,D12=Lists!$C$3,0.2,D12=Lists!$C$4,0.2,D12=Lists!$C$5,0,D12="",0),IF(D13=Lists!$D$2,0.1,0),IF(D15=Lists!$E$2,0.05,0),IF(D16=Lists!$F$2,0.05,0),IF(D18=Lists!$G$2,0.15,0),IF(D19=Lists!$H$2,0.05,0),IF(D$20=Lists!$I$2,0.1,0))</f>
        <v>0</v>
      </c>
      <c r="E21" s="602"/>
      <c r="F21" s="602"/>
      <c r="G21" s="602"/>
      <c r="H21" s="603"/>
    </row>
    <row r="22" spans="2:19" ht="33" customHeight="1" x14ac:dyDescent="0.2">
      <c r="B22" s="216" t="s">
        <v>219</v>
      </c>
      <c r="C22" s="217" t="s">
        <v>220</v>
      </c>
      <c r="D22" s="217" t="s">
        <v>221</v>
      </c>
      <c r="E22" s="611" t="s">
        <v>188</v>
      </c>
      <c r="F22" s="611"/>
      <c r="G22" s="611"/>
      <c r="H22" s="612"/>
    </row>
    <row r="23" spans="2:19" ht="221" customHeight="1" x14ac:dyDescent="0.2">
      <c r="B23" s="218" t="s">
        <v>425</v>
      </c>
      <c r="C23" s="213"/>
      <c r="D23" s="343"/>
      <c r="E23" s="613"/>
      <c r="F23" s="613"/>
      <c r="G23" s="613"/>
      <c r="H23" s="614"/>
    </row>
    <row r="24" spans="2:19" ht="20.75" customHeight="1" x14ac:dyDescent="0.2">
      <c r="B24" s="214"/>
      <c r="C24" s="215" t="s">
        <v>225</v>
      </c>
      <c r="D24" s="215">
        <f>SUM(_xlfn.IFS(D23=Lists!$K$3,0.3,D23=Lists!$K$2,0,D23="",0))</f>
        <v>0</v>
      </c>
      <c r="E24" s="602"/>
      <c r="F24" s="602"/>
      <c r="G24" s="602"/>
      <c r="H24" s="603"/>
    </row>
    <row r="25" spans="2:19" ht="15" x14ac:dyDescent="0.2">
      <c r="B25" s="383"/>
      <c r="C25" s="384" t="s">
        <v>124</v>
      </c>
      <c r="D25" s="385">
        <f>D21+D24</f>
        <v>0</v>
      </c>
      <c r="E25" s="385"/>
      <c r="F25" s="385"/>
      <c r="G25" s="385"/>
      <c r="H25" s="386"/>
    </row>
    <row r="26" spans="2:19" s="3" customFormat="1" ht="41.75" customHeight="1" x14ac:dyDescent="0.2">
      <c r="B26" s="17" t="s">
        <v>226</v>
      </c>
      <c r="C26" s="18"/>
      <c r="D26" s="201" t="s">
        <v>187</v>
      </c>
      <c r="E26" s="615" t="s">
        <v>188</v>
      </c>
      <c r="F26" s="615"/>
      <c r="G26" s="615"/>
      <c r="H26" s="616"/>
      <c r="I26" s="1"/>
      <c r="J26" s="1"/>
      <c r="K26" s="1"/>
      <c r="L26" s="1"/>
      <c r="M26" s="1"/>
      <c r="N26" s="1"/>
      <c r="O26" s="1"/>
      <c r="P26" s="1"/>
      <c r="Q26" s="1"/>
      <c r="R26" s="1"/>
      <c r="S26" s="1"/>
    </row>
    <row r="27" spans="2:19" ht="27.5" customHeight="1" x14ac:dyDescent="0.2">
      <c r="B27" s="219" t="s">
        <v>227</v>
      </c>
      <c r="C27" s="220" t="s">
        <v>228</v>
      </c>
      <c r="D27" s="341"/>
      <c r="E27" s="629"/>
      <c r="F27" s="629"/>
      <c r="G27" s="629"/>
      <c r="H27" s="630"/>
    </row>
    <row r="28" spans="2:19" ht="35" customHeight="1" x14ac:dyDescent="0.2">
      <c r="B28" s="221" t="s">
        <v>231</v>
      </c>
      <c r="C28" s="220" t="s">
        <v>228</v>
      </c>
      <c r="D28" s="341"/>
      <c r="E28" s="631"/>
      <c r="F28" s="631"/>
      <c r="G28" s="631"/>
      <c r="H28" s="632"/>
    </row>
    <row r="29" spans="2:19" ht="35" customHeight="1" x14ac:dyDescent="0.2">
      <c r="B29" s="222" t="s">
        <v>234</v>
      </c>
      <c r="C29" s="220" t="s">
        <v>228</v>
      </c>
      <c r="D29" s="341"/>
      <c r="E29" s="631"/>
      <c r="F29" s="631"/>
      <c r="G29" s="631"/>
      <c r="H29" s="632"/>
    </row>
    <row r="30" spans="2:19" ht="45" customHeight="1" x14ac:dyDescent="0.2">
      <c r="B30" s="222" t="s">
        <v>237</v>
      </c>
      <c r="C30" s="220" t="s">
        <v>228</v>
      </c>
      <c r="D30" s="341"/>
      <c r="E30" s="631"/>
      <c r="F30" s="631"/>
      <c r="G30" s="631"/>
      <c r="H30" s="632"/>
    </row>
    <row r="31" spans="2:19" ht="27.5" customHeight="1" x14ac:dyDescent="0.2">
      <c r="B31" s="222" t="s">
        <v>240</v>
      </c>
      <c r="C31" s="220" t="s">
        <v>228</v>
      </c>
      <c r="D31" s="341"/>
      <c r="E31" s="604"/>
      <c r="F31" s="604"/>
      <c r="G31" s="604"/>
      <c r="H31" s="605"/>
    </row>
    <row r="32" spans="2:19" ht="15" x14ac:dyDescent="0.2">
      <c r="B32" s="20"/>
      <c r="C32" s="23" t="s">
        <v>11</v>
      </c>
      <c r="D32" s="21">
        <f>SUM(IF(D27=Lists!$L$2,0.2,0),IF(D28=Lists!$L$2,0.2,0),IF(D29=Lists!$L$2,0.2,0),IF(D30=Lists!$L$2,0.2,0),IF(D31=Lists!$L$2,0.2,0))</f>
        <v>0</v>
      </c>
      <c r="E32" s="21"/>
      <c r="F32" s="21"/>
      <c r="G32" s="21"/>
      <c r="H32" s="22"/>
    </row>
    <row r="33" spans="2:19" s="3" customFormat="1" ht="41.75" customHeight="1" x14ac:dyDescent="0.2">
      <c r="B33" s="17" t="s">
        <v>426</v>
      </c>
      <c r="C33" s="18"/>
      <c r="D33" s="201" t="s">
        <v>187</v>
      </c>
      <c r="E33" s="615"/>
      <c r="F33" s="615"/>
      <c r="G33" s="615"/>
      <c r="H33" s="616"/>
      <c r="I33" s="1"/>
      <c r="J33" s="1"/>
      <c r="K33" s="1"/>
      <c r="L33" s="1"/>
      <c r="M33" s="1"/>
      <c r="N33" s="1"/>
      <c r="O33" s="1"/>
      <c r="P33" s="1"/>
      <c r="Q33" s="1"/>
      <c r="R33" s="1"/>
      <c r="S33" s="1"/>
    </row>
    <row r="34" spans="2:19" ht="36.5" customHeight="1" x14ac:dyDescent="0.2">
      <c r="B34" s="223" t="s">
        <v>244</v>
      </c>
      <c r="C34" s="224" t="s">
        <v>245</v>
      </c>
      <c r="D34" s="225"/>
      <c r="E34" s="226"/>
      <c r="F34" s="651" t="s">
        <v>246</v>
      </c>
      <c r="G34" s="651"/>
      <c r="H34" s="227"/>
    </row>
    <row r="35" spans="2:19" ht="93" customHeight="1" x14ac:dyDescent="0.2">
      <c r="B35" s="228" t="s">
        <v>247</v>
      </c>
      <c r="C35" s="69"/>
      <c r="D35" s="229" t="s">
        <v>427</v>
      </c>
      <c r="E35" s="229" t="s">
        <v>249</v>
      </c>
      <c r="F35" s="229" t="s">
        <v>250</v>
      </c>
      <c r="G35" s="229" t="s">
        <v>251</v>
      </c>
      <c r="H35" s="230" t="s">
        <v>252</v>
      </c>
    </row>
    <row r="36" spans="2:19" ht="32" customHeight="1" x14ac:dyDescent="0.2">
      <c r="B36" s="231" t="s">
        <v>253</v>
      </c>
      <c r="C36" s="232"/>
      <c r="D36" s="233" t="s">
        <v>254</v>
      </c>
      <c r="E36" s="233" t="s">
        <v>255</v>
      </c>
      <c r="F36" s="233" t="s">
        <v>256</v>
      </c>
      <c r="G36" s="234"/>
      <c r="H36" s="235"/>
    </row>
    <row r="37" spans="2:19" ht="17" customHeight="1" x14ac:dyDescent="0.2">
      <c r="B37" s="624"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7" s="236" t="s">
        <v>258</v>
      </c>
      <c r="D37" s="344"/>
      <c r="E37" s="345" t="s">
        <v>269</v>
      </c>
      <c r="F37" s="345"/>
      <c r="G37" s="346"/>
      <c r="H37" s="347"/>
    </row>
    <row r="38" spans="2:19" ht="17" customHeight="1" x14ac:dyDescent="0.2">
      <c r="B38" s="625"/>
      <c r="C38" s="237" t="s">
        <v>261</v>
      </c>
      <c r="D38" s="344"/>
      <c r="E38" s="345" t="s">
        <v>269</v>
      </c>
      <c r="F38" s="345"/>
      <c r="G38" s="346"/>
      <c r="H38" s="347"/>
    </row>
    <row r="39" spans="2:19" ht="17" customHeight="1" x14ac:dyDescent="0.2">
      <c r="B39" s="625"/>
      <c r="C39" s="237" t="s">
        <v>263</v>
      </c>
      <c r="D39" s="344"/>
      <c r="E39" s="345" t="s">
        <v>269</v>
      </c>
      <c r="F39" s="345"/>
      <c r="G39" s="346"/>
      <c r="H39" s="347"/>
    </row>
    <row r="40" spans="2:19" ht="17" customHeight="1" x14ac:dyDescent="0.2">
      <c r="B40" s="625"/>
      <c r="C40" s="237" t="s">
        <v>264</v>
      </c>
      <c r="D40" s="344"/>
      <c r="E40" s="345" t="s">
        <v>269</v>
      </c>
      <c r="F40" s="345"/>
      <c r="G40" s="346"/>
      <c r="H40" s="347"/>
    </row>
    <row r="41" spans="2:19" ht="17" customHeight="1" x14ac:dyDescent="0.2">
      <c r="B41" s="625"/>
      <c r="C41" s="237" t="s">
        <v>265</v>
      </c>
      <c r="D41" s="344"/>
      <c r="E41" s="345" t="s">
        <v>269</v>
      </c>
      <c r="F41" s="345"/>
      <c r="G41" s="346"/>
      <c r="H41" s="347"/>
    </row>
    <row r="42" spans="2:19" ht="17" customHeight="1" x14ac:dyDescent="0.2">
      <c r="B42" s="625"/>
      <c r="C42" s="237" t="s">
        <v>268</v>
      </c>
      <c r="D42" s="344"/>
      <c r="E42" s="345" t="s">
        <v>269</v>
      </c>
      <c r="F42" s="345"/>
      <c r="G42" s="346"/>
      <c r="H42" s="347"/>
    </row>
    <row r="43" spans="2:19" ht="17" customHeight="1" x14ac:dyDescent="0.2">
      <c r="B43" s="625"/>
      <c r="C43" s="237" t="s">
        <v>271</v>
      </c>
      <c r="D43" s="344"/>
      <c r="E43" s="345" t="s">
        <v>269</v>
      </c>
      <c r="F43" s="345"/>
      <c r="G43" s="346"/>
      <c r="H43" s="347"/>
    </row>
    <row r="44" spans="2:19" ht="17" customHeight="1" x14ac:dyDescent="0.2">
      <c r="B44" s="625"/>
      <c r="C44" s="237" t="s">
        <v>272</v>
      </c>
      <c r="D44" s="344"/>
      <c r="E44" s="345" t="s">
        <v>269</v>
      </c>
      <c r="F44" s="345"/>
      <c r="G44" s="346"/>
      <c r="H44" s="347"/>
    </row>
    <row r="45" spans="2:19" ht="17" customHeight="1" x14ac:dyDescent="0.2">
      <c r="B45" s="625"/>
      <c r="C45" s="237" t="s">
        <v>274</v>
      </c>
      <c r="D45" s="344"/>
      <c r="E45" s="345" t="s">
        <v>269</v>
      </c>
      <c r="F45" s="345"/>
      <c r="G45" s="346"/>
      <c r="H45" s="347"/>
    </row>
    <row r="46" spans="2:19" ht="17" customHeight="1" x14ac:dyDescent="0.2">
      <c r="B46" s="625"/>
      <c r="C46" s="237" t="s">
        <v>276</v>
      </c>
      <c r="D46" s="344"/>
      <c r="E46" s="345" t="s">
        <v>269</v>
      </c>
      <c r="F46" s="345"/>
      <c r="G46" s="346"/>
      <c r="H46" s="347"/>
    </row>
    <row r="47" spans="2:19" ht="17" customHeight="1" x14ac:dyDescent="0.2">
      <c r="B47" s="625"/>
      <c r="C47" s="237" t="s">
        <v>279</v>
      </c>
      <c r="D47" s="344"/>
      <c r="E47" s="345" t="s">
        <v>269</v>
      </c>
      <c r="F47" s="345"/>
      <c r="G47" s="346"/>
      <c r="H47" s="347"/>
    </row>
    <row r="48" spans="2:19" ht="17" customHeight="1" x14ac:dyDescent="0.2">
      <c r="B48" s="625"/>
      <c r="C48" s="237" t="s">
        <v>282</v>
      </c>
      <c r="D48" s="344"/>
      <c r="E48" s="345" t="s">
        <v>269</v>
      </c>
      <c r="F48" s="345"/>
      <c r="G48" s="346"/>
      <c r="H48" s="347"/>
    </row>
    <row r="49" spans="2:18" ht="17" customHeight="1" x14ac:dyDescent="0.2">
      <c r="B49" s="625"/>
      <c r="C49" s="237" t="s">
        <v>284</v>
      </c>
      <c r="D49" s="344"/>
      <c r="E49" s="345" t="s">
        <v>269</v>
      </c>
      <c r="F49" s="345"/>
      <c r="G49" s="346"/>
      <c r="H49" s="347"/>
    </row>
    <row r="50" spans="2:18" ht="17" customHeight="1" x14ac:dyDescent="0.2">
      <c r="B50" s="625"/>
      <c r="C50" s="237" t="s">
        <v>286</v>
      </c>
      <c r="D50" s="344"/>
      <c r="E50" s="345" t="s">
        <v>269</v>
      </c>
      <c r="F50" s="345"/>
      <c r="G50" s="346"/>
      <c r="H50" s="347"/>
    </row>
    <row r="51" spans="2:18" ht="17" customHeight="1" x14ac:dyDescent="0.2">
      <c r="B51" s="625"/>
      <c r="C51" s="237" t="s">
        <v>288</v>
      </c>
      <c r="D51" s="344"/>
      <c r="E51" s="345" t="s">
        <v>269</v>
      </c>
      <c r="F51" s="345"/>
      <c r="G51" s="346"/>
      <c r="H51" s="347"/>
    </row>
    <row r="52" spans="2:18" ht="17" customHeight="1" x14ac:dyDescent="0.2">
      <c r="B52" s="625"/>
      <c r="C52" s="237" t="s">
        <v>289</v>
      </c>
      <c r="D52" s="344"/>
      <c r="E52" s="345" t="s">
        <v>269</v>
      </c>
      <c r="F52" s="345"/>
      <c r="G52" s="346"/>
      <c r="H52" s="347"/>
    </row>
    <row r="53" spans="2:18" ht="17" customHeight="1" x14ac:dyDescent="0.2">
      <c r="B53" s="625"/>
      <c r="C53" s="237" t="s">
        <v>290</v>
      </c>
      <c r="D53" s="344"/>
      <c r="E53" s="345" t="s">
        <v>269</v>
      </c>
      <c r="F53" s="345"/>
      <c r="G53" s="346"/>
      <c r="H53" s="347"/>
    </row>
    <row r="54" spans="2:18" ht="17" customHeight="1" x14ac:dyDescent="0.2">
      <c r="B54" s="626"/>
      <c r="C54" s="237" t="s">
        <v>291</v>
      </c>
      <c r="D54" s="344"/>
      <c r="E54" s="345" t="s">
        <v>269</v>
      </c>
      <c r="F54" s="345"/>
      <c r="G54" s="346"/>
      <c r="H54" s="347"/>
    </row>
    <row r="55" spans="2:18" ht="22.25" customHeight="1" x14ac:dyDescent="0.2">
      <c r="B55" s="627" t="s">
        <v>428</v>
      </c>
      <c r="C55" s="237" t="s">
        <v>293</v>
      </c>
      <c r="D55" s="345"/>
      <c r="E55" s="345" t="s">
        <v>269</v>
      </c>
      <c r="F55" s="345"/>
      <c r="G55" s="346"/>
      <c r="H55" s="347"/>
    </row>
    <row r="56" spans="2:18" ht="24" customHeight="1" x14ac:dyDescent="0.2">
      <c r="B56" s="628"/>
      <c r="C56" s="232" t="s">
        <v>295</v>
      </c>
      <c r="D56" s="348"/>
      <c r="E56" s="348" t="s">
        <v>269</v>
      </c>
      <c r="F56" s="348"/>
      <c r="G56" s="349"/>
      <c r="H56" s="350"/>
    </row>
    <row r="57" spans="2:18" ht="38" customHeight="1" x14ac:dyDescent="0.2">
      <c r="B57" s="255"/>
      <c r="C57" s="112" t="s">
        <v>12</v>
      </c>
      <c r="D57" s="256">
        <f>0.02*COUNTA(D37:D56)</f>
        <v>0</v>
      </c>
      <c r="E57" s="112"/>
      <c r="F57" s="112"/>
      <c r="G57" s="112"/>
      <c r="H57" s="113"/>
      <c r="I57" s="66"/>
      <c r="J57" s="66"/>
      <c r="K57" s="66"/>
      <c r="L57" s="66"/>
      <c r="M57" s="66"/>
      <c r="N57" s="66"/>
      <c r="O57" s="66"/>
      <c r="P57" s="66"/>
      <c r="Q57" s="66"/>
    </row>
    <row r="58" spans="2:18" ht="33" customHeight="1" x14ac:dyDescent="0.2">
      <c r="B58" s="216" t="s">
        <v>296</v>
      </c>
      <c r="C58" s="217" t="s">
        <v>245</v>
      </c>
      <c r="D58" s="217"/>
      <c r="E58" s="611"/>
      <c r="F58" s="611"/>
      <c r="G58" s="611"/>
      <c r="H58" s="612"/>
    </row>
    <row r="59" spans="2:18" ht="54" customHeight="1" x14ac:dyDescent="0.2">
      <c r="B59" s="387" t="s">
        <v>297</v>
      </c>
      <c r="C59" s="388"/>
      <c r="D59" s="367" t="s">
        <v>298</v>
      </c>
      <c r="E59" s="622" t="s">
        <v>429</v>
      </c>
      <c r="F59" s="622"/>
      <c r="G59" s="622" t="s">
        <v>300</v>
      </c>
      <c r="H59" s="623"/>
    </row>
    <row r="60" spans="2:18" ht="37.25" customHeight="1" x14ac:dyDescent="0.2">
      <c r="B60" s="238" t="s">
        <v>301</v>
      </c>
      <c r="C60" s="239"/>
      <c r="D60" s="240" t="s">
        <v>302</v>
      </c>
      <c r="E60" s="610" t="s">
        <v>303</v>
      </c>
      <c r="F60" s="610"/>
      <c r="G60" s="674"/>
      <c r="H60" s="675"/>
      <c r="R60" s="66"/>
    </row>
    <row r="61" spans="2:18" ht="33.5" customHeight="1" x14ac:dyDescent="0.2">
      <c r="B61" s="619"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1" s="237" t="s">
        <v>258</v>
      </c>
      <c r="D61" s="344"/>
      <c r="E61" s="598" t="s">
        <v>269</v>
      </c>
      <c r="F61" s="598"/>
      <c r="G61" s="598" t="s">
        <v>269</v>
      </c>
      <c r="H61" s="599"/>
      <c r="R61" s="66"/>
    </row>
    <row r="62" spans="2:18" ht="24" customHeight="1" x14ac:dyDescent="0.2">
      <c r="B62" s="620"/>
      <c r="C62" s="237" t="s">
        <v>261</v>
      </c>
      <c r="D62" s="344"/>
      <c r="E62" s="598" t="s">
        <v>269</v>
      </c>
      <c r="F62" s="598"/>
      <c r="G62" s="598" t="s">
        <v>269</v>
      </c>
      <c r="H62" s="599"/>
      <c r="R62" s="66"/>
    </row>
    <row r="63" spans="2:18" ht="24" customHeight="1" x14ac:dyDescent="0.2">
      <c r="B63" s="620"/>
      <c r="C63" s="237" t="s">
        <v>263</v>
      </c>
      <c r="D63" s="344"/>
      <c r="E63" s="598" t="s">
        <v>269</v>
      </c>
      <c r="F63" s="598"/>
      <c r="G63" s="598" t="s">
        <v>269</v>
      </c>
      <c r="H63" s="599"/>
      <c r="R63" s="66"/>
    </row>
    <row r="64" spans="2:18" ht="27.5" customHeight="1" x14ac:dyDescent="0.2">
      <c r="B64" s="620"/>
      <c r="C64" s="237" t="s">
        <v>264</v>
      </c>
      <c r="D64" s="344"/>
      <c r="E64" s="598" t="s">
        <v>269</v>
      </c>
      <c r="F64" s="598"/>
      <c r="G64" s="598" t="s">
        <v>269</v>
      </c>
      <c r="H64" s="599"/>
      <c r="R64" s="66"/>
    </row>
    <row r="65" spans="2:19" ht="24" customHeight="1" x14ac:dyDescent="0.2">
      <c r="B65" s="620"/>
      <c r="C65" s="237" t="s">
        <v>265</v>
      </c>
      <c r="D65" s="344"/>
      <c r="E65" s="598" t="s">
        <v>269</v>
      </c>
      <c r="F65" s="598"/>
      <c r="G65" s="598" t="s">
        <v>269</v>
      </c>
      <c r="H65" s="599"/>
      <c r="R65" s="66"/>
    </row>
    <row r="66" spans="2:19" ht="24" customHeight="1" x14ac:dyDescent="0.2">
      <c r="B66" s="620"/>
      <c r="C66" s="237" t="s">
        <v>268</v>
      </c>
      <c r="D66" s="344"/>
      <c r="E66" s="598" t="s">
        <v>269</v>
      </c>
      <c r="F66" s="598"/>
      <c r="G66" s="598" t="s">
        <v>269</v>
      </c>
      <c r="H66" s="599"/>
      <c r="R66" s="66"/>
    </row>
    <row r="67" spans="2:19" ht="24" customHeight="1" x14ac:dyDescent="0.2">
      <c r="B67" s="620"/>
      <c r="C67" s="237" t="s">
        <v>271</v>
      </c>
      <c r="D67" s="344"/>
      <c r="E67" s="598" t="s">
        <v>269</v>
      </c>
      <c r="F67" s="598"/>
      <c r="G67" s="598" t="s">
        <v>269</v>
      </c>
      <c r="H67" s="599"/>
      <c r="R67" s="66"/>
    </row>
    <row r="68" spans="2:19" ht="24" customHeight="1" x14ac:dyDescent="0.2">
      <c r="B68" s="620"/>
      <c r="C68" s="237" t="s">
        <v>272</v>
      </c>
      <c r="D68" s="344"/>
      <c r="E68" s="598" t="s">
        <v>269</v>
      </c>
      <c r="F68" s="598"/>
      <c r="G68" s="598" t="s">
        <v>269</v>
      </c>
      <c r="H68" s="599"/>
      <c r="R68" s="66"/>
    </row>
    <row r="69" spans="2:19" ht="32.75" customHeight="1" x14ac:dyDescent="0.2">
      <c r="B69" s="621"/>
      <c r="C69" s="237" t="s">
        <v>274</v>
      </c>
      <c r="D69" s="344"/>
      <c r="E69" s="598" t="s">
        <v>269</v>
      </c>
      <c r="F69" s="598"/>
      <c r="G69" s="598" t="s">
        <v>269</v>
      </c>
      <c r="H69" s="599"/>
      <c r="R69" s="66"/>
    </row>
    <row r="70" spans="2:19" ht="45.5" customHeight="1" x14ac:dyDescent="0.2">
      <c r="B70" s="389" t="s">
        <v>430</v>
      </c>
      <c r="C70" s="232" t="s">
        <v>276</v>
      </c>
      <c r="D70" s="351"/>
      <c r="E70" s="649" t="s">
        <v>269</v>
      </c>
      <c r="F70" s="649"/>
      <c r="G70" s="649" t="s">
        <v>269</v>
      </c>
      <c r="H70" s="650"/>
      <c r="R70" s="66"/>
    </row>
    <row r="71" spans="2:19" ht="20.75" customHeight="1" x14ac:dyDescent="0.2">
      <c r="B71" s="214"/>
      <c r="C71" s="215" t="s">
        <v>309</v>
      </c>
      <c r="D71" s="215">
        <f>0.04*COUNTA(D61:D70)</f>
        <v>0</v>
      </c>
      <c r="E71" s="602"/>
      <c r="F71" s="602"/>
      <c r="G71" s="602"/>
      <c r="H71" s="603"/>
    </row>
    <row r="72" spans="2:19" s="3" customFormat="1" ht="41.75" customHeight="1" x14ac:dyDescent="0.2">
      <c r="B72" s="17" t="s">
        <v>310</v>
      </c>
      <c r="C72" s="18"/>
      <c r="D72" s="201" t="s">
        <v>187</v>
      </c>
      <c r="E72" s="615" t="s">
        <v>311</v>
      </c>
      <c r="F72" s="615"/>
      <c r="G72" s="615"/>
      <c r="H72" s="616"/>
      <c r="I72" s="1"/>
      <c r="J72" s="1"/>
      <c r="K72" s="1"/>
      <c r="L72" s="1"/>
      <c r="M72" s="1"/>
      <c r="N72" s="1"/>
      <c r="O72" s="1"/>
      <c r="P72" s="1"/>
      <c r="Q72" s="1"/>
      <c r="R72" s="1"/>
      <c r="S72" s="1"/>
    </row>
    <row r="73" spans="2:19" ht="53.75" customHeight="1" x14ac:dyDescent="0.2">
      <c r="B73" s="70" t="s">
        <v>312</v>
      </c>
      <c r="C73" s="19"/>
      <c r="D73" s="352"/>
      <c r="E73" s="642" t="s">
        <v>269</v>
      </c>
      <c r="F73" s="642"/>
      <c r="G73" s="642"/>
      <c r="H73" s="643"/>
    </row>
    <row r="74" spans="2:19" s="3" customFormat="1" ht="41.75" customHeight="1" x14ac:dyDescent="0.2">
      <c r="B74" s="17"/>
      <c r="C74" s="264" t="s">
        <v>17</v>
      </c>
      <c r="D74" s="201">
        <f>IF(D73=Lists!$R$2,0.2,0)</f>
        <v>0</v>
      </c>
      <c r="E74" s="615"/>
      <c r="F74" s="615"/>
      <c r="G74" s="615"/>
      <c r="H74" s="616"/>
      <c r="I74" s="1"/>
      <c r="J74" s="1"/>
      <c r="K74" s="1"/>
      <c r="L74" s="1"/>
      <c r="M74" s="1"/>
      <c r="N74" s="1"/>
      <c r="O74" s="1"/>
      <c r="P74" s="1"/>
      <c r="Q74" s="1"/>
      <c r="R74" s="1"/>
      <c r="S74" s="1"/>
    </row>
    <row r="75" spans="2:19" ht="15" x14ac:dyDescent="0.2">
      <c r="B75" s="20"/>
      <c r="C75" s="23" t="s">
        <v>125</v>
      </c>
      <c r="D75" s="21">
        <f>D57+D71+D74</f>
        <v>0</v>
      </c>
      <c r="E75" s="21"/>
      <c r="F75" s="21"/>
      <c r="G75" s="21"/>
      <c r="H75" s="22"/>
    </row>
    <row r="76" spans="2:19" s="3" customFormat="1" ht="41.75" customHeight="1" x14ac:dyDescent="0.2">
      <c r="B76" s="17" t="s">
        <v>315</v>
      </c>
      <c r="C76" s="18"/>
      <c r="D76" s="201" t="s">
        <v>187</v>
      </c>
      <c r="E76" s="615" t="s">
        <v>316</v>
      </c>
      <c r="F76" s="615"/>
      <c r="G76" s="615" t="s">
        <v>317</v>
      </c>
      <c r="H76" s="616"/>
      <c r="I76" s="1"/>
      <c r="J76" s="1"/>
      <c r="K76" s="1"/>
      <c r="L76" s="1"/>
      <c r="M76" s="1"/>
      <c r="N76" s="1"/>
      <c r="O76" s="1"/>
      <c r="P76" s="1"/>
      <c r="Q76" s="1"/>
      <c r="R76" s="1"/>
      <c r="S76" s="1"/>
    </row>
    <row r="77" spans="2:19" ht="29.75" customHeight="1" x14ac:dyDescent="0.2">
      <c r="B77" s="257" t="s">
        <v>318</v>
      </c>
      <c r="C77" s="258" t="s">
        <v>245</v>
      </c>
      <c r="D77" s="258"/>
      <c r="E77" s="639" t="s">
        <v>431</v>
      </c>
      <c r="F77" s="640"/>
      <c r="G77" s="640"/>
      <c r="H77" s="641"/>
    </row>
    <row r="78" spans="2:19" ht="38" customHeight="1" x14ac:dyDescent="0.2">
      <c r="B78" s="30" t="s">
        <v>320</v>
      </c>
      <c r="C78" s="25"/>
      <c r="D78" s="342"/>
      <c r="E78" s="633" t="s">
        <v>269</v>
      </c>
      <c r="F78" s="634"/>
      <c r="G78" s="634"/>
      <c r="H78" s="635"/>
    </row>
    <row r="79" spans="2:19" ht="29.75" customHeight="1" x14ac:dyDescent="0.2">
      <c r="B79" s="30" t="s">
        <v>323</v>
      </c>
      <c r="C79" s="25"/>
      <c r="D79" s="342"/>
      <c r="E79" s="633" t="s">
        <v>269</v>
      </c>
      <c r="F79" s="634"/>
      <c r="G79" s="634"/>
      <c r="H79" s="635"/>
    </row>
    <row r="80" spans="2:19" ht="39" customHeight="1" x14ac:dyDescent="0.2">
      <c r="B80" s="259" t="s">
        <v>326</v>
      </c>
      <c r="C80" s="71"/>
      <c r="D80" s="342"/>
      <c r="E80" s="636" t="s">
        <v>269</v>
      </c>
      <c r="F80" s="637"/>
      <c r="G80" s="637"/>
      <c r="H80" s="638"/>
    </row>
    <row r="81" spans="2:19" ht="44" customHeight="1" x14ac:dyDescent="0.2">
      <c r="B81" s="257" t="s">
        <v>329</v>
      </c>
      <c r="C81" s="258" t="s">
        <v>330</v>
      </c>
      <c r="D81" s="258"/>
      <c r="E81" s="639" t="s">
        <v>331</v>
      </c>
      <c r="F81" s="640"/>
      <c r="G81" s="640"/>
      <c r="H81" s="641"/>
    </row>
    <row r="82" spans="2:19" ht="36" customHeight="1" x14ac:dyDescent="0.2">
      <c r="B82" s="30" t="s">
        <v>332</v>
      </c>
      <c r="C82" s="25"/>
      <c r="D82" s="342"/>
      <c r="E82" s="633" t="s">
        <v>269</v>
      </c>
      <c r="F82" s="634"/>
      <c r="G82" s="634"/>
      <c r="H82" s="635"/>
    </row>
    <row r="83" spans="2:19" ht="29.75" customHeight="1" x14ac:dyDescent="0.2">
      <c r="B83" s="30" t="s">
        <v>335</v>
      </c>
      <c r="C83" s="25"/>
      <c r="D83" s="342"/>
      <c r="E83" s="633" t="s">
        <v>269</v>
      </c>
      <c r="F83" s="634"/>
      <c r="G83" s="634"/>
      <c r="H83" s="635"/>
    </row>
    <row r="84" spans="2:19" ht="75" customHeight="1" x14ac:dyDescent="0.2">
      <c r="B84" s="74" t="s">
        <v>336</v>
      </c>
      <c r="C84" s="26"/>
      <c r="D84" s="342"/>
      <c r="E84" s="636" t="s">
        <v>269</v>
      </c>
      <c r="F84" s="637"/>
      <c r="G84" s="637"/>
      <c r="H84" s="638"/>
    </row>
    <row r="85" spans="2:19" ht="15" x14ac:dyDescent="0.2">
      <c r="B85" s="20"/>
      <c r="C85" s="23" t="s">
        <v>126</v>
      </c>
      <c r="D85" s="21">
        <f>SUM(IF(D78=Lists!$S$2,0.2,0),IF(D79=Lists!$T$2,0.1,0),IF(D80=Lists!$U$2,0.1,0),IF(D82=Lists!$V$2,0.3,0),IF(D83=Lists!$W$2,0.1,0),_xlfn.IFS(D84=Lists!$X$3,0.1,D84=Lists!$X$4,0.1,D84=Lists!$X$5,0.15,D84=Lists!$X$6,0.2,D84=Lists!$X$2,0,D84="",0))</f>
        <v>0</v>
      </c>
      <c r="E85" s="21"/>
      <c r="F85" s="21"/>
      <c r="G85" s="21"/>
      <c r="H85" s="22"/>
    </row>
    <row r="86" spans="2:19" s="3" customFormat="1" ht="41" customHeight="1" x14ac:dyDescent="0.2">
      <c r="B86" s="17" t="s">
        <v>338</v>
      </c>
      <c r="C86" s="285" t="s">
        <v>432</v>
      </c>
      <c r="D86" s="658" t="s">
        <v>340</v>
      </c>
      <c r="E86" s="661"/>
      <c r="F86" s="658"/>
      <c r="G86" s="659"/>
      <c r="H86" s="660"/>
      <c r="I86" s="1"/>
      <c r="J86" s="1"/>
      <c r="K86" s="1"/>
      <c r="L86" s="1"/>
      <c r="M86" s="1"/>
      <c r="N86" s="1"/>
      <c r="O86" s="1"/>
      <c r="P86" s="1"/>
      <c r="Q86" s="1"/>
      <c r="R86" s="1"/>
      <c r="S86" s="1"/>
    </row>
    <row r="87" spans="2:19" ht="59.75" customHeight="1" x14ac:dyDescent="0.2">
      <c r="B87" s="257" t="s">
        <v>341</v>
      </c>
      <c r="C87" s="335">
        <v>2018</v>
      </c>
      <c r="D87" s="24" t="s">
        <v>433</v>
      </c>
      <c r="E87" s="24" t="s">
        <v>434</v>
      </c>
      <c r="F87" s="662" t="s">
        <v>435</v>
      </c>
      <c r="G87" s="663"/>
      <c r="H87" s="664"/>
    </row>
    <row r="88" spans="2:19" ht="15.5" customHeight="1" x14ac:dyDescent="0.2">
      <c r="B88" s="353" t="s">
        <v>346</v>
      </c>
      <c r="C88" s="354"/>
      <c r="D88" s="355" t="s">
        <v>269</v>
      </c>
      <c r="E88" s="355" t="s">
        <v>269</v>
      </c>
      <c r="F88" s="665" t="s">
        <v>269</v>
      </c>
      <c r="G88" s="666"/>
      <c r="H88" s="667"/>
    </row>
    <row r="89" spans="2:19" ht="14.75" customHeight="1" x14ac:dyDescent="0.2">
      <c r="B89" s="353" t="s">
        <v>347</v>
      </c>
      <c r="C89" s="354"/>
      <c r="D89" s="355" t="s">
        <v>269</v>
      </c>
      <c r="E89" s="355" t="s">
        <v>269</v>
      </c>
      <c r="F89" s="668"/>
      <c r="G89" s="669"/>
      <c r="H89" s="670"/>
    </row>
    <row r="90" spans="2:19" ht="14.75" customHeight="1" x14ac:dyDescent="0.2">
      <c r="B90" s="353" t="s">
        <v>348</v>
      </c>
      <c r="C90" s="354"/>
      <c r="D90" s="355" t="s">
        <v>269</v>
      </c>
      <c r="E90" s="355" t="s">
        <v>269</v>
      </c>
      <c r="F90" s="668"/>
      <c r="G90" s="669"/>
      <c r="H90" s="670"/>
    </row>
    <row r="91" spans="2:19" ht="14.75" customHeight="1" x14ac:dyDescent="0.2">
      <c r="B91" s="356" t="s">
        <v>349</v>
      </c>
      <c r="C91" s="354"/>
      <c r="D91" s="357" t="s">
        <v>269</v>
      </c>
      <c r="E91" s="357" t="s">
        <v>269</v>
      </c>
      <c r="F91" s="668"/>
      <c r="G91" s="669"/>
      <c r="H91" s="670"/>
    </row>
    <row r="92" spans="2:19" ht="14.75" customHeight="1" x14ac:dyDescent="0.2">
      <c r="B92" s="356" t="s">
        <v>350</v>
      </c>
      <c r="C92" s="354"/>
      <c r="D92" s="357" t="s">
        <v>269</v>
      </c>
      <c r="E92" s="357" t="s">
        <v>269</v>
      </c>
      <c r="F92" s="668"/>
      <c r="G92" s="669"/>
      <c r="H92" s="670"/>
    </row>
    <row r="93" spans="2:19" ht="14.75" customHeight="1" x14ac:dyDescent="0.2">
      <c r="B93" s="356" t="s">
        <v>351</v>
      </c>
      <c r="C93" s="354"/>
      <c r="D93" s="357" t="s">
        <v>269</v>
      </c>
      <c r="E93" s="357" t="s">
        <v>269</v>
      </c>
      <c r="F93" s="668"/>
      <c r="G93" s="669"/>
      <c r="H93" s="670"/>
    </row>
    <row r="94" spans="2:19" ht="14.75" customHeight="1" x14ac:dyDescent="0.2">
      <c r="B94" s="356" t="s">
        <v>352</v>
      </c>
      <c r="C94" s="354"/>
      <c r="D94" s="357" t="s">
        <v>269</v>
      </c>
      <c r="E94" s="357" t="s">
        <v>269</v>
      </c>
      <c r="F94" s="668"/>
      <c r="G94" s="669"/>
      <c r="H94" s="670"/>
    </row>
    <row r="95" spans="2:19" ht="14.75" customHeight="1" x14ac:dyDescent="0.2">
      <c r="B95" s="356" t="s">
        <v>353</v>
      </c>
      <c r="C95" s="354"/>
      <c r="D95" s="357" t="s">
        <v>269</v>
      </c>
      <c r="E95" s="357" t="s">
        <v>269</v>
      </c>
      <c r="F95" s="668"/>
      <c r="G95" s="669"/>
      <c r="H95" s="670"/>
    </row>
    <row r="96" spans="2:19" ht="14.75" customHeight="1" x14ac:dyDescent="0.2">
      <c r="B96" s="356">
        <v>9</v>
      </c>
      <c r="C96" s="354"/>
      <c r="D96" s="357" t="s">
        <v>269</v>
      </c>
      <c r="E96" s="357" t="s">
        <v>269</v>
      </c>
      <c r="F96" s="668"/>
      <c r="G96" s="669"/>
      <c r="H96" s="670"/>
    </row>
    <row r="97" spans="2:8" ht="14.75" customHeight="1" x14ac:dyDescent="0.2">
      <c r="B97" s="356">
        <v>10</v>
      </c>
      <c r="C97" s="354"/>
      <c r="D97" s="357" t="s">
        <v>269</v>
      </c>
      <c r="E97" s="357" t="s">
        <v>269</v>
      </c>
      <c r="F97" s="668"/>
      <c r="G97" s="669"/>
      <c r="H97" s="670"/>
    </row>
    <row r="98" spans="2:8" ht="14.75" customHeight="1" x14ac:dyDescent="0.2">
      <c r="B98" s="356">
        <v>11</v>
      </c>
      <c r="C98" s="354"/>
      <c r="D98" s="357" t="s">
        <v>269</v>
      </c>
      <c r="E98" s="357" t="s">
        <v>269</v>
      </c>
      <c r="F98" s="668"/>
      <c r="G98" s="669"/>
      <c r="H98" s="670"/>
    </row>
    <row r="99" spans="2:8" ht="14.75" customHeight="1" x14ac:dyDescent="0.2">
      <c r="B99" s="356">
        <v>12</v>
      </c>
      <c r="C99" s="354"/>
      <c r="D99" s="357" t="s">
        <v>269</v>
      </c>
      <c r="E99" s="357" t="s">
        <v>269</v>
      </c>
      <c r="F99" s="668"/>
      <c r="G99" s="669"/>
      <c r="H99" s="670"/>
    </row>
    <row r="100" spans="2:8" ht="14.75" customHeight="1" x14ac:dyDescent="0.2">
      <c r="B100" s="356">
        <v>13</v>
      </c>
      <c r="C100" s="354"/>
      <c r="D100" s="357" t="s">
        <v>269</v>
      </c>
      <c r="E100" s="357" t="s">
        <v>269</v>
      </c>
      <c r="F100" s="668"/>
      <c r="G100" s="669"/>
      <c r="H100" s="670"/>
    </row>
    <row r="101" spans="2:8" ht="14.75" customHeight="1" x14ac:dyDescent="0.2">
      <c r="B101" s="356">
        <v>14</v>
      </c>
      <c r="C101" s="354"/>
      <c r="D101" s="357" t="s">
        <v>269</v>
      </c>
      <c r="E101" s="357" t="s">
        <v>269</v>
      </c>
      <c r="F101" s="668"/>
      <c r="G101" s="669"/>
      <c r="H101" s="670"/>
    </row>
    <row r="102" spans="2:8" ht="14.75" customHeight="1" x14ac:dyDescent="0.2">
      <c r="B102" s="356">
        <v>15</v>
      </c>
      <c r="C102" s="354"/>
      <c r="D102" s="357" t="s">
        <v>269</v>
      </c>
      <c r="E102" s="357" t="s">
        <v>269</v>
      </c>
      <c r="F102" s="668"/>
      <c r="G102" s="669"/>
      <c r="H102" s="670"/>
    </row>
    <row r="103" spans="2:8" ht="14.75" customHeight="1" x14ac:dyDescent="0.2">
      <c r="B103" s="356">
        <v>16</v>
      </c>
      <c r="C103" s="354"/>
      <c r="D103" s="357" t="s">
        <v>269</v>
      </c>
      <c r="E103" s="357" t="s">
        <v>269</v>
      </c>
      <c r="F103" s="668"/>
      <c r="G103" s="669"/>
      <c r="H103" s="670"/>
    </row>
    <row r="104" spans="2:8" ht="14.75" customHeight="1" x14ac:dyDescent="0.2">
      <c r="B104" s="356">
        <v>17</v>
      </c>
      <c r="C104" s="354"/>
      <c r="D104" s="357" t="s">
        <v>269</v>
      </c>
      <c r="E104" s="357" t="s">
        <v>269</v>
      </c>
      <c r="F104" s="668"/>
      <c r="G104" s="669"/>
      <c r="H104" s="670"/>
    </row>
    <row r="105" spans="2:8" ht="14.75" customHeight="1" x14ac:dyDescent="0.2">
      <c r="B105" s="356">
        <v>18</v>
      </c>
      <c r="C105" s="354"/>
      <c r="D105" s="357" t="s">
        <v>269</v>
      </c>
      <c r="E105" s="357" t="s">
        <v>269</v>
      </c>
      <c r="F105" s="668"/>
      <c r="G105" s="669"/>
      <c r="H105" s="670"/>
    </row>
    <row r="106" spans="2:8" ht="14.75" customHeight="1" x14ac:dyDescent="0.2">
      <c r="B106" s="356">
        <v>19</v>
      </c>
      <c r="C106" s="354"/>
      <c r="D106" s="357" t="s">
        <v>269</v>
      </c>
      <c r="E106" s="357" t="s">
        <v>269</v>
      </c>
      <c r="F106" s="668"/>
      <c r="G106" s="669"/>
      <c r="H106" s="670"/>
    </row>
    <row r="107" spans="2:8" ht="14.75" customHeight="1" x14ac:dyDescent="0.2">
      <c r="B107" s="356">
        <v>20</v>
      </c>
      <c r="C107" s="354"/>
      <c r="D107" s="357" t="s">
        <v>269</v>
      </c>
      <c r="E107" s="357" t="s">
        <v>269</v>
      </c>
      <c r="F107" s="668"/>
      <c r="G107" s="669"/>
      <c r="H107" s="670"/>
    </row>
    <row r="108" spans="2:8" ht="14.75" customHeight="1" x14ac:dyDescent="0.2">
      <c r="B108" s="356">
        <v>21</v>
      </c>
      <c r="C108" s="354"/>
      <c r="D108" s="357" t="s">
        <v>269</v>
      </c>
      <c r="E108" s="357" t="s">
        <v>269</v>
      </c>
      <c r="F108" s="668"/>
      <c r="G108" s="669"/>
      <c r="H108" s="670"/>
    </row>
    <row r="109" spans="2:8" ht="14.75" customHeight="1" x14ac:dyDescent="0.2">
      <c r="B109" s="356">
        <v>22</v>
      </c>
      <c r="C109" s="354"/>
      <c r="D109" s="357" t="s">
        <v>269</v>
      </c>
      <c r="E109" s="357" t="s">
        <v>269</v>
      </c>
      <c r="F109" s="668"/>
      <c r="G109" s="669"/>
      <c r="H109" s="670"/>
    </row>
    <row r="110" spans="2:8" ht="14.75" customHeight="1" x14ac:dyDescent="0.2">
      <c r="B110" s="356">
        <v>23</v>
      </c>
      <c r="C110" s="354"/>
      <c r="D110" s="357" t="s">
        <v>269</v>
      </c>
      <c r="E110" s="357" t="s">
        <v>269</v>
      </c>
      <c r="F110" s="668"/>
      <c r="G110" s="669"/>
      <c r="H110" s="670"/>
    </row>
    <row r="111" spans="2:8" ht="14.75" customHeight="1" x14ac:dyDescent="0.2">
      <c r="B111" s="356">
        <v>24</v>
      </c>
      <c r="C111" s="354"/>
      <c r="D111" s="357" t="s">
        <v>269</v>
      </c>
      <c r="E111" s="357" t="s">
        <v>269</v>
      </c>
      <c r="F111" s="668"/>
      <c r="G111" s="669"/>
      <c r="H111" s="670"/>
    </row>
    <row r="112" spans="2:8" ht="14.75" customHeight="1" x14ac:dyDescent="0.2">
      <c r="B112" s="356">
        <v>25</v>
      </c>
      <c r="C112" s="354"/>
      <c r="D112" s="357" t="s">
        <v>269</v>
      </c>
      <c r="E112" s="357" t="s">
        <v>269</v>
      </c>
      <c r="F112" s="668"/>
      <c r="G112" s="669"/>
      <c r="H112" s="670"/>
    </row>
    <row r="113" spans="2:8" ht="14.75" customHeight="1" x14ac:dyDescent="0.2">
      <c r="B113" s="356">
        <v>26</v>
      </c>
      <c r="C113" s="354"/>
      <c r="D113" s="357" t="s">
        <v>269</v>
      </c>
      <c r="E113" s="357" t="s">
        <v>269</v>
      </c>
      <c r="F113" s="668"/>
      <c r="G113" s="669"/>
      <c r="H113" s="670"/>
    </row>
    <row r="114" spans="2:8" ht="14.75" customHeight="1" x14ac:dyDescent="0.2">
      <c r="B114" s="356">
        <v>27</v>
      </c>
      <c r="C114" s="354"/>
      <c r="D114" s="357" t="s">
        <v>269</v>
      </c>
      <c r="E114" s="357" t="s">
        <v>269</v>
      </c>
      <c r="F114" s="668"/>
      <c r="G114" s="669"/>
      <c r="H114" s="670"/>
    </row>
    <row r="115" spans="2:8" ht="14.75" customHeight="1" x14ac:dyDescent="0.2">
      <c r="B115" s="356">
        <v>28</v>
      </c>
      <c r="C115" s="354"/>
      <c r="D115" s="357" t="s">
        <v>269</v>
      </c>
      <c r="E115" s="357" t="s">
        <v>269</v>
      </c>
      <c r="F115" s="668"/>
      <c r="G115" s="669"/>
      <c r="H115" s="670"/>
    </row>
    <row r="116" spans="2:8" ht="14.75" customHeight="1" x14ac:dyDescent="0.2">
      <c r="B116" s="356">
        <v>29</v>
      </c>
      <c r="C116" s="354"/>
      <c r="D116" s="357" t="s">
        <v>269</v>
      </c>
      <c r="E116" s="357" t="s">
        <v>269</v>
      </c>
      <c r="F116" s="668"/>
      <c r="G116" s="669"/>
      <c r="H116" s="670"/>
    </row>
    <row r="117" spans="2:8" ht="14.75" customHeight="1" x14ac:dyDescent="0.2">
      <c r="B117" s="358">
        <v>30</v>
      </c>
      <c r="C117" s="359"/>
      <c r="D117" s="360" t="s">
        <v>269</v>
      </c>
      <c r="E117" s="360" t="s">
        <v>269</v>
      </c>
      <c r="F117" s="671"/>
      <c r="G117" s="672"/>
      <c r="H117" s="673"/>
    </row>
    <row r="118" spans="2:8" ht="42.5" customHeight="1" x14ac:dyDescent="0.2">
      <c r="B118" s="252" t="s">
        <v>461</v>
      </c>
      <c r="C118" s="253"/>
      <c r="D118" s="254">
        <f>SUM(D88:D117)</f>
        <v>0</v>
      </c>
      <c r="E118" s="72">
        <f>SUM(E88:E117)</f>
        <v>0</v>
      </c>
      <c r="F118" s="655"/>
      <c r="G118" s="656"/>
      <c r="H118" s="657"/>
    </row>
    <row r="119" spans="2:8" ht="44.75" customHeight="1" x14ac:dyDescent="0.2">
      <c r="B119" s="390" t="s">
        <v>462</v>
      </c>
      <c r="C119" s="251"/>
      <c r="D119" s="254" t="str">
        <f>'SB2 Overview States Provinces'!D11</f>
        <v>…</v>
      </c>
      <c r="E119" s="652"/>
      <c r="F119" s="653"/>
      <c r="G119" s="653"/>
      <c r="H119" s="654"/>
    </row>
    <row r="120" spans="2:8" ht="16" thickBot="1" x14ac:dyDescent="0.25">
      <c r="B120" s="241"/>
      <c r="C120" s="242" t="s">
        <v>127</v>
      </c>
      <c r="D120" s="248">
        <f>IF(ISERROR(D118/D119),0,D118/D119)</f>
        <v>0</v>
      </c>
      <c r="E120" s="243"/>
      <c r="F120" s="243"/>
      <c r="G120" s="243"/>
      <c r="H120" s="244"/>
    </row>
    <row r="121" spans="2:8" ht="21.5" customHeight="1" thickBot="1" x14ac:dyDescent="0.25">
      <c r="B121" s="245"/>
      <c r="C121" s="245"/>
      <c r="D121" s="245"/>
      <c r="E121" s="1"/>
    </row>
    <row r="122" spans="2:8" ht="43.25" customHeight="1" thickBot="1" x14ac:dyDescent="0.25">
      <c r="B122" s="73" t="s">
        <v>471</v>
      </c>
      <c r="C122" s="247"/>
      <c r="D122" s="249">
        <f>D8*(D25+D32+D75+D85+D120)</f>
        <v>0</v>
      </c>
      <c r="E122" s="646"/>
      <c r="F122" s="647"/>
      <c r="G122" s="647"/>
      <c r="H122" s="648"/>
    </row>
  </sheetData>
  <sheetProtection algorithmName="SHA-512" hashValue="MBer3QLDqGAG4kwWidjyEi/GKhR98Ep3G1pzaaJMEb9DIlVyWToHiM66za6pIE16ZKH8f6G7PaEgYPzi6Rajag==" saltValue="WOjwRGfY5Zf8nFRgV+VKxg==" spinCount="100000" sheet="1" objects="1" scenarios="1" formatColumns="0" formatRows="0"/>
  <mergeCells count="75">
    <mergeCell ref="E122:H122"/>
    <mergeCell ref="D86:E86"/>
    <mergeCell ref="F86:H86"/>
    <mergeCell ref="F87:H87"/>
    <mergeCell ref="F88:H117"/>
    <mergeCell ref="F118:H118"/>
    <mergeCell ref="E119:H119"/>
    <mergeCell ref="E82:H82"/>
    <mergeCell ref="E83:H83"/>
    <mergeCell ref="E84:H84"/>
    <mergeCell ref="E79:H79"/>
    <mergeCell ref="E80:H80"/>
    <mergeCell ref="E81:H81"/>
    <mergeCell ref="E74:H74"/>
    <mergeCell ref="E76:H76"/>
    <mergeCell ref="E77:H77"/>
    <mergeCell ref="E78:H78"/>
    <mergeCell ref="E70:F70"/>
    <mergeCell ref="G70:H70"/>
    <mergeCell ref="E71:H71"/>
    <mergeCell ref="E72:H72"/>
    <mergeCell ref="E73:H73"/>
    <mergeCell ref="B61:B69"/>
    <mergeCell ref="G61:H61"/>
    <mergeCell ref="G62:H62"/>
    <mergeCell ref="G63:H63"/>
    <mergeCell ref="G64:H64"/>
    <mergeCell ref="G65:H65"/>
    <mergeCell ref="G66:H66"/>
    <mergeCell ref="G67:H67"/>
    <mergeCell ref="E68:F68"/>
    <mergeCell ref="G68:H68"/>
    <mergeCell ref="E69:F69"/>
    <mergeCell ref="G69:H69"/>
    <mergeCell ref="E67:F67"/>
    <mergeCell ref="E33:H33"/>
    <mergeCell ref="F34:G34"/>
    <mergeCell ref="B37:B54"/>
    <mergeCell ref="B55:B56"/>
    <mergeCell ref="E58:H58"/>
    <mergeCell ref="E27:H27"/>
    <mergeCell ref="E28:H28"/>
    <mergeCell ref="E29:H29"/>
    <mergeCell ref="E30:H30"/>
    <mergeCell ref="E31:H31"/>
    <mergeCell ref="E21:H21"/>
    <mergeCell ref="E22:H22"/>
    <mergeCell ref="E23:H23"/>
    <mergeCell ref="E24:H24"/>
    <mergeCell ref="E26:H26"/>
    <mergeCell ref="E16:H16"/>
    <mergeCell ref="E17:H17"/>
    <mergeCell ref="E18:H18"/>
    <mergeCell ref="E19:H19"/>
    <mergeCell ref="E20:H20"/>
    <mergeCell ref="E11:H11"/>
    <mergeCell ref="E12:H12"/>
    <mergeCell ref="E13:H13"/>
    <mergeCell ref="E14:H14"/>
    <mergeCell ref="E15:H15"/>
    <mergeCell ref="E5:H5"/>
    <mergeCell ref="E6:H6"/>
    <mergeCell ref="E7:H7"/>
    <mergeCell ref="E9:H9"/>
    <mergeCell ref="E10:H10"/>
    <mergeCell ref="E59:F59"/>
    <mergeCell ref="E60:F60"/>
    <mergeCell ref="E66:F66"/>
    <mergeCell ref="G59:H59"/>
    <mergeCell ref="G60:H60"/>
    <mergeCell ref="E61:F61"/>
    <mergeCell ref="E62:F62"/>
    <mergeCell ref="E63:F63"/>
    <mergeCell ref="E64:F64"/>
    <mergeCell ref="E65:F65"/>
  </mergeCells>
  <conditionalFormatting sqref="C119">
    <cfRule type="duplicateValues" dxfId="71" priority="27"/>
  </conditionalFormatting>
  <conditionalFormatting sqref="D7">
    <cfRule type="containsText" dxfId="70" priority="6" operator="containsText" text="Y">
      <formula>NOT(ISERROR(SEARCH("Y",D7)))</formula>
    </cfRule>
    <cfRule type="containsText" dxfId="69" priority="5" operator="containsText" text="N">
      <formula>NOT(ISERROR(SEARCH("N",D7)))</formula>
    </cfRule>
  </conditionalFormatting>
  <conditionalFormatting sqref="D12:D13">
    <cfRule type="containsText" dxfId="68" priority="9" operator="containsText" text="YES">
      <formula>NOT(ISERROR(SEARCH("YES",D12)))</formula>
    </cfRule>
  </conditionalFormatting>
  <conditionalFormatting sqref="D15:D16">
    <cfRule type="containsText" dxfId="67" priority="8" operator="containsText" text="YES">
      <formula>NOT(ISERROR(SEARCH("YES",D15)))</formula>
    </cfRule>
  </conditionalFormatting>
  <conditionalFormatting sqref="D17 D23 D28:D31">
    <cfRule type="containsText" dxfId="66" priority="13" operator="containsText" text="SOME">
      <formula>NOT(ISERROR(SEARCH("SOME",D17)))</formula>
    </cfRule>
  </conditionalFormatting>
  <conditionalFormatting sqref="D18:D20">
    <cfRule type="containsText" dxfId="65" priority="7" operator="containsText" text="YES">
      <formula>NOT(ISERROR(SEARCH("YES",D18)))</formula>
    </cfRule>
  </conditionalFormatting>
  <conditionalFormatting sqref="D27:D31">
    <cfRule type="containsText" dxfId="64" priority="12" operator="containsText" text="Y">
      <formula>NOT(ISERROR(SEARCH("Y",D27)))</formula>
    </cfRule>
  </conditionalFormatting>
  <conditionalFormatting sqref="D73">
    <cfRule type="containsText" dxfId="63" priority="10" operator="containsText" text="YES">
      <formula>NOT(ISERROR(SEARCH("YES",D73)))</formula>
    </cfRule>
  </conditionalFormatting>
  <conditionalFormatting sqref="D78:D80">
    <cfRule type="containsText" dxfId="62" priority="3" operator="containsText" text="YES">
      <formula>NOT(ISERROR(SEARCH("YES",D78)))</formula>
    </cfRule>
  </conditionalFormatting>
  <conditionalFormatting sqref="D82:D83">
    <cfRule type="containsText" dxfId="61" priority="2" operator="containsText" text="YES">
      <formula>NOT(ISERROR(SEARCH("YES",D82)))</formula>
    </cfRule>
  </conditionalFormatting>
  <conditionalFormatting sqref="D84">
    <cfRule type="containsText" dxfId="60" priority="1" operator="containsText" text="Monitoring via">
      <formula>NOT(ISERROR(SEARCH("Monitoring via",D84)))</formula>
    </cfRule>
  </conditionalFormatting>
  <dataValidations count="1">
    <dataValidation allowBlank="1" showInputMessage="1" showErrorMessage="1" promptTitle="Please enter other consideration" sqref="D70" xr:uid="{4ED26EC8-5692-4DAC-B7CA-F97624A6F9FA}"/>
  </dataValidations>
  <hyperlinks>
    <hyperlink ref="D1" location="'SB3 Overview of cities'!A1" display="'SB3 Overview of cities'!A1" xr:uid="{FEFE6301-9AFA-4F24-B0D0-ADA491B0EF59}"/>
    <hyperlink ref="E1" location="'CONTACT DETAILS'!A1" display="'CONTACT DETAILS'!A1" xr:uid="{A2502D12-0EEC-4551-99A3-47F01F6EF2A6}"/>
    <hyperlink ref="B1" location="'MAIN PAGE'!A1" display="'MAIN PAGE'!A1" xr:uid="{BDDAD6A4-AE4F-43E5-AC7B-F4F53CB40F37}"/>
  </hyperlink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9">
        <x14:dataValidation type="list" allowBlank="1" showInputMessage="1" showErrorMessage="1" promptTitle="Please choose relevant option" xr:uid="{6C60BFFF-2DEB-498D-AE28-2BD934AA2D54}">
          <x14:formula1>
            <xm:f>Lists!$X$2:$X$6</xm:f>
          </x14:formula1>
          <xm:sqref>D84</xm:sqref>
        </x14:dataValidation>
        <x14:dataValidation type="list" allowBlank="1" showInputMessage="1" showErrorMessage="1" error="Please select answer from drop-down list, or input answer in CAPITAL LETTERS" prompt="Please select an answer from the drop-down list" xr:uid="{1D251942-16ED-4309-A9C3-442405F5B92E}">
          <x14:formula1>
            <xm:f>Lists!$R$2:$R$3</xm:f>
          </x14:formula1>
          <xm:sqref>D73</xm:sqref>
        </x14:dataValidation>
        <x14:dataValidation type="list" allowBlank="1" showInputMessage="1" showErrorMessage="1" promptTitle="For example:" xr:uid="{DC9C37DC-0C6C-4642-BFBD-0E6DF301F325}">
          <x14:formula1>
            <xm:f>Lists!$Y$2:$Y$8</xm:f>
          </x14:formula1>
          <xm:sqref>F37:F56</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FEC66D30-BC8F-424B-B395-DBA65507666B}">
          <x14:formula1>
            <xm:f>Lists!$Q$2:$Q$12</xm:f>
          </x14:formula1>
          <xm:sqref>D61:D69</xm:sqref>
        </x14:dataValidation>
        <x14:dataValidation type="list" allowBlank="1" showInputMessage="1" showErrorMessage="1" error="Please select answer from the drop-down list, or input answer in CAPITAL LETTERS" promptTitle="When defining requirements:" prompt="Public bodies can resort to:" xr:uid="{D96B60A9-C06C-4CB1-B503-8E53FE201D8C}">
          <x14:formula1>
            <xm:f>Lists!$C$2:$C$6</xm:f>
          </x14:formula1>
          <xm:sqref>D12</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D1D649CA-D9C9-4CA8-9CF8-253D59E5467F}">
          <x14:formula1>
            <xm:f>Lists!$O$2:$O$25</xm:f>
          </x14:formula1>
          <xm:sqref>D37:D54</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7EF8CCEC-563D-4AFA-AF88-258F72EA1FDC}">
          <x14:formula1>
            <xm:f>Lists!$V$2:$V$3</xm:f>
          </x14:formula1>
          <xm:sqref>D82:D83</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4ABC3195-14EA-4206-9AFD-B1136A0DC0B0}">
          <x14:formula1>
            <xm:f>Lists!$U$2:$U$3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A33ABA8B-DD80-40B3-8763-E29DA407FE5C}">
          <x14:formula1>
            <xm:f>Lists!$T$2:$T$3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65F117C7-1E4D-47B8-AF2E-899D35D6F187}">
          <x14:formula1>
            <xm:f>Lists!$S$2:$S$3</xm:f>
          </x14:formula1>
          <xm:sqref>D78</xm:sqref>
        </x14:dataValidation>
        <x14:dataValidation type="list" allowBlank="1" showInputMessage="1" showErrorMessage="1" xr:uid="{FC4F8462-0484-4F8E-A7AC-69640ED51452}">
          <x14:formula1>
            <xm:f>Lists!$K$2:$K$4</xm:f>
          </x14:formula1>
          <xm:sqref>D23</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22A4C7B7-49E9-405D-B8D1-EBB38430C5A2}">
          <x14:formula1>
            <xm:f>Lists!$A$2:$A$4</xm:f>
          </x14:formula1>
          <xm:sqref>D7</xm:sqref>
        </x14:dataValidation>
        <x14:dataValidation type="list" allowBlank="1" showInputMessage="1" showErrorMessage="1" error="Please select answer from drop-down list, or input answer in CAPITAL LETTERS" promptTitle="Please answer YES/NO" prompt="Select an answer from the drop-down list" xr:uid="{A45DDC72-2899-46D0-ADAC-0B60795A50B5}">
          <x14:formula1>
            <xm:f>Lists!$L$2:$L$4</xm:f>
          </x14:formula1>
          <xm:sqref>D27:D31</xm:sqref>
        </x14:dataValidation>
        <x14:dataValidation type="list" allowBlank="1" showInputMessage="1" showErrorMessage="1" xr:uid="{02138A1F-174E-42F3-A1D6-0C150620F84A}">
          <x14:formula1>
            <xm:f>Lists!$E$2:$E$4</xm:f>
          </x14:formula1>
          <xm:sqref>D15</xm:sqref>
        </x14:dataValidation>
        <x14:dataValidation type="list" allowBlank="1" showInputMessage="1" showErrorMessage="1" xr:uid="{755307BD-D8E5-451B-AB84-BE190C737827}">
          <x14:formula1>
            <xm:f>Lists!$I$2:$I$4</xm:f>
          </x14:formula1>
          <xm:sqref>D20</xm:sqref>
        </x14:dataValidation>
        <x14:dataValidation type="list" allowBlank="1" showInputMessage="1" showErrorMessage="1" xr:uid="{BFB59254-8F23-4BCE-B46F-0F19BAB5C4E4}">
          <x14:formula1>
            <xm:f>Lists!$H$2:$H$4</xm:f>
          </x14:formula1>
          <xm:sqref>D19</xm:sqref>
        </x14:dataValidation>
        <x14:dataValidation type="list" allowBlank="1" showInputMessage="1" showErrorMessage="1" xr:uid="{9F0294EC-644B-4B89-A02A-7342FEE8BA6E}">
          <x14:formula1>
            <xm:f>Lists!$G$2:$G$4</xm:f>
          </x14:formula1>
          <xm:sqref>D18</xm:sqref>
        </x14:dataValidation>
        <x14:dataValidation type="list" allowBlank="1" showInputMessage="1" showErrorMessage="1" xr:uid="{F0CA278A-4C97-43BB-851F-E5FB87B75998}">
          <x14:formula1>
            <xm:f>Lists!$F$2:$F$4</xm:f>
          </x14:formula1>
          <xm:sqref>D16</xm:sqref>
        </x14:dataValidation>
        <x14:dataValidation type="list" allowBlank="1" showInputMessage="1" showErrorMessage="1" error="Please select answer from the drop-down list, or input answer in CAPITAL LETTERS" prompt="Please select the most relevant answer from the drop-down list" xr:uid="{17518133-5E0E-442D-8DF5-9ECD5AA7AF61}">
          <x14:formula1>
            <xm:f>Lists!$D$2:$D$4</xm:f>
          </x14:formula1>
          <xm:sqref>D13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F3C3F-61F7-4B80-B21E-A8932BEB4F61}">
  <dimension ref="B1:S122"/>
  <sheetViews>
    <sheetView showGridLines="0" zoomScaleNormal="100" workbookViewId="0">
      <pane ySplit="3" topLeftCell="A4" activePane="bottomLeft" state="frozen"/>
      <selection pane="bottomLeft" activeCell="A3" sqref="A3"/>
    </sheetView>
  </sheetViews>
  <sheetFormatPr baseColWidth="10" defaultColWidth="25.1640625" defaultRowHeight="11" x14ac:dyDescent="0.2"/>
  <cols>
    <col min="1" max="1" width="6.6640625" style="1" customWidth="1"/>
    <col min="2" max="2" width="69" style="4" customWidth="1"/>
    <col min="3" max="3" width="10.33203125" style="4" customWidth="1"/>
    <col min="4" max="4" width="47" style="1" customWidth="1"/>
    <col min="5" max="5" width="40.5" style="2" customWidth="1"/>
    <col min="6" max="6" width="30.33203125" style="1" customWidth="1"/>
    <col min="7" max="7" width="25" style="1" customWidth="1"/>
    <col min="8" max="8" width="20.164062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9" s="77" customFormat="1" ht="36" customHeight="1" thickTop="1" thickBot="1" x14ac:dyDescent="0.25">
      <c r="B1" s="106" t="s">
        <v>143</v>
      </c>
      <c r="C1" s="107"/>
      <c r="D1" s="111" t="s">
        <v>458</v>
      </c>
      <c r="E1" s="106" t="s">
        <v>101</v>
      </c>
    </row>
    <row r="2" spans="2:19" ht="24.5" customHeight="1" thickTop="1" x14ac:dyDescent="0.2"/>
    <row r="3" spans="2:19" s="29" customFormat="1" ht="50" customHeight="1" x14ac:dyDescent="0.2">
      <c r="B3" s="27" t="s">
        <v>472</v>
      </c>
      <c r="D3" s="56" t="str">
        <f>'SB3 Overview of cities'!C12</f>
        <v>…</v>
      </c>
      <c r="E3" s="263"/>
      <c r="G3" s="28"/>
      <c r="H3" s="28"/>
      <c r="I3" s="28"/>
      <c r="J3" s="28"/>
      <c r="K3" s="28"/>
    </row>
    <row r="4" spans="2:19" s="29" customFormat="1" ht="20" customHeight="1" thickBot="1" x14ac:dyDescent="0.25">
      <c r="B4" s="27"/>
      <c r="C4" s="28"/>
      <c r="D4" s="27"/>
      <c r="F4" s="28"/>
      <c r="G4" s="28"/>
      <c r="H4" s="28"/>
      <c r="I4" s="28"/>
      <c r="J4" s="28"/>
      <c r="K4" s="28"/>
    </row>
    <row r="5" spans="2:19" s="29" customFormat="1" ht="56.75" customHeight="1" x14ac:dyDescent="0.2">
      <c r="B5" s="15" t="s">
        <v>181</v>
      </c>
      <c r="C5" s="16" t="s">
        <v>182</v>
      </c>
      <c r="D5" s="16"/>
      <c r="E5" s="617"/>
      <c r="F5" s="617"/>
      <c r="G5" s="617"/>
      <c r="H5" s="618"/>
      <c r="I5" s="3"/>
      <c r="J5" s="3"/>
      <c r="K5" s="3"/>
      <c r="L5" s="3"/>
      <c r="M5" s="3"/>
      <c r="N5" s="3"/>
      <c r="O5" s="3"/>
      <c r="P5" s="3"/>
      <c r="Q5" s="3"/>
      <c r="R5" s="3"/>
      <c r="S5" s="3"/>
    </row>
    <row r="6" spans="2:19" s="3" customFormat="1" ht="41.75" customHeight="1" x14ac:dyDescent="0.2">
      <c r="B6" s="17" t="s">
        <v>185</v>
      </c>
      <c r="C6" s="18" t="s">
        <v>186</v>
      </c>
      <c r="D6" s="201" t="s">
        <v>187</v>
      </c>
      <c r="E6" s="615" t="s">
        <v>188</v>
      </c>
      <c r="F6" s="615"/>
      <c r="G6" s="615"/>
      <c r="H6" s="616"/>
      <c r="I6" s="1"/>
      <c r="J6" s="1"/>
      <c r="K6" s="1"/>
      <c r="L6" s="1"/>
      <c r="M6" s="1"/>
      <c r="N6" s="1"/>
      <c r="O6" s="1"/>
      <c r="P6" s="1"/>
      <c r="Q6" s="1"/>
      <c r="R6" s="1"/>
      <c r="S6" s="1"/>
    </row>
    <row r="7" spans="2:19" ht="77" customHeight="1" x14ac:dyDescent="0.2">
      <c r="B7" s="68" t="s">
        <v>460</v>
      </c>
      <c r="C7" s="19"/>
      <c r="D7" s="341"/>
      <c r="E7" s="600"/>
      <c r="F7" s="600"/>
      <c r="G7" s="600"/>
      <c r="H7" s="601"/>
    </row>
    <row r="8" spans="2:19" ht="15" x14ac:dyDescent="0.2">
      <c r="B8" s="20"/>
      <c r="C8" s="23" t="s">
        <v>0</v>
      </c>
      <c r="D8" s="21">
        <f>IF(D7=Lists!$A$2,1,0)</f>
        <v>0</v>
      </c>
      <c r="E8" s="21"/>
      <c r="F8" s="21"/>
      <c r="G8" s="21"/>
      <c r="H8" s="22"/>
    </row>
    <row r="9" spans="2:19" s="3" customFormat="1" ht="41.75" customHeight="1" x14ac:dyDescent="0.2">
      <c r="B9" s="17" t="s">
        <v>192</v>
      </c>
      <c r="C9" s="18"/>
      <c r="D9" s="201"/>
      <c r="E9" s="615"/>
      <c r="F9" s="615"/>
      <c r="G9" s="615"/>
      <c r="H9" s="616"/>
      <c r="I9" s="1"/>
      <c r="J9" s="1"/>
      <c r="K9" s="1"/>
      <c r="L9" s="1"/>
      <c r="M9" s="1"/>
      <c r="N9" s="1"/>
      <c r="O9" s="1"/>
      <c r="P9" s="1"/>
      <c r="Q9" s="1"/>
      <c r="R9" s="1"/>
      <c r="S9" s="1"/>
    </row>
    <row r="10" spans="2:19" ht="38.75" customHeight="1" x14ac:dyDescent="0.2">
      <c r="B10" s="214" t="s">
        <v>423</v>
      </c>
      <c r="C10" s="215" t="s">
        <v>194</v>
      </c>
      <c r="D10" s="201" t="s">
        <v>187</v>
      </c>
      <c r="E10" s="615" t="s">
        <v>188</v>
      </c>
      <c r="F10" s="615"/>
      <c r="G10" s="615"/>
      <c r="H10" s="616"/>
    </row>
    <row r="11" spans="2:19" ht="34.25" customHeight="1" x14ac:dyDescent="0.2">
      <c r="B11" s="202" t="s">
        <v>195</v>
      </c>
      <c r="C11" s="203"/>
      <c r="D11" s="204" t="s">
        <v>196</v>
      </c>
      <c r="E11" s="644"/>
      <c r="F11" s="644"/>
      <c r="G11" s="644"/>
      <c r="H11" s="645"/>
    </row>
    <row r="12" spans="2:19" ht="132" customHeight="1" x14ac:dyDescent="0.2">
      <c r="B12" s="205" t="s">
        <v>197</v>
      </c>
      <c r="C12" s="206"/>
      <c r="D12" s="342"/>
      <c r="E12" s="606"/>
      <c r="F12" s="606"/>
      <c r="G12" s="606"/>
      <c r="H12" s="607"/>
    </row>
    <row r="13" spans="2:19" ht="75.5" customHeight="1" x14ac:dyDescent="0.2">
      <c r="B13" s="207" t="s">
        <v>200</v>
      </c>
      <c r="C13" s="206"/>
      <c r="D13" s="342"/>
      <c r="E13" s="606"/>
      <c r="F13" s="606"/>
      <c r="G13" s="606"/>
      <c r="H13" s="607"/>
    </row>
    <row r="14" spans="2:19" ht="31.25" customHeight="1" x14ac:dyDescent="0.2">
      <c r="B14" s="208" t="s">
        <v>203</v>
      </c>
      <c r="C14" s="206"/>
      <c r="D14" s="209" t="s">
        <v>204</v>
      </c>
      <c r="E14" s="608"/>
      <c r="F14" s="608"/>
      <c r="G14" s="608"/>
      <c r="H14" s="609"/>
    </row>
    <row r="15" spans="2:19" ht="79.25" customHeight="1" x14ac:dyDescent="0.2">
      <c r="B15" s="205" t="s">
        <v>205</v>
      </c>
      <c r="C15" s="206"/>
      <c r="D15" s="342"/>
      <c r="E15" s="606"/>
      <c r="F15" s="606"/>
      <c r="G15" s="606"/>
      <c r="H15" s="607"/>
    </row>
    <row r="16" spans="2:19" ht="69.5" customHeight="1" x14ac:dyDescent="0.2">
      <c r="B16" s="207" t="s">
        <v>208</v>
      </c>
      <c r="C16" s="206"/>
      <c r="D16" s="342"/>
      <c r="E16" s="606"/>
      <c r="F16" s="606"/>
      <c r="G16" s="606"/>
      <c r="H16" s="607"/>
    </row>
    <row r="17" spans="2:19" ht="17.75" customHeight="1" x14ac:dyDescent="0.2">
      <c r="B17" s="208" t="s">
        <v>210</v>
      </c>
      <c r="C17" s="210"/>
      <c r="D17" s="211"/>
      <c r="E17" s="608"/>
      <c r="F17" s="608"/>
      <c r="G17" s="608"/>
      <c r="H17" s="609"/>
    </row>
    <row r="18" spans="2:19" ht="53.75" customHeight="1" x14ac:dyDescent="0.2">
      <c r="B18" s="205" t="s">
        <v>211</v>
      </c>
      <c r="C18" s="206"/>
      <c r="D18" s="342"/>
      <c r="E18" s="606"/>
      <c r="F18" s="606"/>
      <c r="G18" s="606"/>
      <c r="H18" s="607"/>
    </row>
    <row r="19" spans="2:19" ht="94.25" customHeight="1" x14ac:dyDescent="0.2">
      <c r="B19" s="205" t="s">
        <v>424</v>
      </c>
      <c r="C19" s="206"/>
      <c r="D19" s="342"/>
      <c r="E19" s="606"/>
      <c r="F19" s="606"/>
      <c r="G19" s="606"/>
      <c r="H19" s="607"/>
    </row>
    <row r="20" spans="2:19" ht="103.25" customHeight="1" x14ac:dyDescent="0.2">
      <c r="B20" s="212" t="s">
        <v>216</v>
      </c>
      <c r="C20" s="213"/>
      <c r="D20" s="343"/>
      <c r="E20" s="613"/>
      <c r="F20" s="613"/>
      <c r="G20" s="613"/>
      <c r="H20" s="614"/>
    </row>
    <row r="21" spans="2:19" ht="23.75" customHeight="1" x14ac:dyDescent="0.2">
      <c r="B21" s="214"/>
      <c r="C21" s="215" t="s">
        <v>218</v>
      </c>
      <c r="D21" s="215">
        <f>SUM(_xlfn.IFS(D12=Lists!$C$2,0.2,D12=Lists!$C$3,0.2,D12=Lists!$C$4,0.2,D12=Lists!$C$5,0,D12="",0),IF(D13=Lists!$D$2,0.1,0),IF(D15=Lists!$E$2,0.05,0),IF(D16=Lists!$F$2,0.05,0),IF(D18=Lists!$G$2,0.15,0),IF(D19=Lists!$H$2,0.05,0),IF(D$20=Lists!$I$2,0.1,0))</f>
        <v>0</v>
      </c>
      <c r="E21" s="602"/>
      <c r="F21" s="602"/>
      <c r="G21" s="602"/>
      <c r="H21" s="603"/>
    </row>
    <row r="22" spans="2:19" ht="33" customHeight="1" x14ac:dyDescent="0.2">
      <c r="B22" s="216" t="s">
        <v>219</v>
      </c>
      <c r="C22" s="217" t="s">
        <v>220</v>
      </c>
      <c r="D22" s="217" t="s">
        <v>221</v>
      </c>
      <c r="E22" s="611" t="s">
        <v>188</v>
      </c>
      <c r="F22" s="611"/>
      <c r="G22" s="611"/>
      <c r="H22" s="612"/>
    </row>
    <row r="23" spans="2:19" ht="221" customHeight="1" x14ac:dyDescent="0.2">
      <c r="B23" s="218" t="s">
        <v>425</v>
      </c>
      <c r="C23" s="213"/>
      <c r="D23" s="343"/>
      <c r="E23" s="613"/>
      <c r="F23" s="613"/>
      <c r="G23" s="613"/>
      <c r="H23" s="614"/>
    </row>
    <row r="24" spans="2:19" ht="20.75" customHeight="1" x14ac:dyDescent="0.2">
      <c r="B24" s="214"/>
      <c r="C24" s="215" t="s">
        <v>225</v>
      </c>
      <c r="D24" s="215">
        <f>SUM(_xlfn.IFS(D23=Lists!$K$3,0.3,D23=Lists!$K$2,0,D23="",0))</f>
        <v>0</v>
      </c>
      <c r="E24" s="602"/>
      <c r="F24" s="602"/>
      <c r="G24" s="602"/>
      <c r="H24" s="603"/>
    </row>
    <row r="25" spans="2:19" ht="15" x14ac:dyDescent="0.2">
      <c r="B25" s="383"/>
      <c r="C25" s="384" t="s">
        <v>124</v>
      </c>
      <c r="D25" s="385">
        <f>D21+D24</f>
        <v>0</v>
      </c>
      <c r="E25" s="385"/>
      <c r="F25" s="385"/>
      <c r="G25" s="385"/>
      <c r="H25" s="386"/>
    </row>
    <row r="26" spans="2:19" s="3" customFormat="1" ht="41.75" customHeight="1" x14ac:dyDescent="0.2">
      <c r="B26" s="17" t="s">
        <v>226</v>
      </c>
      <c r="C26" s="18"/>
      <c r="D26" s="201" t="s">
        <v>187</v>
      </c>
      <c r="E26" s="615" t="s">
        <v>188</v>
      </c>
      <c r="F26" s="615"/>
      <c r="G26" s="615"/>
      <c r="H26" s="616"/>
      <c r="I26" s="1"/>
      <c r="J26" s="1"/>
      <c r="K26" s="1"/>
      <c r="L26" s="1"/>
      <c r="M26" s="1"/>
      <c r="N26" s="1"/>
      <c r="O26" s="1"/>
      <c r="P26" s="1"/>
      <c r="Q26" s="1"/>
      <c r="R26" s="1"/>
      <c r="S26" s="1"/>
    </row>
    <row r="27" spans="2:19" ht="27.5" customHeight="1" x14ac:dyDescent="0.2">
      <c r="B27" s="219" t="s">
        <v>227</v>
      </c>
      <c r="C27" s="220" t="s">
        <v>228</v>
      </c>
      <c r="D27" s="341"/>
      <c r="E27" s="629"/>
      <c r="F27" s="629"/>
      <c r="G27" s="629"/>
      <c r="H27" s="630"/>
    </row>
    <row r="28" spans="2:19" ht="35" customHeight="1" x14ac:dyDescent="0.2">
      <c r="B28" s="221" t="s">
        <v>231</v>
      </c>
      <c r="C28" s="220" t="s">
        <v>228</v>
      </c>
      <c r="D28" s="341"/>
      <c r="E28" s="631"/>
      <c r="F28" s="631"/>
      <c r="G28" s="631"/>
      <c r="H28" s="632"/>
    </row>
    <row r="29" spans="2:19" ht="35" customHeight="1" x14ac:dyDescent="0.2">
      <c r="B29" s="222" t="s">
        <v>234</v>
      </c>
      <c r="C29" s="220" t="s">
        <v>228</v>
      </c>
      <c r="D29" s="341"/>
      <c r="E29" s="631"/>
      <c r="F29" s="631"/>
      <c r="G29" s="631"/>
      <c r="H29" s="632"/>
    </row>
    <row r="30" spans="2:19" ht="45" customHeight="1" x14ac:dyDescent="0.2">
      <c r="B30" s="222" t="s">
        <v>237</v>
      </c>
      <c r="C30" s="220" t="s">
        <v>228</v>
      </c>
      <c r="D30" s="341"/>
      <c r="E30" s="631"/>
      <c r="F30" s="631"/>
      <c r="G30" s="631"/>
      <c r="H30" s="632"/>
    </row>
    <row r="31" spans="2:19" ht="27.5" customHeight="1" x14ac:dyDescent="0.2">
      <c r="B31" s="222" t="s">
        <v>240</v>
      </c>
      <c r="C31" s="220" t="s">
        <v>228</v>
      </c>
      <c r="D31" s="341"/>
      <c r="E31" s="604"/>
      <c r="F31" s="604"/>
      <c r="G31" s="604"/>
      <c r="H31" s="605"/>
    </row>
    <row r="32" spans="2:19" ht="15" x14ac:dyDescent="0.2">
      <c r="B32" s="20"/>
      <c r="C32" s="23" t="s">
        <v>11</v>
      </c>
      <c r="D32" s="21">
        <f>SUM(IF(D27=Lists!$L$2,0.2,0),IF(D28=Lists!$L$2,0.2,0),IF(D29=Lists!$L$2,0.2,0),IF(D30=Lists!$L$2,0.2,0),IF(D31=Lists!$L$2,0.2,0))</f>
        <v>0</v>
      </c>
      <c r="E32" s="21"/>
      <c r="F32" s="21"/>
      <c r="G32" s="21"/>
      <c r="H32" s="22"/>
    </row>
    <row r="33" spans="2:19" s="3" customFormat="1" ht="41.75" customHeight="1" x14ac:dyDescent="0.2">
      <c r="B33" s="17" t="s">
        <v>426</v>
      </c>
      <c r="C33" s="18"/>
      <c r="D33" s="201" t="s">
        <v>187</v>
      </c>
      <c r="E33" s="615"/>
      <c r="F33" s="615"/>
      <c r="G33" s="615"/>
      <c r="H33" s="616"/>
      <c r="I33" s="1"/>
      <c r="J33" s="1"/>
      <c r="K33" s="1"/>
      <c r="L33" s="1"/>
      <c r="M33" s="1"/>
      <c r="N33" s="1"/>
      <c r="O33" s="1"/>
      <c r="P33" s="1"/>
      <c r="Q33" s="1"/>
      <c r="R33" s="1"/>
      <c r="S33" s="1"/>
    </row>
    <row r="34" spans="2:19" ht="36.5" customHeight="1" x14ac:dyDescent="0.2">
      <c r="B34" s="223" t="s">
        <v>244</v>
      </c>
      <c r="C34" s="224" t="s">
        <v>245</v>
      </c>
      <c r="D34" s="225"/>
      <c r="E34" s="226"/>
      <c r="F34" s="651" t="s">
        <v>246</v>
      </c>
      <c r="G34" s="651"/>
      <c r="H34" s="227"/>
    </row>
    <row r="35" spans="2:19" ht="93" customHeight="1" x14ac:dyDescent="0.2">
      <c r="B35" s="228" t="s">
        <v>247</v>
      </c>
      <c r="C35" s="69"/>
      <c r="D35" s="229" t="s">
        <v>427</v>
      </c>
      <c r="E35" s="229" t="s">
        <v>249</v>
      </c>
      <c r="F35" s="229" t="s">
        <v>250</v>
      </c>
      <c r="G35" s="229" t="s">
        <v>251</v>
      </c>
      <c r="H35" s="230" t="s">
        <v>252</v>
      </c>
    </row>
    <row r="36" spans="2:19" ht="32" customHeight="1" x14ac:dyDescent="0.2">
      <c r="B36" s="231" t="s">
        <v>253</v>
      </c>
      <c r="C36" s="232"/>
      <c r="D36" s="233" t="s">
        <v>254</v>
      </c>
      <c r="E36" s="233" t="s">
        <v>255</v>
      </c>
      <c r="F36" s="233" t="s">
        <v>256</v>
      </c>
      <c r="G36" s="234"/>
      <c r="H36" s="235"/>
    </row>
    <row r="37" spans="2:19" ht="17" customHeight="1" x14ac:dyDescent="0.2">
      <c r="B37" s="624"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7" s="236" t="s">
        <v>258</v>
      </c>
      <c r="D37" s="344"/>
      <c r="E37" s="345" t="s">
        <v>269</v>
      </c>
      <c r="F37" s="345"/>
      <c r="G37" s="346"/>
      <c r="H37" s="347"/>
    </row>
    <row r="38" spans="2:19" ht="17" customHeight="1" x14ac:dyDescent="0.2">
      <c r="B38" s="625"/>
      <c r="C38" s="237" t="s">
        <v>261</v>
      </c>
      <c r="D38" s="344"/>
      <c r="E38" s="345" t="s">
        <v>269</v>
      </c>
      <c r="F38" s="345"/>
      <c r="G38" s="346"/>
      <c r="H38" s="347"/>
    </row>
    <row r="39" spans="2:19" ht="17" customHeight="1" x14ac:dyDescent="0.2">
      <c r="B39" s="625"/>
      <c r="C39" s="237" t="s">
        <v>263</v>
      </c>
      <c r="D39" s="344"/>
      <c r="E39" s="345" t="s">
        <v>269</v>
      </c>
      <c r="F39" s="345"/>
      <c r="G39" s="346"/>
      <c r="H39" s="347"/>
    </row>
    <row r="40" spans="2:19" ht="17" customHeight="1" x14ac:dyDescent="0.2">
      <c r="B40" s="625"/>
      <c r="C40" s="237" t="s">
        <v>264</v>
      </c>
      <c r="D40" s="344"/>
      <c r="E40" s="345" t="s">
        <v>269</v>
      </c>
      <c r="F40" s="345"/>
      <c r="G40" s="346"/>
      <c r="H40" s="347"/>
    </row>
    <row r="41" spans="2:19" ht="17" customHeight="1" x14ac:dyDescent="0.2">
      <c r="B41" s="625"/>
      <c r="C41" s="237" t="s">
        <v>265</v>
      </c>
      <c r="D41" s="344"/>
      <c r="E41" s="345" t="s">
        <v>269</v>
      </c>
      <c r="F41" s="345"/>
      <c r="G41" s="346"/>
      <c r="H41" s="347"/>
    </row>
    <row r="42" spans="2:19" ht="17" customHeight="1" x14ac:dyDescent="0.2">
      <c r="B42" s="625"/>
      <c r="C42" s="237" t="s">
        <v>268</v>
      </c>
      <c r="D42" s="344"/>
      <c r="E42" s="345" t="s">
        <v>269</v>
      </c>
      <c r="F42" s="345"/>
      <c r="G42" s="346"/>
      <c r="H42" s="347"/>
    </row>
    <row r="43" spans="2:19" ht="17" customHeight="1" x14ac:dyDescent="0.2">
      <c r="B43" s="625"/>
      <c r="C43" s="237" t="s">
        <v>271</v>
      </c>
      <c r="D43" s="344"/>
      <c r="E43" s="345" t="s">
        <v>269</v>
      </c>
      <c r="F43" s="345"/>
      <c r="G43" s="346"/>
      <c r="H43" s="347"/>
    </row>
    <row r="44" spans="2:19" ht="17" customHeight="1" x14ac:dyDescent="0.2">
      <c r="B44" s="625"/>
      <c r="C44" s="237" t="s">
        <v>272</v>
      </c>
      <c r="D44" s="344"/>
      <c r="E44" s="345" t="s">
        <v>269</v>
      </c>
      <c r="F44" s="345"/>
      <c r="G44" s="346"/>
      <c r="H44" s="347"/>
    </row>
    <row r="45" spans="2:19" ht="17" customHeight="1" x14ac:dyDescent="0.2">
      <c r="B45" s="625"/>
      <c r="C45" s="237" t="s">
        <v>274</v>
      </c>
      <c r="D45" s="344"/>
      <c r="E45" s="345" t="s">
        <v>269</v>
      </c>
      <c r="F45" s="345"/>
      <c r="G45" s="346"/>
      <c r="H45" s="347"/>
    </row>
    <row r="46" spans="2:19" ht="17" customHeight="1" x14ac:dyDescent="0.2">
      <c r="B46" s="625"/>
      <c r="C46" s="237" t="s">
        <v>276</v>
      </c>
      <c r="D46" s="344"/>
      <c r="E46" s="345" t="s">
        <v>269</v>
      </c>
      <c r="F46" s="345"/>
      <c r="G46" s="346"/>
      <c r="H46" s="347"/>
    </row>
    <row r="47" spans="2:19" ht="17" customHeight="1" x14ac:dyDescent="0.2">
      <c r="B47" s="625"/>
      <c r="C47" s="237" t="s">
        <v>279</v>
      </c>
      <c r="D47" s="344"/>
      <c r="E47" s="345" t="s">
        <v>269</v>
      </c>
      <c r="F47" s="345"/>
      <c r="G47" s="346"/>
      <c r="H47" s="347"/>
    </row>
    <row r="48" spans="2:19" ht="17" customHeight="1" x14ac:dyDescent="0.2">
      <c r="B48" s="625"/>
      <c r="C48" s="237" t="s">
        <v>282</v>
      </c>
      <c r="D48" s="344"/>
      <c r="E48" s="345" t="s">
        <v>269</v>
      </c>
      <c r="F48" s="345"/>
      <c r="G48" s="346"/>
      <c r="H48" s="347"/>
    </row>
    <row r="49" spans="2:18" ht="17" customHeight="1" x14ac:dyDescent="0.2">
      <c r="B49" s="625"/>
      <c r="C49" s="237" t="s">
        <v>284</v>
      </c>
      <c r="D49" s="344"/>
      <c r="E49" s="345" t="s">
        <v>269</v>
      </c>
      <c r="F49" s="345"/>
      <c r="G49" s="346"/>
      <c r="H49" s="347"/>
    </row>
    <row r="50" spans="2:18" ht="17" customHeight="1" x14ac:dyDescent="0.2">
      <c r="B50" s="625"/>
      <c r="C50" s="237" t="s">
        <v>286</v>
      </c>
      <c r="D50" s="344"/>
      <c r="E50" s="345" t="s">
        <v>269</v>
      </c>
      <c r="F50" s="345"/>
      <c r="G50" s="346"/>
      <c r="H50" s="347"/>
    </row>
    <row r="51" spans="2:18" ht="17" customHeight="1" x14ac:dyDescent="0.2">
      <c r="B51" s="625"/>
      <c r="C51" s="237" t="s">
        <v>288</v>
      </c>
      <c r="D51" s="344"/>
      <c r="E51" s="345" t="s">
        <v>269</v>
      </c>
      <c r="F51" s="345"/>
      <c r="G51" s="346"/>
      <c r="H51" s="347"/>
    </row>
    <row r="52" spans="2:18" ht="17" customHeight="1" x14ac:dyDescent="0.2">
      <c r="B52" s="625"/>
      <c r="C52" s="237" t="s">
        <v>289</v>
      </c>
      <c r="D52" s="344"/>
      <c r="E52" s="345" t="s">
        <v>269</v>
      </c>
      <c r="F52" s="345"/>
      <c r="G52" s="346"/>
      <c r="H52" s="347"/>
    </row>
    <row r="53" spans="2:18" ht="17" customHeight="1" x14ac:dyDescent="0.2">
      <c r="B53" s="625"/>
      <c r="C53" s="237" t="s">
        <v>290</v>
      </c>
      <c r="D53" s="344"/>
      <c r="E53" s="345" t="s">
        <v>269</v>
      </c>
      <c r="F53" s="345"/>
      <c r="G53" s="346"/>
      <c r="H53" s="347"/>
    </row>
    <row r="54" spans="2:18" ht="17" customHeight="1" x14ac:dyDescent="0.2">
      <c r="B54" s="626"/>
      <c r="C54" s="237" t="s">
        <v>291</v>
      </c>
      <c r="D54" s="344"/>
      <c r="E54" s="345" t="s">
        <v>269</v>
      </c>
      <c r="F54" s="345"/>
      <c r="G54" s="346"/>
      <c r="H54" s="347"/>
    </row>
    <row r="55" spans="2:18" ht="22.25" customHeight="1" x14ac:dyDescent="0.2">
      <c r="B55" s="627" t="s">
        <v>428</v>
      </c>
      <c r="C55" s="237" t="s">
        <v>293</v>
      </c>
      <c r="D55" s="345"/>
      <c r="E55" s="345" t="s">
        <v>269</v>
      </c>
      <c r="F55" s="345"/>
      <c r="G55" s="346"/>
      <c r="H55" s="347"/>
    </row>
    <row r="56" spans="2:18" ht="24" customHeight="1" x14ac:dyDescent="0.2">
      <c r="B56" s="628"/>
      <c r="C56" s="232" t="s">
        <v>295</v>
      </c>
      <c r="D56" s="348"/>
      <c r="E56" s="348" t="s">
        <v>269</v>
      </c>
      <c r="F56" s="348"/>
      <c r="G56" s="349"/>
      <c r="H56" s="350"/>
    </row>
    <row r="57" spans="2:18" ht="38" customHeight="1" x14ac:dyDescent="0.2">
      <c r="B57" s="255"/>
      <c r="C57" s="112" t="s">
        <v>12</v>
      </c>
      <c r="D57" s="256">
        <f>0.02*COUNTA(D37:D56)</f>
        <v>0</v>
      </c>
      <c r="E57" s="112"/>
      <c r="F57" s="112"/>
      <c r="G57" s="112"/>
      <c r="H57" s="113"/>
      <c r="I57" s="66"/>
      <c r="J57" s="66"/>
      <c r="K57" s="66"/>
      <c r="L57" s="66"/>
      <c r="M57" s="66"/>
      <c r="N57" s="66"/>
      <c r="O57" s="66"/>
      <c r="P57" s="66"/>
      <c r="Q57" s="66"/>
    </row>
    <row r="58" spans="2:18" ht="33" customHeight="1" x14ac:dyDescent="0.2">
      <c r="B58" s="216" t="s">
        <v>296</v>
      </c>
      <c r="C58" s="217" t="s">
        <v>245</v>
      </c>
      <c r="D58" s="217"/>
      <c r="E58" s="611"/>
      <c r="F58" s="611"/>
      <c r="G58" s="611"/>
      <c r="H58" s="612"/>
    </row>
    <row r="59" spans="2:18" ht="54" customHeight="1" x14ac:dyDescent="0.2">
      <c r="B59" s="387" t="s">
        <v>297</v>
      </c>
      <c r="C59" s="388"/>
      <c r="D59" s="367" t="s">
        <v>298</v>
      </c>
      <c r="E59" s="622" t="s">
        <v>429</v>
      </c>
      <c r="F59" s="622"/>
      <c r="G59" s="622" t="s">
        <v>300</v>
      </c>
      <c r="H59" s="623"/>
    </row>
    <row r="60" spans="2:18" ht="37.25" customHeight="1" x14ac:dyDescent="0.2">
      <c r="B60" s="238" t="s">
        <v>301</v>
      </c>
      <c r="C60" s="239"/>
      <c r="D60" s="240" t="s">
        <v>302</v>
      </c>
      <c r="E60" s="610" t="s">
        <v>303</v>
      </c>
      <c r="F60" s="610"/>
      <c r="G60" s="674"/>
      <c r="H60" s="675"/>
      <c r="R60" s="66"/>
    </row>
    <row r="61" spans="2:18" ht="33.5" customHeight="1" x14ac:dyDescent="0.2">
      <c r="B61" s="619"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1" s="237" t="s">
        <v>258</v>
      </c>
      <c r="D61" s="344"/>
      <c r="E61" s="598" t="s">
        <v>269</v>
      </c>
      <c r="F61" s="598"/>
      <c r="G61" s="598" t="s">
        <v>269</v>
      </c>
      <c r="H61" s="599"/>
      <c r="R61" s="66"/>
    </row>
    <row r="62" spans="2:18" ht="24" customHeight="1" x14ac:dyDescent="0.2">
      <c r="B62" s="620"/>
      <c r="C62" s="237" t="s">
        <v>261</v>
      </c>
      <c r="D62" s="344"/>
      <c r="E62" s="598" t="s">
        <v>269</v>
      </c>
      <c r="F62" s="598"/>
      <c r="G62" s="598" t="s">
        <v>269</v>
      </c>
      <c r="H62" s="599"/>
      <c r="R62" s="66"/>
    </row>
    <row r="63" spans="2:18" ht="24" customHeight="1" x14ac:dyDescent="0.2">
      <c r="B63" s="620"/>
      <c r="C63" s="237" t="s">
        <v>263</v>
      </c>
      <c r="D63" s="344"/>
      <c r="E63" s="598" t="s">
        <v>269</v>
      </c>
      <c r="F63" s="598"/>
      <c r="G63" s="598" t="s">
        <v>269</v>
      </c>
      <c r="H63" s="599"/>
      <c r="R63" s="66"/>
    </row>
    <row r="64" spans="2:18" ht="27.5" customHeight="1" x14ac:dyDescent="0.2">
      <c r="B64" s="620"/>
      <c r="C64" s="237" t="s">
        <v>264</v>
      </c>
      <c r="D64" s="344"/>
      <c r="E64" s="598" t="s">
        <v>269</v>
      </c>
      <c r="F64" s="598"/>
      <c r="G64" s="598" t="s">
        <v>269</v>
      </c>
      <c r="H64" s="599"/>
      <c r="R64" s="66"/>
    </row>
    <row r="65" spans="2:19" ht="24" customHeight="1" x14ac:dyDescent="0.2">
      <c r="B65" s="620"/>
      <c r="C65" s="237" t="s">
        <v>265</v>
      </c>
      <c r="D65" s="344"/>
      <c r="E65" s="598" t="s">
        <v>269</v>
      </c>
      <c r="F65" s="598"/>
      <c r="G65" s="598" t="s">
        <v>269</v>
      </c>
      <c r="H65" s="599"/>
      <c r="R65" s="66"/>
    </row>
    <row r="66" spans="2:19" ht="24" customHeight="1" x14ac:dyDescent="0.2">
      <c r="B66" s="620"/>
      <c r="C66" s="237" t="s">
        <v>268</v>
      </c>
      <c r="D66" s="344"/>
      <c r="E66" s="598" t="s">
        <v>269</v>
      </c>
      <c r="F66" s="598"/>
      <c r="G66" s="598" t="s">
        <v>269</v>
      </c>
      <c r="H66" s="599"/>
      <c r="R66" s="66"/>
    </row>
    <row r="67" spans="2:19" ht="24" customHeight="1" x14ac:dyDescent="0.2">
      <c r="B67" s="620"/>
      <c r="C67" s="237" t="s">
        <v>271</v>
      </c>
      <c r="D67" s="344"/>
      <c r="E67" s="598" t="s">
        <v>269</v>
      </c>
      <c r="F67" s="598"/>
      <c r="G67" s="598" t="s">
        <v>269</v>
      </c>
      <c r="H67" s="599"/>
      <c r="R67" s="66"/>
    </row>
    <row r="68" spans="2:19" ht="24" customHeight="1" x14ac:dyDescent="0.2">
      <c r="B68" s="620"/>
      <c r="C68" s="237" t="s">
        <v>272</v>
      </c>
      <c r="D68" s="344"/>
      <c r="E68" s="598" t="s">
        <v>269</v>
      </c>
      <c r="F68" s="598"/>
      <c r="G68" s="598" t="s">
        <v>269</v>
      </c>
      <c r="H68" s="599"/>
      <c r="R68" s="66"/>
    </row>
    <row r="69" spans="2:19" ht="32.75" customHeight="1" x14ac:dyDescent="0.2">
      <c r="B69" s="621"/>
      <c r="C69" s="237" t="s">
        <v>274</v>
      </c>
      <c r="D69" s="344"/>
      <c r="E69" s="598" t="s">
        <v>269</v>
      </c>
      <c r="F69" s="598"/>
      <c r="G69" s="598" t="s">
        <v>269</v>
      </c>
      <c r="H69" s="599"/>
      <c r="R69" s="66"/>
    </row>
    <row r="70" spans="2:19" ht="45.5" customHeight="1" x14ac:dyDescent="0.2">
      <c r="B70" s="389" t="s">
        <v>430</v>
      </c>
      <c r="C70" s="232" t="s">
        <v>276</v>
      </c>
      <c r="D70" s="351"/>
      <c r="E70" s="649" t="s">
        <v>269</v>
      </c>
      <c r="F70" s="649"/>
      <c r="G70" s="649" t="s">
        <v>269</v>
      </c>
      <c r="H70" s="650"/>
      <c r="R70" s="66"/>
    </row>
    <row r="71" spans="2:19" ht="20.75" customHeight="1" x14ac:dyDescent="0.2">
      <c r="B71" s="214"/>
      <c r="C71" s="215" t="s">
        <v>309</v>
      </c>
      <c r="D71" s="215">
        <f>0.04*COUNTA(D61:D70)</f>
        <v>0</v>
      </c>
      <c r="E71" s="602"/>
      <c r="F71" s="602"/>
      <c r="G71" s="602"/>
      <c r="H71" s="603"/>
    </row>
    <row r="72" spans="2:19" s="3" customFormat="1" ht="41.75" customHeight="1" x14ac:dyDescent="0.2">
      <c r="B72" s="17" t="s">
        <v>310</v>
      </c>
      <c r="C72" s="18"/>
      <c r="D72" s="201" t="s">
        <v>187</v>
      </c>
      <c r="E72" s="615" t="s">
        <v>311</v>
      </c>
      <c r="F72" s="615"/>
      <c r="G72" s="615"/>
      <c r="H72" s="616"/>
      <c r="I72" s="1"/>
      <c r="J72" s="1"/>
      <c r="K72" s="1"/>
      <c r="L72" s="1"/>
      <c r="M72" s="1"/>
      <c r="N72" s="1"/>
      <c r="O72" s="1"/>
      <c r="P72" s="1"/>
      <c r="Q72" s="1"/>
      <c r="R72" s="1"/>
      <c r="S72" s="1"/>
    </row>
    <row r="73" spans="2:19" ht="53.75" customHeight="1" x14ac:dyDescent="0.2">
      <c r="B73" s="70" t="s">
        <v>312</v>
      </c>
      <c r="C73" s="19"/>
      <c r="D73" s="352"/>
      <c r="E73" s="642" t="s">
        <v>269</v>
      </c>
      <c r="F73" s="642"/>
      <c r="G73" s="642"/>
      <c r="H73" s="643"/>
    </row>
    <row r="74" spans="2:19" s="3" customFormat="1" ht="41.75" customHeight="1" x14ac:dyDescent="0.2">
      <c r="B74" s="17"/>
      <c r="C74" s="264" t="s">
        <v>17</v>
      </c>
      <c r="D74" s="201">
        <f>IF(D73=Lists!$R$2,0.2,0)</f>
        <v>0</v>
      </c>
      <c r="E74" s="615"/>
      <c r="F74" s="615"/>
      <c r="G74" s="615"/>
      <c r="H74" s="616"/>
      <c r="I74" s="1"/>
      <c r="J74" s="1"/>
      <c r="K74" s="1"/>
      <c r="L74" s="1"/>
      <c r="M74" s="1"/>
      <c r="N74" s="1"/>
      <c r="O74" s="1"/>
      <c r="P74" s="1"/>
      <c r="Q74" s="1"/>
      <c r="R74" s="1"/>
      <c r="S74" s="1"/>
    </row>
    <row r="75" spans="2:19" ht="15" x14ac:dyDescent="0.2">
      <c r="B75" s="20"/>
      <c r="C75" s="23" t="s">
        <v>125</v>
      </c>
      <c r="D75" s="21">
        <f>D57+D71+D74</f>
        <v>0</v>
      </c>
      <c r="E75" s="21"/>
      <c r="F75" s="21"/>
      <c r="G75" s="21"/>
      <c r="H75" s="22"/>
    </row>
    <row r="76" spans="2:19" s="3" customFormat="1" ht="41.75" customHeight="1" x14ac:dyDescent="0.2">
      <c r="B76" s="17" t="s">
        <v>315</v>
      </c>
      <c r="C76" s="18"/>
      <c r="D76" s="201" t="s">
        <v>187</v>
      </c>
      <c r="E76" s="615" t="s">
        <v>316</v>
      </c>
      <c r="F76" s="615"/>
      <c r="G76" s="615" t="s">
        <v>317</v>
      </c>
      <c r="H76" s="616"/>
      <c r="I76" s="1"/>
      <c r="J76" s="1"/>
      <c r="K76" s="1"/>
      <c r="L76" s="1"/>
      <c r="M76" s="1"/>
      <c r="N76" s="1"/>
      <c r="O76" s="1"/>
      <c r="P76" s="1"/>
      <c r="Q76" s="1"/>
      <c r="R76" s="1"/>
      <c r="S76" s="1"/>
    </row>
    <row r="77" spans="2:19" ht="29.75" customHeight="1" x14ac:dyDescent="0.2">
      <c r="B77" s="257" t="s">
        <v>318</v>
      </c>
      <c r="C77" s="258" t="s">
        <v>245</v>
      </c>
      <c r="D77" s="258"/>
      <c r="E77" s="639" t="s">
        <v>431</v>
      </c>
      <c r="F77" s="640"/>
      <c r="G77" s="640"/>
      <c r="H77" s="641"/>
    </row>
    <row r="78" spans="2:19" ht="38" customHeight="1" x14ac:dyDescent="0.2">
      <c r="B78" s="30" t="s">
        <v>320</v>
      </c>
      <c r="C78" s="25"/>
      <c r="D78" s="342"/>
      <c r="E78" s="633" t="s">
        <v>269</v>
      </c>
      <c r="F78" s="634"/>
      <c r="G78" s="634"/>
      <c r="H78" s="635"/>
    </row>
    <row r="79" spans="2:19" ht="29.75" customHeight="1" x14ac:dyDescent="0.2">
      <c r="B79" s="30" t="s">
        <v>323</v>
      </c>
      <c r="C79" s="25"/>
      <c r="D79" s="342"/>
      <c r="E79" s="633" t="s">
        <v>269</v>
      </c>
      <c r="F79" s="634"/>
      <c r="G79" s="634"/>
      <c r="H79" s="635"/>
    </row>
    <row r="80" spans="2:19" ht="39" customHeight="1" x14ac:dyDescent="0.2">
      <c r="B80" s="259" t="s">
        <v>326</v>
      </c>
      <c r="C80" s="71"/>
      <c r="D80" s="342"/>
      <c r="E80" s="636" t="s">
        <v>269</v>
      </c>
      <c r="F80" s="637"/>
      <c r="G80" s="637"/>
      <c r="H80" s="638"/>
    </row>
    <row r="81" spans="2:19" ht="44" customHeight="1" x14ac:dyDescent="0.2">
      <c r="B81" s="257" t="s">
        <v>329</v>
      </c>
      <c r="C81" s="258" t="s">
        <v>330</v>
      </c>
      <c r="D81" s="258"/>
      <c r="E81" s="639" t="s">
        <v>331</v>
      </c>
      <c r="F81" s="640"/>
      <c r="G81" s="640"/>
      <c r="H81" s="641"/>
    </row>
    <row r="82" spans="2:19" ht="36" customHeight="1" x14ac:dyDescent="0.2">
      <c r="B82" s="30" t="s">
        <v>332</v>
      </c>
      <c r="C82" s="25"/>
      <c r="D82" s="342"/>
      <c r="E82" s="633" t="s">
        <v>269</v>
      </c>
      <c r="F82" s="634"/>
      <c r="G82" s="634"/>
      <c r="H82" s="635"/>
    </row>
    <row r="83" spans="2:19" ht="29.75" customHeight="1" x14ac:dyDescent="0.2">
      <c r="B83" s="30" t="s">
        <v>335</v>
      </c>
      <c r="C83" s="25"/>
      <c r="D83" s="342"/>
      <c r="E83" s="633" t="s">
        <v>269</v>
      </c>
      <c r="F83" s="634"/>
      <c r="G83" s="634"/>
      <c r="H83" s="635"/>
    </row>
    <row r="84" spans="2:19" ht="75" customHeight="1" x14ac:dyDescent="0.2">
      <c r="B84" s="74" t="s">
        <v>336</v>
      </c>
      <c r="C84" s="26"/>
      <c r="D84" s="342"/>
      <c r="E84" s="636" t="s">
        <v>269</v>
      </c>
      <c r="F84" s="637"/>
      <c r="G84" s="637"/>
      <c r="H84" s="638"/>
    </row>
    <row r="85" spans="2:19" ht="15" x14ac:dyDescent="0.2">
      <c r="B85" s="20"/>
      <c r="C85" s="23" t="s">
        <v>126</v>
      </c>
      <c r="D85" s="21">
        <f>SUM(IF(D78=Lists!$S$2,0.2,0),IF(D79=Lists!$T$2,0.1,0),IF(D80=Lists!$U$2,0.1,0),IF(D82=Lists!$V$2,0.3,0),IF(D83=Lists!$W$2,0.1,0),_xlfn.IFS(D84=Lists!$X$3,0.1,D84=Lists!$X$4,0.1,D84=Lists!$X$5,0.15,D84=Lists!$X$6,0.2,D84=Lists!$X$2,0,D84="",0))</f>
        <v>0</v>
      </c>
      <c r="E85" s="21"/>
      <c r="F85" s="21"/>
      <c r="G85" s="21"/>
      <c r="H85" s="22"/>
    </row>
    <row r="86" spans="2:19" s="3" customFormat="1" ht="41" customHeight="1" x14ac:dyDescent="0.2">
      <c r="B86" s="17" t="s">
        <v>338</v>
      </c>
      <c r="C86" s="285" t="s">
        <v>432</v>
      </c>
      <c r="D86" s="658" t="s">
        <v>340</v>
      </c>
      <c r="E86" s="661"/>
      <c r="F86" s="658"/>
      <c r="G86" s="659"/>
      <c r="H86" s="660"/>
      <c r="I86" s="1"/>
      <c r="J86" s="1"/>
      <c r="K86" s="1"/>
      <c r="L86" s="1"/>
      <c r="M86" s="1"/>
      <c r="N86" s="1"/>
      <c r="O86" s="1"/>
      <c r="P86" s="1"/>
      <c r="Q86" s="1"/>
      <c r="R86" s="1"/>
      <c r="S86" s="1"/>
    </row>
    <row r="87" spans="2:19" ht="59.75" customHeight="1" x14ac:dyDescent="0.2">
      <c r="B87" s="257" t="s">
        <v>341</v>
      </c>
      <c r="C87" s="335">
        <v>2018</v>
      </c>
      <c r="D87" s="24" t="s">
        <v>433</v>
      </c>
      <c r="E87" s="24" t="s">
        <v>434</v>
      </c>
      <c r="F87" s="662" t="s">
        <v>435</v>
      </c>
      <c r="G87" s="663"/>
      <c r="H87" s="664"/>
    </row>
    <row r="88" spans="2:19" ht="15.5" customHeight="1" x14ac:dyDescent="0.2">
      <c r="B88" s="353" t="s">
        <v>346</v>
      </c>
      <c r="C88" s="354"/>
      <c r="D88" s="355" t="s">
        <v>269</v>
      </c>
      <c r="E88" s="355" t="s">
        <v>269</v>
      </c>
      <c r="F88" s="665" t="s">
        <v>269</v>
      </c>
      <c r="G88" s="666"/>
      <c r="H88" s="667"/>
    </row>
    <row r="89" spans="2:19" ht="14.75" customHeight="1" x14ac:dyDescent="0.2">
      <c r="B89" s="353" t="s">
        <v>347</v>
      </c>
      <c r="C89" s="354"/>
      <c r="D89" s="355" t="s">
        <v>269</v>
      </c>
      <c r="E89" s="355" t="s">
        <v>269</v>
      </c>
      <c r="F89" s="668"/>
      <c r="G89" s="669"/>
      <c r="H89" s="670"/>
    </row>
    <row r="90" spans="2:19" ht="14.75" customHeight="1" x14ac:dyDescent="0.2">
      <c r="B90" s="353" t="s">
        <v>348</v>
      </c>
      <c r="C90" s="354"/>
      <c r="D90" s="355" t="s">
        <v>269</v>
      </c>
      <c r="E90" s="355" t="s">
        <v>269</v>
      </c>
      <c r="F90" s="668"/>
      <c r="G90" s="669"/>
      <c r="H90" s="670"/>
    </row>
    <row r="91" spans="2:19" ht="14.75" customHeight="1" x14ac:dyDescent="0.2">
      <c r="B91" s="356" t="s">
        <v>349</v>
      </c>
      <c r="C91" s="354"/>
      <c r="D91" s="357" t="s">
        <v>269</v>
      </c>
      <c r="E91" s="357" t="s">
        <v>269</v>
      </c>
      <c r="F91" s="668"/>
      <c r="G91" s="669"/>
      <c r="H91" s="670"/>
    </row>
    <row r="92" spans="2:19" ht="14.75" customHeight="1" x14ac:dyDescent="0.2">
      <c r="B92" s="356" t="s">
        <v>350</v>
      </c>
      <c r="C92" s="354"/>
      <c r="D92" s="357" t="s">
        <v>269</v>
      </c>
      <c r="E92" s="357" t="s">
        <v>269</v>
      </c>
      <c r="F92" s="668"/>
      <c r="G92" s="669"/>
      <c r="H92" s="670"/>
    </row>
    <row r="93" spans="2:19" ht="14.75" customHeight="1" x14ac:dyDescent="0.2">
      <c r="B93" s="356" t="s">
        <v>351</v>
      </c>
      <c r="C93" s="354"/>
      <c r="D93" s="357" t="s">
        <v>269</v>
      </c>
      <c r="E93" s="357" t="s">
        <v>269</v>
      </c>
      <c r="F93" s="668"/>
      <c r="G93" s="669"/>
      <c r="H93" s="670"/>
    </row>
    <row r="94" spans="2:19" ht="14.75" customHeight="1" x14ac:dyDescent="0.2">
      <c r="B94" s="356" t="s">
        <v>352</v>
      </c>
      <c r="C94" s="354"/>
      <c r="D94" s="357" t="s">
        <v>269</v>
      </c>
      <c r="E94" s="357" t="s">
        <v>269</v>
      </c>
      <c r="F94" s="668"/>
      <c r="G94" s="669"/>
      <c r="H94" s="670"/>
    </row>
    <row r="95" spans="2:19" ht="14.75" customHeight="1" x14ac:dyDescent="0.2">
      <c r="B95" s="356" t="s">
        <v>353</v>
      </c>
      <c r="C95" s="354"/>
      <c r="D95" s="357" t="s">
        <v>269</v>
      </c>
      <c r="E95" s="357" t="s">
        <v>269</v>
      </c>
      <c r="F95" s="668"/>
      <c r="G95" s="669"/>
      <c r="H95" s="670"/>
    </row>
    <row r="96" spans="2:19" ht="14.75" customHeight="1" x14ac:dyDescent="0.2">
      <c r="B96" s="356">
        <v>9</v>
      </c>
      <c r="C96" s="354"/>
      <c r="D96" s="357" t="s">
        <v>269</v>
      </c>
      <c r="E96" s="357" t="s">
        <v>269</v>
      </c>
      <c r="F96" s="668"/>
      <c r="G96" s="669"/>
      <c r="H96" s="670"/>
    </row>
    <row r="97" spans="2:8" ht="14.75" customHeight="1" x14ac:dyDescent="0.2">
      <c r="B97" s="356">
        <v>10</v>
      </c>
      <c r="C97" s="354"/>
      <c r="D97" s="357" t="s">
        <v>269</v>
      </c>
      <c r="E97" s="357" t="s">
        <v>269</v>
      </c>
      <c r="F97" s="668"/>
      <c r="G97" s="669"/>
      <c r="H97" s="670"/>
    </row>
    <row r="98" spans="2:8" ht="14.75" customHeight="1" x14ac:dyDescent="0.2">
      <c r="B98" s="356">
        <v>11</v>
      </c>
      <c r="C98" s="354"/>
      <c r="D98" s="357" t="s">
        <v>269</v>
      </c>
      <c r="E98" s="357" t="s">
        <v>269</v>
      </c>
      <c r="F98" s="668"/>
      <c r="G98" s="669"/>
      <c r="H98" s="670"/>
    </row>
    <row r="99" spans="2:8" ht="14.75" customHeight="1" x14ac:dyDescent="0.2">
      <c r="B99" s="356">
        <v>12</v>
      </c>
      <c r="C99" s="354"/>
      <c r="D99" s="357" t="s">
        <v>269</v>
      </c>
      <c r="E99" s="357" t="s">
        <v>269</v>
      </c>
      <c r="F99" s="668"/>
      <c r="G99" s="669"/>
      <c r="H99" s="670"/>
    </row>
    <row r="100" spans="2:8" ht="14.75" customHeight="1" x14ac:dyDescent="0.2">
      <c r="B100" s="356">
        <v>13</v>
      </c>
      <c r="C100" s="354"/>
      <c r="D100" s="357" t="s">
        <v>269</v>
      </c>
      <c r="E100" s="357" t="s">
        <v>269</v>
      </c>
      <c r="F100" s="668"/>
      <c r="G100" s="669"/>
      <c r="H100" s="670"/>
    </row>
    <row r="101" spans="2:8" ht="14.75" customHeight="1" x14ac:dyDescent="0.2">
      <c r="B101" s="356">
        <v>14</v>
      </c>
      <c r="C101" s="354"/>
      <c r="D101" s="357" t="s">
        <v>269</v>
      </c>
      <c r="E101" s="357" t="s">
        <v>269</v>
      </c>
      <c r="F101" s="668"/>
      <c r="G101" s="669"/>
      <c r="H101" s="670"/>
    </row>
    <row r="102" spans="2:8" ht="14.75" customHeight="1" x14ac:dyDescent="0.2">
      <c r="B102" s="356">
        <v>15</v>
      </c>
      <c r="C102" s="354"/>
      <c r="D102" s="357" t="s">
        <v>269</v>
      </c>
      <c r="E102" s="357" t="s">
        <v>269</v>
      </c>
      <c r="F102" s="668"/>
      <c r="G102" s="669"/>
      <c r="H102" s="670"/>
    </row>
    <row r="103" spans="2:8" ht="14.75" customHeight="1" x14ac:dyDescent="0.2">
      <c r="B103" s="356">
        <v>16</v>
      </c>
      <c r="C103" s="354"/>
      <c r="D103" s="357" t="s">
        <v>269</v>
      </c>
      <c r="E103" s="357" t="s">
        <v>269</v>
      </c>
      <c r="F103" s="668"/>
      <c r="G103" s="669"/>
      <c r="H103" s="670"/>
    </row>
    <row r="104" spans="2:8" ht="14.75" customHeight="1" x14ac:dyDescent="0.2">
      <c r="B104" s="356">
        <v>17</v>
      </c>
      <c r="C104" s="354"/>
      <c r="D104" s="357" t="s">
        <v>269</v>
      </c>
      <c r="E104" s="357" t="s">
        <v>269</v>
      </c>
      <c r="F104" s="668"/>
      <c r="G104" s="669"/>
      <c r="H104" s="670"/>
    </row>
    <row r="105" spans="2:8" ht="14.75" customHeight="1" x14ac:dyDescent="0.2">
      <c r="B105" s="356">
        <v>18</v>
      </c>
      <c r="C105" s="354"/>
      <c r="D105" s="357" t="s">
        <v>269</v>
      </c>
      <c r="E105" s="357" t="s">
        <v>269</v>
      </c>
      <c r="F105" s="668"/>
      <c r="G105" s="669"/>
      <c r="H105" s="670"/>
    </row>
    <row r="106" spans="2:8" ht="14.75" customHeight="1" x14ac:dyDescent="0.2">
      <c r="B106" s="356">
        <v>19</v>
      </c>
      <c r="C106" s="354"/>
      <c r="D106" s="357" t="s">
        <v>269</v>
      </c>
      <c r="E106" s="357" t="s">
        <v>269</v>
      </c>
      <c r="F106" s="668"/>
      <c r="G106" s="669"/>
      <c r="H106" s="670"/>
    </row>
    <row r="107" spans="2:8" ht="14.75" customHeight="1" x14ac:dyDescent="0.2">
      <c r="B107" s="356">
        <v>20</v>
      </c>
      <c r="C107" s="354"/>
      <c r="D107" s="357" t="s">
        <v>269</v>
      </c>
      <c r="E107" s="357" t="s">
        <v>269</v>
      </c>
      <c r="F107" s="668"/>
      <c r="G107" s="669"/>
      <c r="H107" s="670"/>
    </row>
    <row r="108" spans="2:8" ht="14.75" customHeight="1" x14ac:dyDescent="0.2">
      <c r="B108" s="356">
        <v>21</v>
      </c>
      <c r="C108" s="354"/>
      <c r="D108" s="357" t="s">
        <v>269</v>
      </c>
      <c r="E108" s="357" t="s">
        <v>269</v>
      </c>
      <c r="F108" s="668"/>
      <c r="G108" s="669"/>
      <c r="H108" s="670"/>
    </row>
    <row r="109" spans="2:8" ht="14.75" customHeight="1" x14ac:dyDescent="0.2">
      <c r="B109" s="356">
        <v>22</v>
      </c>
      <c r="C109" s="354"/>
      <c r="D109" s="357" t="s">
        <v>269</v>
      </c>
      <c r="E109" s="357" t="s">
        <v>269</v>
      </c>
      <c r="F109" s="668"/>
      <c r="G109" s="669"/>
      <c r="H109" s="670"/>
    </row>
    <row r="110" spans="2:8" ht="14.75" customHeight="1" x14ac:dyDescent="0.2">
      <c r="B110" s="356">
        <v>23</v>
      </c>
      <c r="C110" s="354"/>
      <c r="D110" s="357" t="s">
        <v>269</v>
      </c>
      <c r="E110" s="357" t="s">
        <v>269</v>
      </c>
      <c r="F110" s="668"/>
      <c r="G110" s="669"/>
      <c r="H110" s="670"/>
    </row>
    <row r="111" spans="2:8" ht="14.75" customHeight="1" x14ac:dyDescent="0.2">
      <c r="B111" s="356">
        <v>24</v>
      </c>
      <c r="C111" s="354"/>
      <c r="D111" s="357" t="s">
        <v>269</v>
      </c>
      <c r="E111" s="357" t="s">
        <v>269</v>
      </c>
      <c r="F111" s="668"/>
      <c r="G111" s="669"/>
      <c r="H111" s="670"/>
    </row>
    <row r="112" spans="2:8" ht="14.75" customHeight="1" x14ac:dyDescent="0.2">
      <c r="B112" s="356">
        <v>25</v>
      </c>
      <c r="C112" s="354"/>
      <c r="D112" s="357" t="s">
        <v>269</v>
      </c>
      <c r="E112" s="357" t="s">
        <v>269</v>
      </c>
      <c r="F112" s="668"/>
      <c r="G112" s="669"/>
      <c r="H112" s="670"/>
    </row>
    <row r="113" spans="2:8" ht="14.75" customHeight="1" x14ac:dyDescent="0.2">
      <c r="B113" s="356">
        <v>26</v>
      </c>
      <c r="C113" s="354"/>
      <c r="D113" s="357" t="s">
        <v>269</v>
      </c>
      <c r="E113" s="357" t="s">
        <v>269</v>
      </c>
      <c r="F113" s="668"/>
      <c r="G113" s="669"/>
      <c r="H113" s="670"/>
    </row>
    <row r="114" spans="2:8" ht="14.75" customHeight="1" x14ac:dyDescent="0.2">
      <c r="B114" s="356">
        <v>27</v>
      </c>
      <c r="C114" s="354"/>
      <c r="D114" s="357" t="s">
        <v>269</v>
      </c>
      <c r="E114" s="357" t="s">
        <v>269</v>
      </c>
      <c r="F114" s="668"/>
      <c r="G114" s="669"/>
      <c r="H114" s="670"/>
    </row>
    <row r="115" spans="2:8" ht="14.75" customHeight="1" x14ac:dyDescent="0.2">
      <c r="B115" s="356">
        <v>28</v>
      </c>
      <c r="C115" s="354"/>
      <c r="D115" s="357" t="s">
        <v>269</v>
      </c>
      <c r="E115" s="357" t="s">
        <v>269</v>
      </c>
      <c r="F115" s="668"/>
      <c r="G115" s="669"/>
      <c r="H115" s="670"/>
    </row>
    <row r="116" spans="2:8" ht="14.75" customHeight="1" x14ac:dyDescent="0.2">
      <c r="B116" s="356">
        <v>29</v>
      </c>
      <c r="C116" s="354"/>
      <c r="D116" s="357" t="s">
        <v>269</v>
      </c>
      <c r="E116" s="357" t="s">
        <v>269</v>
      </c>
      <c r="F116" s="668"/>
      <c r="G116" s="669"/>
      <c r="H116" s="670"/>
    </row>
    <row r="117" spans="2:8" ht="14.75" customHeight="1" x14ac:dyDescent="0.2">
      <c r="B117" s="358">
        <v>30</v>
      </c>
      <c r="C117" s="359"/>
      <c r="D117" s="360" t="s">
        <v>269</v>
      </c>
      <c r="E117" s="360" t="s">
        <v>269</v>
      </c>
      <c r="F117" s="671"/>
      <c r="G117" s="672"/>
      <c r="H117" s="673"/>
    </row>
    <row r="118" spans="2:8" ht="42.5" customHeight="1" x14ac:dyDescent="0.2">
      <c r="B118" s="252" t="s">
        <v>461</v>
      </c>
      <c r="C118" s="253"/>
      <c r="D118" s="254">
        <f>SUM(D88:D117)</f>
        <v>0</v>
      </c>
      <c r="E118" s="72">
        <f>SUM(E88:E117)</f>
        <v>0</v>
      </c>
      <c r="F118" s="655"/>
      <c r="G118" s="656"/>
      <c r="H118" s="657"/>
    </row>
    <row r="119" spans="2:8" ht="44.75" customHeight="1" x14ac:dyDescent="0.2">
      <c r="B119" s="390" t="s">
        <v>462</v>
      </c>
      <c r="C119" s="251"/>
      <c r="D119" s="254" t="str">
        <f>'SB2 Overview States Provinces'!D12</f>
        <v>…</v>
      </c>
      <c r="E119" s="652"/>
      <c r="F119" s="653"/>
      <c r="G119" s="653"/>
      <c r="H119" s="654"/>
    </row>
    <row r="120" spans="2:8" ht="16" thickBot="1" x14ac:dyDescent="0.25">
      <c r="B120" s="241"/>
      <c r="C120" s="242" t="s">
        <v>127</v>
      </c>
      <c r="D120" s="248">
        <f>IF(ISERROR(D118/D119),0,D118/D119)</f>
        <v>0</v>
      </c>
      <c r="E120" s="243"/>
      <c r="F120" s="243"/>
      <c r="G120" s="243"/>
      <c r="H120" s="244"/>
    </row>
    <row r="121" spans="2:8" ht="21.5" customHeight="1" thickBot="1" x14ac:dyDescent="0.25">
      <c r="B121" s="245"/>
      <c r="C121" s="245"/>
      <c r="D121" s="245"/>
      <c r="E121" s="1"/>
    </row>
    <row r="122" spans="2:8" ht="43.25" customHeight="1" thickBot="1" x14ac:dyDescent="0.25">
      <c r="B122" s="73" t="s">
        <v>473</v>
      </c>
      <c r="C122" s="247"/>
      <c r="D122" s="249">
        <f>D8*(D25+D32+D75+D85+D120)</f>
        <v>0</v>
      </c>
      <c r="E122" s="646"/>
      <c r="F122" s="647"/>
      <c r="G122" s="647"/>
      <c r="H122" s="648"/>
    </row>
  </sheetData>
  <sheetProtection algorithmName="SHA-512" hashValue="AdPBWwV5Pa/VPFpUwO2OF64FGIuxckarANDPQ8xNM6KNAUva8XAH827vEOoaLg59iAJ7v9zR0u/ZrgFkQ1dWzg==" saltValue="cNZSleKsC1UQoXz9TYC02Q==" spinCount="100000" sheet="1" objects="1" scenarios="1" formatColumns="0" formatRows="0"/>
  <mergeCells count="75">
    <mergeCell ref="E122:H122"/>
    <mergeCell ref="D86:E86"/>
    <mergeCell ref="F86:H86"/>
    <mergeCell ref="F87:H87"/>
    <mergeCell ref="F88:H117"/>
    <mergeCell ref="F118:H118"/>
    <mergeCell ref="E119:H119"/>
    <mergeCell ref="E82:H82"/>
    <mergeCell ref="E83:H83"/>
    <mergeCell ref="E84:H84"/>
    <mergeCell ref="E79:H79"/>
    <mergeCell ref="E80:H80"/>
    <mergeCell ref="E81:H81"/>
    <mergeCell ref="E74:H74"/>
    <mergeCell ref="E76:H76"/>
    <mergeCell ref="E77:H77"/>
    <mergeCell ref="E78:H78"/>
    <mergeCell ref="E70:F70"/>
    <mergeCell ref="G70:H70"/>
    <mergeCell ref="E71:H71"/>
    <mergeCell ref="E72:H72"/>
    <mergeCell ref="E73:H73"/>
    <mergeCell ref="B61:B69"/>
    <mergeCell ref="G61:H61"/>
    <mergeCell ref="G62:H62"/>
    <mergeCell ref="G63:H63"/>
    <mergeCell ref="G64:H64"/>
    <mergeCell ref="G65:H65"/>
    <mergeCell ref="G66:H66"/>
    <mergeCell ref="G67:H67"/>
    <mergeCell ref="E68:F68"/>
    <mergeCell ref="G68:H68"/>
    <mergeCell ref="E69:F69"/>
    <mergeCell ref="G69:H69"/>
    <mergeCell ref="E67:F67"/>
    <mergeCell ref="E33:H33"/>
    <mergeCell ref="F34:G34"/>
    <mergeCell ref="B37:B54"/>
    <mergeCell ref="B55:B56"/>
    <mergeCell ref="E58:H58"/>
    <mergeCell ref="E27:H27"/>
    <mergeCell ref="E28:H28"/>
    <mergeCell ref="E29:H29"/>
    <mergeCell ref="E30:H30"/>
    <mergeCell ref="E31:H31"/>
    <mergeCell ref="E21:H21"/>
    <mergeCell ref="E22:H22"/>
    <mergeCell ref="E23:H23"/>
    <mergeCell ref="E24:H24"/>
    <mergeCell ref="E26:H26"/>
    <mergeCell ref="E16:H16"/>
    <mergeCell ref="E17:H17"/>
    <mergeCell ref="E18:H18"/>
    <mergeCell ref="E19:H19"/>
    <mergeCell ref="E20:H20"/>
    <mergeCell ref="E11:H11"/>
    <mergeCell ref="E12:H12"/>
    <mergeCell ref="E13:H13"/>
    <mergeCell ref="E14:H14"/>
    <mergeCell ref="E15:H15"/>
    <mergeCell ref="E5:H5"/>
    <mergeCell ref="E6:H6"/>
    <mergeCell ref="E7:H7"/>
    <mergeCell ref="E9:H9"/>
    <mergeCell ref="E10:H10"/>
    <mergeCell ref="E59:F59"/>
    <mergeCell ref="E60:F60"/>
    <mergeCell ref="E66:F66"/>
    <mergeCell ref="G59:H59"/>
    <mergeCell ref="G60:H60"/>
    <mergeCell ref="E61:F61"/>
    <mergeCell ref="E62:F62"/>
    <mergeCell ref="E63:F63"/>
    <mergeCell ref="E64:F64"/>
    <mergeCell ref="E65:F65"/>
  </mergeCells>
  <conditionalFormatting sqref="C119">
    <cfRule type="duplicateValues" dxfId="59" priority="27"/>
  </conditionalFormatting>
  <conditionalFormatting sqref="D7">
    <cfRule type="containsText" dxfId="58" priority="6" operator="containsText" text="Y">
      <formula>NOT(ISERROR(SEARCH("Y",D7)))</formula>
    </cfRule>
    <cfRule type="containsText" dxfId="57" priority="5" operator="containsText" text="N">
      <formula>NOT(ISERROR(SEARCH("N",D7)))</formula>
    </cfRule>
  </conditionalFormatting>
  <conditionalFormatting sqref="D12:D13">
    <cfRule type="containsText" dxfId="56" priority="9" operator="containsText" text="YES">
      <formula>NOT(ISERROR(SEARCH("YES",D12)))</formula>
    </cfRule>
  </conditionalFormatting>
  <conditionalFormatting sqref="D15:D16">
    <cfRule type="containsText" dxfId="55" priority="8" operator="containsText" text="YES">
      <formula>NOT(ISERROR(SEARCH("YES",D15)))</formula>
    </cfRule>
  </conditionalFormatting>
  <conditionalFormatting sqref="D17 D23 D28:D31">
    <cfRule type="containsText" dxfId="54" priority="13" operator="containsText" text="SOME">
      <formula>NOT(ISERROR(SEARCH("SOME",D17)))</formula>
    </cfRule>
  </conditionalFormatting>
  <conditionalFormatting sqref="D18:D20">
    <cfRule type="containsText" dxfId="53" priority="7" operator="containsText" text="YES">
      <formula>NOT(ISERROR(SEARCH("YES",D18)))</formula>
    </cfRule>
  </conditionalFormatting>
  <conditionalFormatting sqref="D27:D31">
    <cfRule type="containsText" dxfId="52" priority="12" operator="containsText" text="Y">
      <formula>NOT(ISERROR(SEARCH("Y",D27)))</formula>
    </cfRule>
  </conditionalFormatting>
  <conditionalFormatting sqref="D73">
    <cfRule type="containsText" dxfId="51" priority="10" operator="containsText" text="YES">
      <formula>NOT(ISERROR(SEARCH("YES",D73)))</formula>
    </cfRule>
  </conditionalFormatting>
  <conditionalFormatting sqref="D78:D80">
    <cfRule type="containsText" dxfId="50" priority="3" operator="containsText" text="YES">
      <formula>NOT(ISERROR(SEARCH("YES",D78)))</formula>
    </cfRule>
  </conditionalFormatting>
  <conditionalFormatting sqref="D82:D83">
    <cfRule type="containsText" dxfId="49" priority="2" operator="containsText" text="YES">
      <formula>NOT(ISERROR(SEARCH("YES",D82)))</formula>
    </cfRule>
  </conditionalFormatting>
  <conditionalFormatting sqref="D84">
    <cfRule type="containsText" dxfId="48" priority="1" operator="containsText" text="Monitoring via">
      <formula>NOT(ISERROR(SEARCH("Monitoring via",D84)))</formula>
    </cfRule>
  </conditionalFormatting>
  <dataValidations count="1">
    <dataValidation allowBlank="1" showInputMessage="1" showErrorMessage="1" promptTitle="Please enter other consideration" sqref="D70" xr:uid="{013C4E0D-40E0-4B87-A94F-3C79873958C4}"/>
  </dataValidations>
  <hyperlinks>
    <hyperlink ref="D1" location="'SB3 Overview of cities'!A1" display="'SB3 Overview of cities'!A1" xr:uid="{8605797A-F088-4D06-9981-77D7DF6C827E}"/>
    <hyperlink ref="E1" location="'CONTACT DETAILS'!A1" display="'CONTACT DETAILS'!A1" xr:uid="{18E9ED05-3338-46B8-9F1B-3194694B8D53}"/>
    <hyperlink ref="B1" location="'MAIN PAGE'!A1" display="'MAIN PAGE'!A1" xr:uid="{022A2A61-BACB-4E5B-A538-8D28FEDD58E2}"/>
  </hyperlinks>
  <pageMargins left="0.7" right="0.7" top="0.75" bottom="0.75" header="0.3" footer="0.3"/>
  <extLst>
    <ext xmlns:x14="http://schemas.microsoft.com/office/spreadsheetml/2009/9/main" uri="{CCE6A557-97BC-4b89-ADB6-D9C93CAAB3DF}">
      <x14:dataValidations xmlns:xm="http://schemas.microsoft.com/office/excel/2006/main" count="19">
        <x14:dataValidation type="list" allowBlank="1" showInputMessage="1" showErrorMessage="1" promptTitle="Please choose relevant option" xr:uid="{3A59BD59-3C1C-4198-8439-618C89FA37D0}">
          <x14:formula1>
            <xm:f>Lists!$X$2:$X$6</xm:f>
          </x14:formula1>
          <xm:sqref>D84</xm:sqref>
        </x14:dataValidation>
        <x14:dataValidation type="list" allowBlank="1" showInputMessage="1" showErrorMessage="1" error="Please select answer from drop-down list, or input answer in CAPITAL LETTERS" prompt="Please select an answer from the drop-down list" xr:uid="{985C094E-7618-423D-AEB5-E611C82D824E}">
          <x14:formula1>
            <xm:f>Lists!$R$2:$R$3</xm:f>
          </x14:formula1>
          <xm:sqref>D73</xm:sqref>
        </x14:dataValidation>
        <x14:dataValidation type="list" allowBlank="1" showInputMessage="1" showErrorMessage="1" promptTitle="For example:" xr:uid="{86FEFD09-D241-4938-A94A-EEE4F83888B0}">
          <x14:formula1>
            <xm:f>Lists!$Y$2:$Y$8</xm:f>
          </x14:formula1>
          <xm:sqref>F37:F56</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D9988227-CF91-4260-8968-703E0E1E1BC9}">
          <x14:formula1>
            <xm:f>Lists!$Q$2:$Q$12</xm:f>
          </x14:formula1>
          <xm:sqref>D61:D69</xm:sqref>
        </x14:dataValidation>
        <x14:dataValidation type="list" allowBlank="1" showInputMessage="1" showErrorMessage="1" error="Please select answer from the drop-down list, or input answer in CAPITAL LETTERS" promptTitle="When defining requirements:" prompt="Public bodies can resort to:" xr:uid="{218C1BC9-E607-400D-9F8F-0602DC140D1E}">
          <x14:formula1>
            <xm:f>Lists!$C$2:$C$6</xm:f>
          </x14:formula1>
          <xm:sqref>D12</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55E1AD14-1C03-4066-8C9B-2C7D478BAD30}">
          <x14:formula1>
            <xm:f>Lists!$O$2:$O$25</xm:f>
          </x14:formula1>
          <xm:sqref>D37:D54</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6E6986AD-7F9C-4CED-9111-FEAB82998F6B}">
          <x14:formula1>
            <xm:f>Lists!$V$2:$V$3</xm:f>
          </x14:formula1>
          <xm:sqref>D82:D83</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C07B48A4-8EFC-494A-A9F0-01177E8AEEBB}">
          <x14:formula1>
            <xm:f>Lists!$U$2:$U$3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6857F9AF-7C81-45AB-BACE-E2CC6EC3CC3C}">
          <x14:formula1>
            <xm:f>Lists!$T$2:$T$3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4BF07398-698B-4E1B-A201-2BA596A38158}">
          <x14:formula1>
            <xm:f>Lists!$S$2:$S$3</xm:f>
          </x14:formula1>
          <xm:sqref>D78</xm:sqref>
        </x14:dataValidation>
        <x14:dataValidation type="list" allowBlank="1" showInputMessage="1" showErrorMessage="1" xr:uid="{5B018888-9BD7-458D-BF96-01AA5E8E4A7C}">
          <x14:formula1>
            <xm:f>Lists!$K$2:$K$4</xm:f>
          </x14:formula1>
          <xm:sqref>D23</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30DBDCA8-052E-4058-9F28-C3EC83423F62}">
          <x14:formula1>
            <xm:f>Lists!$A$2:$A$4</xm:f>
          </x14:formula1>
          <xm:sqref>D7</xm:sqref>
        </x14:dataValidation>
        <x14:dataValidation type="list" allowBlank="1" showInputMessage="1" showErrorMessage="1" error="Please select answer from drop-down list, or input answer in CAPITAL LETTERS" promptTitle="Please answer YES/NO" prompt="Select an answer from the drop-down list" xr:uid="{BD377D5F-CC80-4E99-9C7D-B4627EF9EA18}">
          <x14:formula1>
            <xm:f>Lists!$L$2:$L$4</xm:f>
          </x14:formula1>
          <xm:sqref>D27:D31</xm:sqref>
        </x14:dataValidation>
        <x14:dataValidation type="list" allowBlank="1" showInputMessage="1" showErrorMessage="1" xr:uid="{C240D275-CB9A-46BE-868C-A685C03674F6}">
          <x14:formula1>
            <xm:f>Lists!$E$2:$E$4</xm:f>
          </x14:formula1>
          <xm:sqref>D15</xm:sqref>
        </x14:dataValidation>
        <x14:dataValidation type="list" allowBlank="1" showInputMessage="1" showErrorMessage="1" xr:uid="{46882FF8-6870-42EF-A8E5-6A010FAF6821}">
          <x14:formula1>
            <xm:f>Lists!$I$2:$I$4</xm:f>
          </x14:formula1>
          <xm:sqref>D20</xm:sqref>
        </x14:dataValidation>
        <x14:dataValidation type="list" allowBlank="1" showInputMessage="1" showErrorMessage="1" xr:uid="{6A6C646D-3CF2-470D-8918-48DBEA6C6B33}">
          <x14:formula1>
            <xm:f>Lists!$H$2:$H$4</xm:f>
          </x14:formula1>
          <xm:sqref>D19</xm:sqref>
        </x14:dataValidation>
        <x14:dataValidation type="list" allowBlank="1" showInputMessage="1" showErrorMessage="1" xr:uid="{1BD48B4F-CAB0-4822-BB3F-F8FE5891CAF8}">
          <x14:formula1>
            <xm:f>Lists!$G$2:$G$4</xm:f>
          </x14:formula1>
          <xm:sqref>D18</xm:sqref>
        </x14:dataValidation>
        <x14:dataValidation type="list" allowBlank="1" showInputMessage="1" showErrorMessage="1" xr:uid="{D337FC6B-0643-4666-8AD2-8448564917E3}">
          <x14:formula1>
            <xm:f>Lists!$F$2:$F$4</xm:f>
          </x14:formula1>
          <xm:sqref>D16</xm:sqref>
        </x14:dataValidation>
        <x14:dataValidation type="list" allowBlank="1" showInputMessage="1" showErrorMessage="1" error="Please select answer from the drop-down list, or input answer in CAPITAL LETTERS" prompt="Please select the most relevant answer from the drop-down list" xr:uid="{73ABF434-5671-4E71-A433-AA8BC3BD3395}">
          <x14:formula1>
            <xm:f>Lists!$D$2:$D$4</xm:f>
          </x14:formula1>
          <xm:sqref>D13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43E42-76F9-4D7C-84B4-511430F5F056}">
  <dimension ref="B1:S122"/>
  <sheetViews>
    <sheetView showGridLines="0" zoomScaleNormal="100" workbookViewId="0">
      <pane ySplit="3" topLeftCell="A4" activePane="bottomLeft" state="frozen"/>
      <selection pane="bottomLeft" activeCell="A3" sqref="A3"/>
    </sheetView>
  </sheetViews>
  <sheetFormatPr baseColWidth="10" defaultColWidth="25.1640625" defaultRowHeight="11" x14ac:dyDescent="0.2"/>
  <cols>
    <col min="1" max="1" width="10.1640625" style="1" customWidth="1"/>
    <col min="2" max="2" width="69" style="4" customWidth="1"/>
    <col min="3" max="3" width="8.6640625" style="4" customWidth="1"/>
    <col min="4" max="4" width="47" style="1" customWidth="1"/>
    <col min="5" max="5" width="40.5" style="2" customWidth="1"/>
    <col min="6" max="6" width="30.33203125" style="1" customWidth="1"/>
    <col min="7" max="7" width="25" style="1" customWidth="1"/>
    <col min="8" max="8" width="20.164062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9" s="77" customFormat="1" ht="36" customHeight="1" thickTop="1" thickBot="1" x14ac:dyDescent="0.25">
      <c r="B1" s="106" t="s">
        <v>143</v>
      </c>
      <c r="C1" s="107"/>
      <c r="D1" s="111" t="s">
        <v>458</v>
      </c>
      <c r="E1" s="106" t="s">
        <v>101</v>
      </c>
    </row>
    <row r="2" spans="2:19" ht="24.5" customHeight="1" thickTop="1" x14ac:dyDescent="0.2"/>
    <row r="3" spans="2:19" s="29" customFormat="1" ht="50" customHeight="1" x14ac:dyDescent="0.2">
      <c r="B3" s="27" t="s">
        <v>474</v>
      </c>
      <c r="D3" s="56" t="str">
        <f>'SB3 Overview of cities'!C13</f>
        <v>…</v>
      </c>
      <c r="E3" s="263"/>
      <c r="G3" s="28"/>
      <c r="H3" s="28"/>
      <c r="I3" s="28"/>
      <c r="J3" s="28"/>
      <c r="K3" s="28"/>
    </row>
    <row r="4" spans="2:19" s="29" customFormat="1" ht="20" customHeight="1" thickBot="1" x14ac:dyDescent="0.25">
      <c r="B4" s="27"/>
      <c r="C4" s="28"/>
      <c r="D4" s="27"/>
      <c r="F4" s="28"/>
      <c r="G4" s="28"/>
      <c r="H4" s="28"/>
      <c r="I4" s="28"/>
      <c r="J4" s="28"/>
      <c r="K4" s="28"/>
    </row>
    <row r="5" spans="2:19" s="29" customFormat="1" ht="56.75" customHeight="1" x14ac:dyDescent="0.2">
      <c r="B5" s="15" t="s">
        <v>181</v>
      </c>
      <c r="C5" s="16" t="s">
        <v>182</v>
      </c>
      <c r="D5" s="16"/>
      <c r="E5" s="617"/>
      <c r="F5" s="617"/>
      <c r="G5" s="617"/>
      <c r="H5" s="618"/>
      <c r="I5" s="3"/>
      <c r="J5" s="3"/>
      <c r="K5" s="3"/>
      <c r="L5" s="3"/>
      <c r="M5" s="3"/>
      <c r="N5" s="3"/>
      <c r="O5" s="3"/>
      <c r="P5" s="3"/>
      <c r="Q5" s="3"/>
      <c r="R5" s="3"/>
      <c r="S5" s="3"/>
    </row>
    <row r="6" spans="2:19" s="3" customFormat="1" ht="41.75" customHeight="1" x14ac:dyDescent="0.2">
      <c r="B6" s="17" t="s">
        <v>185</v>
      </c>
      <c r="C6" s="18" t="s">
        <v>186</v>
      </c>
      <c r="D6" s="201" t="s">
        <v>187</v>
      </c>
      <c r="E6" s="615" t="s">
        <v>188</v>
      </c>
      <c r="F6" s="615"/>
      <c r="G6" s="615"/>
      <c r="H6" s="616"/>
      <c r="I6" s="1"/>
      <c r="J6" s="1"/>
      <c r="K6" s="1"/>
      <c r="L6" s="1"/>
      <c r="M6" s="1"/>
      <c r="N6" s="1"/>
      <c r="O6" s="1"/>
      <c r="P6" s="1"/>
      <c r="Q6" s="1"/>
      <c r="R6" s="1"/>
      <c r="S6" s="1"/>
    </row>
    <row r="7" spans="2:19" ht="77" customHeight="1" x14ac:dyDescent="0.2">
      <c r="B7" s="68" t="s">
        <v>460</v>
      </c>
      <c r="C7" s="19"/>
      <c r="D7" s="341"/>
      <c r="E7" s="600"/>
      <c r="F7" s="600"/>
      <c r="G7" s="600"/>
      <c r="H7" s="601"/>
    </row>
    <row r="8" spans="2:19" ht="15" x14ac:dyDescent="0.2">
      <c r="B8" s="20"/>
      <c r="C8" s="23" t="s">
        <v>0</v>
      </c>
      <c r="D8" s="21">
        <f>IF(D7=Lists!$A$2,1,0)</f>
        <v>0</v>
      </c>
      <c r="E8" s="21"/>
      <c r="F8" s="21"/>
      <c r="G8" s="21"/>
      <c r="H8" s="22"/>
    </row>
    <row r="9" spans="2:19" s="3" customFormat="1" ht="41.75" customHeight="1" x14ac:dyDescent="0.2">
      <c r="B9" s="17" t="s">
        <v>192</v>
      </c>
      <c r="C9" s="18"/>
      <c r="D9" s="201"/>
      <c r="E9" s="615"/>
      <c r="F9" s="615"/>
      <c r="G9" s="615"/>
      <c r="H9" s="616"/>
      <c r="I9" s="1"/>
      <c r="J9" s="1"/>
      <c r="K9" s="1"/>
      <c r="L9" s="1"/>
      <c r="M9" s="1"/>
      <c r="N9" s="1"/>
      <c r="O9" s="1"/>
      <c r="P9" s="1"/>
      <c r="Q9" s="1"/>
      <c r="R9" s="1"/>
      <c r="S9" s="1"/>
    </row>
    <row r="10" spans="2:19" ht="38.75" customHeight="1" x14ac:dyDescent="0.2">
      <c r="B10" s="214" t="s">
        <v>423</v>
      </c>
      <c r="C10" s="215" t="s">
        <v>194</v>
      </c>
      <c r="D10" s="201" t="s">
        <v>187</v>
      </c>
      <c r="E10" s="615" t="s">
        <v>188</v>
      </c>
      <c r="F10" s="615"/>
      <c r="G10" s="615"/>
      <c r="H10" s="616"/>
    </row>
    <row r="11" spans="2:19" ht="34.25" customHeight="1" x14ac:dyDescent="0.2">
      <c r="B11" s="202" t="s">
        <v>195</v>
      </c>
      <c r="C11" s="203"/>
      <c r="D11" s="204" t="s">
        <v>196</v>
      </c>
      <c r="E11" s="644"/>
      <c r="F11" s="644"/>
      <c r="G11" s="644"/>
      <c r="H11" s="645"/>
    </row>
    <row r="12" spans="2:19" ht="132" customHeight="1" x14ac:dyDescent="0.2">
      <c r="B12" s="205" t="s">
        <v>197</v>
      </c>
      <c r="C12" s="206"/>
      <c r="D12" s="342"/>
      <c r="E12" s="606"/>
      <c r="F12" s="606"/>
      <c r="G12" s="606"/>
      <c r="H12" s="607"/>
    </row>
    <row r="13" spans="2:19" ht="75.5" customHeight="1" x14ac:dyDescent="0.2">
      <c r="B13" s="207" t="s">
        <v>200</v>
      </c>
      <c r="C13" s="206"/>
      <c r="D13" s="342"/>
      <c r="E13" s="606"/>
      <c r="F13" s="606"/>
      <c r="G13" s="606"/>
      <c r="H13" s="607"/>
    </row>
    <row r="14" spans="2:19" ht="31.25" customHeight="1" x14ac:dyDescent="0.2">
      <c r="B14" s="208" t="s">
        <v>203</v>
      </c>
      <c r="C14" s="206"/>
      <c r="D14" s="209" t="s">
        <v>204</v>
      </c>
      <c r="E14" s="608"/>
      <c r="F14" s="608"/>
      <c r="G14" s="608"/>
      <c r="H14" s="609"/>
    </row>
    <row r="15" spans="2:19" ht="79.25" customHeight="1" x14ac:dyDescent="0.2">
      <c r="B15" s="205" t="s">
        <v>205</v>
      </c>
      <c r="C15" s="206"/>
      <c r="D15" s="342"/>
      <c r="E15" s="606"/>
      <c r="F15" s="606"/>
      <c r="G15" s="606"/>
      <c r="H15" s="607"/>
    </row>
    <row r="16" spans="2:19" ht="69.5" customHeight="1" x14ac:dyDescent="0.2">
      <c r="B16" s="207" t="s">
        <v>208</v>
      </c>
      <c r="C16" s="206"/>
      <c r="D16" s="342"/>
      <c r="E16" s="606"/>
      <c r="F16" s="606"/>
      <c r="G16" s="606"/>
      <c r="H16" s="607"/>
    </row>
    <row r="17" spans="2:19" ht="17.75" customHeight="1" x14ac:dyDescent="0.2">
      <c r="B17" s="208" t="s">
        <v>210</v>
      </c>
      <c r="C17" s="210"/>
      <c r="D17" s="211"/>
      <c r="E17" s="608"/>
      <c r="F17" s="608"/>
      <c r="G17" s="608"/>
      <c r="H17" s="609"/>
    </row>
    <row r="18" spans="2:19" ht="53.75" customHeight="1" x14ac:dyDescent="0.2">
      <c r="B18" s="205" t="s">
        <v>211</v>
      </c>
      <c r="C18" s="206"/>
      <c r="D18" s="342"/>
      <c r="E18" s="606"/>
      <c r="F18" s="606"/>
      <c r="G18" s="606"/>
      <c r="H18" s="607"/>
    </row>
    <row r="19" spans="2:19" ht="94.25" customHeight="1" x14ac:dyDescent="0.2">
      <c r="B19" s="205" t="s">
        <v>424</v>
      </c>
      <c r="C19" s="206"/>
      <c r="D19" s="342"/>
      <c r="E19" s="606"/>
      <c r="F19" s="606"/>
      <c r="G19" s="606"/>
      <c r="H19" s="607"/>
    </row>
    <row r="20" spans="2:19" ht="103.25" customHeight="1" x14ac:dyDescent="0.2">
      <c r="B20" s="212" t="s">
        <v>216</v>
      </c>
      <c r="C20" s="213"/>
      <c r="D20" s="343"/>
      <c r="E20" s="613"/>
      <c r="F20" s="613"/>
      <c r="G20" s="613"/>
      <c r="H20" s="614"/>
    </row>
    <row r="21" spans="2:19" ht="23.75" customHeight="1" x14ac:dyDescent="0.2">
      <c r="B21" s="214"/>
      <c r="C21" s="215" t="s">
        <v>218</v>
      </c>
      <c r="D21" s="215">
        <f>SUM(_xlfn.IFS(D12=Lists!$C$2,0.2,D12=Lists!$C$3,0.2,D12=Lists!$C$4,0.2,D12=Lists!$C$5,0,D12="",0),IF(D13=Lists!$D$2,0.1,0),IF(D15=Lists!$E$2,0.05,0),IF(D16=Lists!$F$2,0.05,0),IF(D18=Lists!$G$2,0.15,0),IF(D19=Lists!$H$2,0.05,0),IF(D$20=Lists!$I$2,0.1,0))</f>
        <v>0</v>
      </c>
      <c r="E21" s="602"/>
      <c r="F21" s="602"/>
      <c r="G21" s="602"/>
      <c r="H21" s="603"/>
    </row>
    <row r="22" spans="2:19" ht="33" customHeight="1" x14ac:dyDescent="0.2">
      <c r="B22" s="216" t="s">
        <v>219</v>
      </c>
      <c r="C22" s="217" t="s">
        <v>220</v>
      </c>
      <c r="D22" s="217" t="s">
        <v>221</v>
      </c>
      <c r="E22" s="611" t="s">
        <v>188</v>
      </c>
      <c r="F22" s="611"/>
      <c r="G22" s="611"/>
      <c r="H22" s="612"/>
    </row>
    <row r="23" spans="2:19" ht="221" customHeight="1" x14ac:dyDescent="0.2">
      <c r="B23" s="218" t="s">
        <v>425</v>
      </c>
      <c r="C23" s="213"/>
      <c r="D23" s="343"/>
      <c r="E23" s="613"/>
      <c r="F23" s="613"/>
      <c r="G23" s="613"/>
      <c r="H23" s="614"/>
    </row>
    <row r="24" spans="2:19" ht="20.75" customHeight="1" x14ac:dyDescent="0.2">
      <c r="B24" s="214"/>
      <c r="C24" s="215" t="s">
        <v>225</v>
      </c>
      <c r="D24" s="215">
        <f>SUM(_xlfn.IFS(D23=Lists!$K$3,0.3,D23=Lists!$K$2,0,D23="",0))</f>
        <v>0</v>
      </c>
      <c r="E24" s="602"/>
      <c r="F24" s="602"/>
      <c r="G24" s="602"/>
      <c r="H24" s="603"/>
    </row>
    <row r="25" spans="2:19" ht="15" x14ac:dyDescent="0.2">
      <c r="B25" s="383"/>
      <c r="C25" s="384" t="s">
        <v>124</v>
      </c>
      <c r="D25" s="385">
        <f>D21+D24</f>
        <v>0</v>
      </c>
      <c r="E25" s="385"/>
      <c r="F25" s="385"/>
      <c r="G25" s="385"/>
      <c r="H25" s="386"/>
    </row>
    <row r="26" spans="2:19" s="3" customFormat="1" ht="41.75" customHeight="1" x14ac:dyDescent="0.2">
      <c r="B26" s="17" t="s">
        <v>226</v>
      </c>
      <c r="C26" s="18"/>
      <c r="D26" s="201" t="s">
        <v>187</v>
      </c>
      <c r="E26" s="615" t="s">
        <v>188</v>
      </c>
      <c r="F26" s="615"/>
      <c r="G26" s="615"/>
      <c r="H26" s="616"/>
      <c r="I26" s="1"/>
      <c r="J26" s="1"/>
      <c r="K26" s="1"/>
      <c r="L26" s="1"/>
      <c r="M26" s="1"/>
      <c r="N26" s="1"/>
      <c r="O26" s="1"/>
      <c r="P26" s="1"/>
      <c r="Q26" s="1"/>
      <c r="R26" s="1"/>
      <c r="S26" s="1"/>
    </row>
    <row r="27" spans="2:19" ht="27.5" customHeight="1" x14ac:dyDescent="0.2">
      <c r="B27" s="219" t="s">
        <v>227</v>
      </c>
      <c r="C27" s="220" t="s">
        <v>228</v>
      </c>
      <c r="D27" s="341"/>
      <c r="E27" s="629"/>
      <c r="F27" s="629"/>
      <c r="G27" s="629"/>
      <c r="H27" s="630"/>
    </row>
    <row r="28" spans="2:19" ht="35" customHeight="1" x14ac:dyDescent="0.2">
      <c r="B28" s="221" t="s">
        <v>231</v>
      </c>
      <c r="C28" s="220" t="s">
        <v>228</v>
      </c>
      <c r="D28" s="341"/>
      <c r="E28" s="631"/>
      <c r="F28" s="631"/>
      <c r="G28" s="631"/>
      <c r="H28" s="632"/>
    </row>
    <row r="29" spans="2:19" ht="35" customHeight="1" x14ac:dyDescent="0.2">
      <c r="B29" s="222" t="s">
        <v>234</v>
      </c>
      <c r="C29" s="220" t="s">
        <v>228</v>
      </c>
      <c r="D29" s="341"/>
      <c r="E29" s="631"/>
      <c r="F29" s="631"/>
      <c r="G29" s="631"/>
      <c r="H29" s="632"/>
    </row>
    <row r="30" spans="2:19" ht="45" customHeight="1" x14ac:dyDescent="0.2">
      <c r="B30" s="222" t="s">
        <v>237</v>
      </c>
      <c r="C30" s="220" t="s">
        <v>228</v>
      </c>
      <c r="D30" s="341"/>
      <c r="E30" s="631"/>
      <c r="F30" s="631"/>
      <c r="G30" s="631"/>
      <c r="H30" s="632"/>
    </row>
    <row r="31" spans="2:19" ht="27.5" customHeight="1" x14ac:dyDescent="0.2">
      <c r="B31" s="222" t="s">
        <v>240</v>
      </c>
      <c r="C31" s="220" t="s">
        <v>228</v>
      </c>
      <c r="D31" s="341"/>
      <c r="E31" s="604"/>
      <c r="F31" s="604"/>
      <c r="G31" s="604"/>
      <c r="H31" s="605"/>
    </row>
    <row r="32" spans="2:19" ht="15" x14ac:dyDescent="0.2">
      <c r="B32" s="20"/>
      <c r="C32" s="23" t="s">
        <v>11</v>
      </c>
      <c r="D32" s="21">
        <f>SUM(IF(D27=Lists!$L$2,0.2,0),IF(D28=Lists!$L$2,0.2,0),IF(D29=Lists!$L$2,0.2,0),IF(D30=Lists!$L$2,0.2,0),IF(D31=Lists!$L$2,0.2,0))</f>
        <v>0</v>
      </c>
      <c r="E32" s="21"/>
      <c r="F32" s="21"/>
      <c r="G32" s="21"/>
      <c r="H32" s="22"/>
    </row>
    <row r="33" spans="2:19" s="3" customFormat="1" ht="41.75" customHeight="1" x14ac:dyDescent="0.2">
      <c r="B33" s="17" t="s">
        <v>426</v>
      </c>
      <c r="C33" s="18"/>
      <c r="D33" s="201" t="s">
        <v>187</v>
      </c>
      <c r="E33" s="615"/>
      <c r="F33" s="615"/>
      <c r="G33" s="615"/>
      <c r="H33" s="616"/>
      <c r="I33" s="1"/>
      <c r="J33" s="1"/>
      <c r="K33" s="1"/>
      <c r="L33" s="1"/>
      <c r="M33" s="1"/>
      <c r="N33" s="1"/>
      <c r="O33" s="1"/>
      <c r="P33" s="1"/>
      <c r="Q33" s="1"/>
      <c r="R33" s="1"/>
      <c r="S33" s="1"/>
    </row>
    <row r="34" spans="2:19" ht="36.5" customHeight="1" x14ac:dyDescent="0.2">
      <c r="B34" s="223" t="s">
        <v>244</v>
      </c>
      <c r="C34" s="224" t="s">
        <v>245</v>
      </c>
      <c r="D34" s="225"/>
      <c r="E34" s="226"/>
      <c r="F34" s="651" t="s">
        <v>246</v>
      </c>
      <c r="G34" s="651"/>
      <c r="H34" s="227"/>
    </row>
    <row r="35" spans="2:19" ht="93" customHeight="1" x14ac:dyDescent="0.2">
      <c r="B35" s="228" t="s">
        <v>247</v>
      </c>
      <c r="C35" s="69"/>
      <c r="D35" s="229" t="s">
        <v>427</v>
      </c>
      <c r="E35" s="229" t="s">
        <v>249</v>
      </c>
      <c r="F35" s="229" t="s">
        <v>250</v>
      </c>
      <c r="G35" s="229" t="s">
        <v>251</v>
      </c>
      <c r="H35" s="230" t="s">
        <v>252</v>
      </c>
    </row>
    <row r="36" spans="2:19" ht="32" customHeight="1" x14ac:dyDescent="0.2">
      <c r="B36" s="231" t="s">
        <v>253</v>
      </c>
      <c r="C36" s="232"/>
      <c r="D36" s="233" t="s">
        <v>254</v>
      </c>
      <c r="E36" s="233" t="s">
        <v>255</v>
      </c>
      <c r="F36" s="233" t="s">
        <v>256</v>
      </c>
      <c r="G36" s="234"/>
      <c r="H36" s="235"/>
    </row>
    <row r="37" spans="2:19" ht="17" customHeight="1" x14ac:dyDescent="0.2">
      <c r="B37" s="624"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7" s="236" t="s">
        <v>258</v>
      </c>
      <c r="D37" s="344"/>
      <c r="E37" s="345" t="s">
        <v>269</v>
      </c>
      <c r="F37" s="345"/>
      <c r="G37" s="346"/>
      <c r="H37" s="347"/>
    </row>
    <row r="38" spans="2:19" ht="17" customHeight="1" x14ac:dyDescent="0.2">
      <c r="B38" s="625"/>
      <c r="C38" s="237" t="s">
        <v>261</v>
      </c>
      <c r="D38" s="344"/>
      <c r="E38" s="345" t="s">
        <v>269</v>
      </c>
      <c r="F38" s="345"/>
      <c r="G38" s="346"/>
      <c r="H38" s="347"/>
    </row>
    <row r="39" spans="2:19" ht="17" customHeight="1" x14ac:dyDescent="0.2">
      <c r="B39" s="625"/>
      <c r="C39" s="237" t="s">
        <v>263</v>
      </c>
      <c r="D39" s="344"/>
      <c r="E39" s="345" t="s">
        <v>269</v>
      </c>
      <c r="F39" s="345"/>
      <c r="G39" s="346"/>
      <c r="H39" s="347"/>
    </row>
    <row r="40" spans="2:19" ht="17" customHeight="1" x14ac:dyDescent="0.2">
      <c r="B40" s="625"/>
      <c r="C40" s="237" t="s">
        <v>264</v>
      </c>
      <c r="D40" s="344"/>
      <c r="E40" s="345" t="s">
        <v>269</v>
      </c>
      <c r="F40" s="345"/>
      <c r="G40" s="346"/>
      <c r="H40" s="347"/>
    </row>
    <row r="41" spans="2:19" ht="17" customHeight="1" x14ac:dyDescent="0.2">
      <c r="B41" s="625"/>
      <c r="C41" s="237" t="s">
        <v>265</v>
      </c>
      <c r="D41" s="344"/>
      <c r="E41" s="345" t="s">
        <v>269</v>
      </c>
      <c r="F41" s="345"/>
      <c r="G41" s="346"/>
      <c r="H41" s="347"/>
    </row>
    <row r="42" spans="2:19" ht="17" customHeight="1" x14ac:dyDescent="0.2">
      <c r="B42" s="625"/>
      <c r="C42" s="237" t="s">
        <v>268</v>
      </c>
      <c r="D42" s="344"/>
      <c r="E42" s="345" t="s">
        <v>269</v>
      </c>
      <c r="F42" s="345"/>
      <c r="G42" s="346"/>
      <c r="H42" s="347"/>
    </row>
    <row r="43" spans="2:19" ht="17" customHeight="1" x14ac:dyDescent="0.2">
      <c r="B43" s="625"/>
      <c r="C43" s="237" t="s">
        <v>271</v>
      </c>
      <c r="D43" s="344"/>
      <c r="E43" s="345" t="s">
        <v>269</v>
      </c>
      <c r="F43" s="345"/>
      <c r="G43" s="346"/>
      <c r="H43" s="347"/>
    </row>
    <row r="44" spans="2:19" ht="17" customHeight="1" x14ac:dyDescent="0.2">
      <c r="B44" s="625"/>
      <c r="C44" s="237" t="s">
        <v>272</v>
      </c>
      <c r="D44" s="344"/>
      <c r="E44" s="345" t="s">
        <v>269</v>
      </c>
      <c r="F44" s="345"/>
      <c r="G44" s="346"/>
      <c r="H44" s="347"/>
    </row>
    <row r="45" spans="2:19" ht="17" customHeight="1" x14ac:dyDescent="0.2">
      <c r="B45" s="625"/>
      <c r="C45" s="237" t="s">
        <v>274</v>
      </c>
      <c r="D45" s="344"/>
      <c r="E45" s="345" t="s">
        <v>269</v>
      </c>
      <c r="F45" s="345"/>
      <c r="G45" s="346"/>
      <c r="H45" s="347"/>
    </row>
    <row r="46" spans="2:19" ht="17" customHeight="1" x14ac:dyDescent="0.2">
      <c r="B46" s="625"/>
      <c r="C46" s="237" t="s">
        <v>276</v>
      </c>
      <c r="D46" s="344"/>
      <c r="E46" s="345" t="s">
        <v>269</v>
      </c>
      <c r="F46" s="345"/>
      <c r="G46" s="346"/>
      <c r="H46" s="347"/>
    </row>
    <row r="47" spans="2:19" ht="17" customHeight="1" x14ac:dyDescent="0.2">
      <c r="B47" s="625"/>
      <c r="C47" s="237" t="s">
        <v>279</v>
      </c>
      <c r="D47" s="344"/>
      <c r="E47" s="345" t="s">
        <v>269</v>
      </c>
      <c r="F47" s="345"/>
      <c r="G47" s="346"/>
      <c r="H47" s="347"/>
    </row>
    <row r="48" spans="2:19" ht="17" customHeight="1" x14ac:dyDescent="0.2">
      <c r="B48" s="625"/>
      <c r="C48" s="237" t="s">
        <v>282</v>
      </c>
      <c r="D48" s="344"/>
      <c r="E48" s="345" t="s">
        <v>269</v>
      </c>
      <c r="F48" s="345"/>
      <c r="G48" s="346"/>
      <c r="H48" s="347"/>
    </row>
    <row r="49" spans="2:18" ht="17" customHeight="1" x14ac:dyDescent="0.2">
      <c r="B49" s="625"/>
      <c r="C49" s="237" t="s">
        <v>284</v>
      </c>
      <c r="D49" s="344"/>
      <c r="E49" s="345" t="s">
        <v>269</v>
      </c>
      <c r="F49" s="345"/>
      <c r="G49" s="346"/>
      <c r="H49" s="347"/>
    </row>
    <row r="50" spans="2:18" ht="17" customHeight="1" x14ac:dyDescent="0.2">
      <c r="B50" s="625"/>
      <c r="C50" s="237" t="s">
        <v>286</v>
      </c>
      <c r="D50" s="344"/>
      <c r="E50" s="345" t="s">
        <v>269</v>
      </c>
      <c r="F50" s="345"/>
      <c r="G50" s="346"/>
      <c r="H50" s="347"/>
    </row>
    <row r="51" spans="2:18" ht="17" customHeight="1" x14ac:dyDescent="0.2">
      <c r="B51" s="625"/>
      <c r="C51" s="237" t="s">
        <v>288</v>
      </c>
      <c r="D51" s="344"/>
      <c r="E51" s="345" t="s">
        <v>269</v>
      </c>
      <c r="F51" s="345"/>
      <c r="G51" s="346"/>
      <c r="H51" s="347"/>
    </row>
    <row r="52" spans="2:18" ht="17" customHeight="1" x14ac:dyDescent="0.2">
      <c r="B52" s="625"/>
      <c r="C52" s="237" t="s">
        <v>289</v>
      </c>
      <c r="D52" s="344"/>
      <c r="E52" s="345" t="s">
        <v>269</v>
      </c>
      <c r="F52" s="345"/>
      <c r="G52" s="346"/>
      <c r="H52" s="347"/>
    </row>
    <row r="53" spans="2:18" ht="17" customHeight="1" x14ac:dyDescent="0.2">
      <c r="B53" s="625"/>
      <c r="C53" s="237" t="s">
        <v>290</v>
      </c>
      <c r="D53" s="344"/>
      <c r="E53" s="345" t="s">
        <v>269</v>
      </c>
      <c r="F53" s="345"/>
      <c r="G53" s="346"/>
      <c r="H53" s="347"/>
    </row>
    <row r="54" spans="2:18" ht="17" customHeight="1" x14ac:dyDescent="0.2">
      <c r="B54" s="626"/>
      <c r="C54" s="237" t="s">
        <v>291</v>
      </c>
      <c r="D54" s="344"/>
      <c r="E54" s="345" t="s">
        <v>269</v>
      </c>
      <c r="F54" s="345"/>
      <c r="G54" s="346"/>
      <c r="H54" s="347"/>
    </row>
    <row r="55" spans="2:18" ht="22.25" customHeight="1" x14ac:dyDescent="0.2">
      <c r="B55" s="627" t="s">
        <v>428</v>
      </c>
      <c r="C55" s="237" t="s">
        <v>293</v>
      </c>
      <c r="D55" s="345"/>
      <c r="E55" s="345" t="s">
        <v>269</v>
      </c>
      <c r="F55" s="345"/>
      <c r="G55" s="346"/>
      <c r="H55" s="347"/>
    </row>
    <row r="56" spans="2:18" ht="24" customHeight="1" x14ac:dyDescent="0.2">
      <c r="B56" s="628"/>
      <c r="C56" s="232" t="s">
        <v>295</v>
      </c>
      <c r="D56" s="348"/>
      <c r="E56" s="348" t="s">
        <v>269</v>
      </c>
      <c r="F56" s="348"/>
      <c r="G56" s="349"/>
      <c r="H56" s="350"/>
    </row>
    <row r="57" spans="2:18" ht="38" customHeight="1" x14ac:dyDescent="0.2">
      <c r="B57" s="255"/>
      <c r="C57" s="112" t="s">
        <v>12</v>
      </c>
      <c r="D57" s="256">
        <f>0.02*COUNTA(D37:D56)</f>
        <v>0</v>
      </c>
      <c r="E57" s="112"/>
      <c r="F57" s="112"/>
      <c r="G57" s="112"/>
      <c r="H57" s="113"/>
      <c r="I57" s="66"/>
      <c r="J57" s="66"/>
      <c r="K57" s="66"/>
      <c r="L57" s="66"/>
      <c r="M57" s="66"/>
      <c r="N57" s="66"/>
      <c r="O57" s="66"/>
      <c r="P57" s="66"/>
      <c r="Q57" s="66"/>
    </row>
    <row r="58" spans="2:18" ht="33" customHeight="1" x14ac:dyDescent="0.2">
      <c r="B58" s="216" t="s">
        <v>296</v>
      </c>
      <c r="C58" s="217" t="s">
        <v>245</v>
      </c>
      <c r="D58" s="217"/>
      <c r="E58" s="611"/>
      <c r="F58" s="611"/>
      <c r="G58" s="611"/>
      <c r="H58" s="612"/>
    </row>
    <row r="59" spans="2:18" ht="54" customHeight="1" x14ac:dyDescent="0.2">
      <c r="B59" s="387" t="s">
        <v>297</v>
      </c>
      <c r="C59" s="388"/>
      <c r="D59" s="367" t="s">
        <v>298</v>
      </c>
      <c r="E59" s="622" t="s">
        <v>429</v>
      </c>
      <c r="F59" s="622"/>
      <c r="G59" s="622" t="s">
        <v>300</v>
      </c>
      <c r="H59" s="623"/>
    </row>
    <row r="60" spans="2:18" ht="37.25" customHeight="1" x14ac:dyDescent="0.2">
      <c r="B60" s="238" t="s">
        <v>301</v>
      </c>
      <c r="C60" s="239"/>
      <c r="D60" s="240" t="s">
        <v>302</v>
      </c>
      <c r="E60" s="610" t="s">
        <v>303</v>
      </c>
      <c r="F60" s="610"/>
      <c r="G60" s="674"/>
      <c r="H60" s="675"/>
      <c r="R60" s="66"/>
    </row>
    <row r="61" spans="2:18" ht="33.5" customHeight="1" x14ac:dyDescent="0.2">
      <c r="B61" s="619"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1" s="237" t="s">
        <v>258</v>
      </c>
      <c r="D61" s="344"/>
      <c r="E61" s="598" t="s">
        <v>269</v>
      </c>
      <c r="F61" s="598"/>
      <c r="G61" s="598" t="s">
        <v>269</v>
      </c>
      <c r="H61" s="599"/>
      <c r="R61" s="66"/>
    </row>
    <row r="62" spans="2:18" ht="24" customHeight="1" x14ac:dyDescent="0.2">
      <c r="B62" s="620"/>
      <c r="C62" s="237" t="s">
        <v>261</v>
      </c>
      <c r="D62" s="344"/>
      <c r="E62" s="598" t="s">
        <v>269</v>
      </c>
      <c r="F62" s="598"/>
      <c r="G62" s="598" t="s">
        <v>269</v>
      </c>
      <c r="H62" s="599"/>
      <c r="R62" s="66"/>
    </row>
    <row r="63" spans="2:18" ht="24" customHeight="1" x14ac:dyDescent="0.2">
      <c r="B63" s="620"/>
      <c r="C63" s="237" t="s">
        <v>263</v>
      </c>
      <c r="D63" s="344"/>
      <c r="E63" s="598" t="s">
        <v>269</v>
      </c>
      <c r="F63" s="598"/>
      <c r="G63" s="598" t="s">
        <v>269</v>
      </c>
      <c r="H63" s="599"/>
      <c r="R63" s="66"/>
    </row>
    <row r="64" spans="2:18" ht="27.5" customHeight="1" x14ac:dyDescent="0.2">
      <c r="B64" s="620"/>
      <c r="C64" s="237" t="s">
        <v>264</v>
      </c>
      <c r="D64" s="344"/>
      <c r="E64" s="598" t="s">
        <v>269</v>
      </c>
      <c r="F64" s="598"/>
      <c r="G64" s="598" t="s">
        <v>269</v>
      </c>
      <c r="H64" s="599"/>
      <c r="R64" s="66"/>
    </row>
    <row r="65" spans="2:19" ht="24" customHeight="1" x14ac:dyDescent="0.2">
      <c r="B65" s="620"/>
      <c r="C65" s="237" t="s">
        <v>265</v>
      </c>
      <c r="D65" s="344"/>
      <c r="E65" s="598" t="s">
        <v>269</v>
      </c>
      <c r="F65" s="598"/>
      <c r="G65" s="598" t="s">
        <v>269</v>
      </c>
      <c r="H65" s="599"/>
      <c r="R65" s="66"/>
    </row>
    <row r="66" spans="2:19" ht="24" customHeight="1" x14ac:dyDescent="0.2">
      <c r="B66" s="620"/>
      <c r="C66" s="237" t="s">
        <v>268</v>
      </c>
      <c r="D66" s="344"/>
      <c r="E66" s="598" t="s">
        <v>269</v>
      </c>
      <c r="F66" s="598"/>
      <c r="G66" s="598" t="s">
        <v>269</v>
      </c>
      <c r="H66" s="599"/>
      <c r="R66" s="66"/>
    </row>
    <row r="67" spans="2:19" ht="24" customHeight="1" x14ac:dyDescent="0.2">
      <c r="B67" s="620"/>
      <c r="C67" s="237" t="s">
        <v>271</v>
      </c>
      <c r="D67" s="344"/>
      <c r="E67" s="598" t="s">
        <v>269</v>
      </c>
      <c r="F67" s="598"/>
      <c r="G67" s="598" t="s">
        <v>269</v>
      </c>
      <c r="H67" s="599"/>
      <c r="R67" s="66"/>
    </row>
    <row r="68" spans="2:19" ht="24" customHeight="1" x14ac:dyDescent="0.2">
      <c r="B68" s="620"/>
      <c r="C68" s="237" t="s">
        <v>272</v>
      </c>
      <c r="D68" s="344"/>
      <c r="E68" s="598" t="s">
        <v>269</v>
      </c>
      <c r="F68" s="598"/>
      <c r="G68" s="598" t="s">
        <v>269</v>
      </c>
      <c r="H68" s="599"/>
      <c r="R68" s="66"/>
    </row>
    <row r="69" spans="2:19" ht="32.75" customHeight="1" x14ac:dyDescent="0.2">
      <c r="B69" s="621"/>
      <c r="C69" s="237" t="s">
        <v>274</v>
      </c>
      <c r="D69" s="344"/>
      <c r="E69" s="598" t="s">
        <v>269</v>
      </c>
      <c r="F69" s="598"/>
      <c r="G69" s="598" t="s">
        <v>269</v>
      </c>
      <c r="H69" s="599"/>
      <c r="R69" s="66"/>
    </row>
    <row r="70" spans="2:19" ht="45.5" customHeight="1" x14ac:dyDescent="0.2">
      <c r="B70" s="389" t="s">
        <v>430</v>
      </c>
      <c r="C70" s="232" t="s">
        <v>276</v>
      </c>
      <c r="D70" s="351"/>
      <c r="E70" s="649" t="s">
        <v>269</v>
      </c>
      <c r="F70" s="649"/>
      <c r="G70" s="649" t="s">
        <v>269</v>
      </c>
      <c r="H70" s="650"/>
      <c r="R70" s="66"/>
    </row>
    <row r="71" spans="2:19" ht="20.75" customHeight="1" x14ac:dyDescent="0.2">
      <c r="B71" s="214"/>
      <c r="C71" s="215" t="s">
        <v>309</v>
      </c>
      <c r="D71" s="215">
        <f>0.04*COUNTA(D61:D70)</f>
        <v>0</v>
      </c>
      <c r="E71" s="602"/>
      <c r="F71" s="602"/>
      <c r="G71" s="602"/>
      <c r="H71" s="603"/>
    </row>
    <row r="72" spans="2:19" s="3" customFormat="1" ht="41.75" customHeight="1" x14ac:dyDescent="0.2">
      <c r="B72" s="17" t="s">
        <v>310</v>
      </c>
      <c r="C72" s="18"/>
      <c r="D72" s="201" t="s">
        <v>187</v>
      </c>
      <c r="E72" s="615" t="s">
        <v>311</v>
      </c>
      <c r="F72" s="615"/>
      <c r="G72" s="615"/>
      <c r="H72" s="616"/>
      <c r="I72" s="1"/>
      <c r="J72" s="1"/>
      <c r="K72" s="1"/>
      <c r="L72" s="1"/>
      <c r="M72" s="1"/>
      <c r="N72" s="1"/>
      <c r="O72" s="1"/>
      <c r="P72" s="1"/>
      <c r="Q72" s="1"/>
      <c r="R72" s="1"/>
      <c r="S72" s="1"/>
    </row>
    <row r="73" spans="2:19" ht="53.75" customHeight="1" x14ac:dyDescent="0.2">
      <c r="B73" s="70" t="s">
        <v>312</v>
      </c>
      <c r="C73" s="19"/>
      <c r="D73" s="352"/>
      <c r="E73" s="642" t="s">
        <v>269</v>
      </c>
      <c r="F73" s="642"/>
      <c r="G73" s="642"/>
      <c r="H73" s="643"/>
    </row>
    <row r="74" spans="2:19" s="3" customFormat="1" ht="41.75" customHeight="1" x14ac:dyDescent="0.2">
      <c r="B74" s="17"/>
      <c r="C74" s="264" t="s">
        <v>17</v>
      </c>
      <c r="D74" s="201">
        <f>IF(D73=Lists!$R$2,0.2,0)</f>
        <v>0</v>
      </c>
      <c r="E74" s="615"/>
      <c r="F74" s="615"/>
      <c r="G74" s="615"/>
      <c r="H74" s="616"/>
      <c r="I74" s="1"/>
      <c r="J74" s="1"/>
      <c r="K74" s="1"/>
      <c r="L74" s="1"/>
      <c r="M74" s="1"/>
      <c r="N74" s="1"/>
      <c r="O74" s="1"/>
      <c r="P74" s="1"/>
      <c r="Q74" s="1"/>
      <c r="R74" s="1"/>
      <c r="S74" s="1"/>
    </row>
    <row r="75" spans="2:19" ht="15" x14ac:dyDescent="0.2">
      <c r="B75" s="20"/>
      <c r="C75" s="23" t="s">
        <v>125</v>
      </c>
      <c r="D75" s="21">
        <f>D57+D71+D74</f>
        <v>0</v>
      </c>
      <c r="E75" s="21"/>
      <c r="F75" s="21"/>
      <c r="G75" s="21"/>
      <c r="H75" s="22"/>
    </row>
    <row r="76" spans="2:19" s="3" customFormat="1" ht="41.75" customHeight="1" x14ac:dyDescent="0.2">
      <c r="B76" s="17" t="s">
        <v>315</v>
      </c>
      <c r="C76" s="18"/>
      <c r="D76" s="201" t="s">
        <v>187</v>
      </c>
      <c r="E76" s="615" t="s">
        <v>316</v>
      </c>
      <c r="F76" s="615"/>
      <c r="G76" s="615" t="s">
        <v>317</v>
      </c>
      <c r="H76" s="616"/>
      <c r="I76" s="1"/>
      <c r="J76" s="1"/>
      <c r="K76" s="1"/>
      <c r="L76" s="1"/>
      <c r="M76" s="1"/>
      <c r="N76" s="1"/>
      <c r="O76" s="1"/>
      <c r="P76" s="1"/>
      <c r="Q76" s="1"/>
      <c r="R76" s="1"/>
      <c r="S76" s="1"/>
    </row>
    <row r="77" spans="2:19" ht="29.75" customHeight="1" x14ac:dyDescent="0.2">
      <c r="B77" s="257" t="s">
        <v>318</v>
      </c>
      <c r="C77" s="258" t="s">
        <v>245</v>
      </c>
      <c r="D77" s="258"/>
      <c r="E77" s="639" t="s">
        <v>431</v>
      </c>
      <c r="F77" s="640"/>
      <c r="G77" s="640"/>
      <c r="H77" s="641"/>
    </row>
    <row r="78" spans="2:19" ht="38" customHeight="1" x14ac:dyDescent="0.2">
      <c r="B78" s="30" t="s">
        <v>320</v>
      </c>
      <c r="C78" s="25"/>
      <c r="D78" s="342"/>
      <c r="E78" s="633" t="s">
        <v>269</v>
      </c>
      <c r="F78" s="634"/>
      <c r="G78" s="634"/>
      <c r="H78" s="635"/>
    </row>
    <row r="79" spans="2:19" ht="29.75" customHeight="1" x14ac:dyDescent="0.2">
      <c r="B79" s="30" t="s">
        <v>323</v>
      </c>
      <c r="C79" s="25"/>
      <c r="D79" s="342"/>
      <c r="E79" s="633" t="s">
        <v>269</v>
      </c>
      <c r="F79" s="634"/>
      <c r="G79" s="634"/>
      <c r="H79" s="635"/>
    </row>
    <row r="80" spans="2:19" ht="39" customHeight="1" x14ac:dyDescent="0.2">
      <c r="B80" s="259" t="s">
        <v>326</v>
      </c>
      <c r="C80" s="71"/>
      <c r="D80" s="342"/>
      <c r="E80" s="636" t="s">
        <v>269</v>
      </c>
      <c r="F80" s="637"/>
      <c r="G80" s="637"/>
      <c r="H80" s="638"/>
    </row>
    <row r="81" spans="2:19" ht="44" customHeight="1" x14ac:dyDescent="0.2">
      <c r="B81" s="257" t="s">
        <v>329</v>
      </c>
      <c r="C81" s="258" t="s">
        <v>330</v>
      </c>
      <c r="D81" s="258"/>
      <c r="E81" s="639" t="s">
        <v>331</v>
      </c>
      <c r="F81" s="640"/>
      <c r="G81" s="640"/>
      <c r="H81" s="641"/>
    </row>
    <row r="82" spans="2:19" ht="36" customHeight="1" x14ac:dyDescent="0.2">
      <c r="B82" s="30" t="s">
        <v>332</v>
      </c>
      <c r="C82" s="25"/>
      <c r="D82" s="342"/>
      <c r="E82" s="633" t="s">
        <v>269</v>
      </c>
      <c r="F82" s="634"/>
      <c r="G82" s="634"/>
      <c r="H82" s="635"/>
    </row>
    <row r="83" spans="2:19" ht="29.75" customHeight="1" x14ac:dyDescent="0.2">
      <c r="B83" s="30" t="s">
        <v>335</v>
      </c>
      <c r="C83" s="25"/>
      <c r="D83" s="342"/>
      <c r="E83" s="633" t="s">
        <v>269</v>
      </c>
      <c r="F83" s="634"/>
      <c r="G83" s="634"/>
      <c r="H83" s="635"/>
    </row>
    <row r="84" spans="2:19" ht="75" customHeight="1" x14ac:dyDescent="0.2">
      <c r="B84" s="74" t="s">
        <v>336</v>
      </c>
      <c r="C84" s="26"/>
      <c r="D84" s="342"/>
      <c r="E84" s="636" t="s">
        <v>269</v>
      </c>
      <c r="F84" s="637"/>
      <c r="G84" s="637"/>
      <c r="H84" s="638"/>
    </row>
    <row r="85" spans="2:19" ht="15" x14ac:dyDescent="0.2">
      <c r="B85" s="20"/>
      <c r="C85" s="23" t="s">
        <v>126</v>
      </c>
      <c r="D85" s="21">
        <f>SUM(IF(D78=Lists!$S$2,0.2,0),IF(D79=Lists!$T$2,0.1,0),IF(D80=Lists!$U$2,0.1,0),IF(D82=Lists!$V$2,0.3,0),IF(D83=Lists!$W$2,0.1,0),_xlfn.IFS(D84=Lists!$X$3,0.1,D84=Lists!$X$4,0.1,D84=Lists!$X$5,0.15,D84=Lists!$X$6,0.2,D84=Lists!$X$2,0,D84="",0))</f>
        <v>0</v>
      </c>
      <c r="E85" s="21"/>
      <c r="F85" s="21"/>
      <c r="G85" s="21"/>
      <c r="H85" s="22"/>
    </row>
    <row r="86" spans="2:19" s="3" customFormat="1" ht="41" customHeight="1" x14ac:dyDescent="0.2">
      <c r="B86" s="17" t="s">
        <v>338</v>
      </c>
      <c r="C86" s="285" t="s">
        <v>432</v>
      </c>
      <c r="D86" s="658" t="s">
        <v>340</v>
      </c>
      <c r="E86" s="661"/>
      <c r="F86" s="658"/>
      <c r="G86" s="659"/>
      <c r="H86" s="660"/>
      <c r="I86" s="1"/>
      <c r="J86" s="1"/>
      <c r="K86" s="1"/>
      <c r="L86" s="1"/>
      <c r="M86" s="1"/>
      <c r="N86" s="1"/>
      <c r="O86" s="1"/>
      <c r="P86" s="1"/>
      <c r="Q86" s="1"/>
      <c r="R86" s="1"/>
      <c r="S86" s="1"/>
    </row>
    <row r="87" spans="2:19" ht="59.75" customHeight="1" x14ac:dyDescent="0.2">
      <c r="B87" s="257" t="s">
        <v>341</v>
      </c>
      <c r="C87" s="335">
        <v>2018</v>
      </c>
      <c r="D87" s="24" t="s">
        <v>433</v>
      </c>
      <c r="E87" s="24" t="s">
        <v>434</v>
      </c>
      <c r="F87" s="662" t="s">
        <v>435</v>
      </c>
      <c r="G87" s="663"/>
      <c r="H87" s="664"/>
    </row>
    <row r="88" spans="2:19" ht="15.5" customHeight="1" x14ac:dyDescent="0.2">
      <c r="B88" s="353" t="s">
        <v>346</v>
      </c>
      <c r="C88" s="354"/>
      <c r="D88" s="355" t="s">
        <v>269</v>
      </c>
      <c r="E88" s="355" t="s">
        <v>269</v>
      </c>
      <c r="F88" s="665" t="s">
        <v>269</v>
      </c>
      <c r="G88" s="666"/>
      <c r="H88" s="667"/>
    </row>
    <row r="89" spans="2:19" ht="14.75" customHeight="1" x14ac:dyDescent="0.2">
      <c r="B89" s="353" t="s">
        <v>347</v>
      </c>
      <c r="C89" s="354"/>
      <c r="D89" s="355" t="s">
        <v>269</v>
      </c>
      <c r="E89" s="355" t="s">
        <v>269</v>
      </c>
      <c r="F89" s="668"/>
      <c r="G89" s="669"/>
      <c r="H89" s="670"/>
    </row>
    <row r="90" spans="2:19" ht="14.75" customHeight="1" x14ac:dyDescent="0.2">
      <c r="B90" s="353" t="s">
        <v>348</v>
      </c>
      <c r="C90" s="354"/>
      <c r="D90" s="355" t="s">
        <v>269</v>
      </c>
      <c r="E90" s="355" t="s">
        <v>269</v>
      </c>
      <c r="F90" s="668"/>
      <c r="G90" s="669"/>
      <c r="H90" s="670"/>
    </row>
    <row r="91" spans="2:19" ht="14.75" customHeight="1" x14ac:dyDescent="0.2">
      <c r="B91" s="356" t="s">
        <v>349</v>
      </c>
      <c r="C91" s="354"/>
      <c r="D91" s="357" t="s">
        <v>269</v>
      </c>
      <c r="E91" s="357" t="s">
        <v>269</v>
      </c>
      <c r="F91" s="668"/>
      <c r="G91" s="669"/>
      <c r="H91" s="670"/>
    </row>
    <row r="92" spans="2:19" ht="14.75" customHeight="1" x14ac:dyDescent="0.2">
      <c r="B92" s="356" t="s">
        <v>350</v>
      </c>
      <c r="C92" s="354"/>
      <c r="D92" s="357" t="s">
        <v>269</v>
      </c>
      <c r="E92" s="357" t="s">
        <v>269</v>
      </c>
      <c r="F92" s="668"/>
      <c r="G92" s="669"/>
      <c r="H92" s="670"/>
    </row>
    <row r="93" spans="2:19" ht="14.75" customHeight="1" x14ac:dyDescent="0.2">
      <c r="B93" s="356" t="s">
        <v>351</v>
      </c>
      <c r="C93" s="354"/>
      <c r="D93" s="357" t="s">
        <v>269</v>
      </c>
      <c r="E93" s="357" t="s">
        <v>269</v>
      </c>
      <c r="F93" s="668"/>
      <c r="G93" s="669"/>
      <c r="H93" s="670"/>
    </row>
    <row r="94" spans="2:19" ht="14.75" customHeight="1" x14ac:dyDescent="0.2">
      <c r="B94" s="356" t="s">
        <v>352</v>
      </c>
      <c r="C94" s="354"/>
      <c r="D94" s="357" t="s">
        <v>269</v>
      </c>
      <c r="E94" s="357" t="s">
        <v>269</v>
      </c>
      <c r="F94" s="668"/>
      <c r="G94" s="669"/>
      <c r="H94" s="670"/>
    </row>
    <row r="95" spans="2:19" ht="14.75" customHeight="1" x14ac:dyDescent="0.2">
      <c r="B95" s="356" t="s">
        <v>353</v>
      </c>
      <c r="C95" s="354"/>
      <c r="D95" s="357" t="s">
        <v>269</v>
      </c>
      <c r="E95" s="357" t="s">
        <v>269</v>
      </c>
      <c r="F95" s="668"/>
      <c r="G95" s="669"/>
      <c r="H95" s="670"/>
    </row>
    <row r="96" spans="2:19" ht="14.75" customHeight="1" x14ac:dyDescent="0.2">
      <c r="B96" s="356">
        <v>9</v>
      </c>
      <c r="C96" s="354"/>
      <c r="D96" s="357" t="s">
        <v>269</v>
      </c>
      <c r="E96" s="357" t="s">
        <v>269</v>
      </c>
      <c r="F96" s="668"/>
      <c r="G96" s="669"/>
      <c r="H96" s="670"/>
    </row>
    <row r="97" spans="2:8" ht="14.75" customHeight="1" x14ac:dyDescent="0.2">
      <c r="B97" s="356">
        <v>10</v>
      </c>
      <c r="C97" s="354"/>
      <c r="D97" s="357" t="s">
        <v>269</v>
      </c>
      <c r="E97" s="357" t="s">
        <v>269</v>
      </c>
      <c r="F97" s="668"/>
      <c r="G97" s="669"/>
      <c r="H97" s="670"/>
    </row>
    <row r="98" spans="2:8" ht="14.75" customHeight="1" x14ac:dyDescent="0.2">
      <c r="B98" s="356">
        <v>11</v>
      </c>
      <c r="C98" s="354"/>
      <c r="D98" s="357" t="s">
        <v>269</v>
      </c>
      <c r="E98" s="357" t="s">
        <v>269</v>
      </c>
      <c r="F98" s="668"/>
      <c r="G98" s="669"/>
      <c r="H98" s="670"/>
    </row>
    <row r="99" spans="2:8" ht="14.75" customHeight="1" x14ac:dyDescent="0.2">
      <c r="B99" s="356">
        <v>12</v>
      </c>
      <c r="C99" s="354"/>
      <c r="D99" s="357" t="s">
        <v>269</v>
      </c>
      <c r="E99" s="357" t="s">
        <v>269</v>
      </c>
      <c r="F99" s="668"/>
      <c r="G99" s="669"/>
      <c r="H99" s="670"/>
    </row>
    <row r="100" spans="2:8" ht="14.75" customHeight="1" x14ac:dyDescent="0.2">
      <c r="B100" s="356">
        <v>13</v>
      </c>
      <c r="C100" s="354"/>
      <c r="D100" s="357" t="s">
        <v>269</v>
      </c>
      <c r="E100" s="357" t="s">
        <v>269</v>
      </c>
      <c r="F100" s="668"/>
      <c r="G100" s="669"/>
      <c r="H100" s="670"/>
    </row>
    <row r="101" spans="2:8" ht="14.75" customHeight="1" x14ac:dyDescent="0.2">
      <c r="B101" s="356">
        <v>14</v>
      </c>
      <c r="C101" s="354"/>
      <c r="D101" s="357" t="s">
        <v>269</v>
      </c>
      <c r="E101" s="357" t="s">
        <v>269</v>
      </c>
      <c r="F101" s="668"/>
      <c r="G101" s="669"/>
      <c r="H101" s="670"/>
    </row>
    <row r="102" spans="2:8" ht="14.75" customHeight="1" x14ac:dyDescent="0.2">
      <c r="B102" s="356">
        <v>15</v>
      </c>
      <c r="C102" s="354"/>
      <c r="D102" s="357" t="s">
        <v>269</v>
      </c>
      <c r="E102" s="357" t="s">
        <v>269</v>
      </c>
      <c r="F102" s="668"/>
      <c r="G102" s="669"/>
      <c r="H102" s="670"/>
    </row>
    <row r="103" spans="2:8" ht="14.75" customHeight="1" x14ac:dyDescent="0.2">
      <c r="B103" s="356">
        <v>16</v>
      </c>
      <c r="C103" s="354"/>
      <c r="D103" s="357" t="s">
        <v>269</v>
      </c>
      <c r="E103" s="357" t="s">
        <v>269</v>
      </c>
      <c r="F103" s="668"/>
      <c r="G103" s="669"/>
      <c r="H103" s="670"/>
    </row>
    <row r="104" spans="2:8" ht="14.75" customHeight="1" x14ac:dyDescent="0.2">
      <c r="B104" s="356">
        <v>17</v>
      </c>
      <c r="C104" s="354"/>
      <c r="D104" s="357" t="s">
        <v>269</v>
      </c>
      <c r="E104" s="357" t="s">
        <v>269</v>
      </c>
      <c r="F104" s="668"/>
      <c r="G104" s="669"/>
      <c r="H104" s="670"/>
    </row>
    <row r="105" spans="2:8" ht="14.75" customHeight="1" x14ac:dyDescent="0.2">
      <c r="B105" s="356">
        <v>18</v>
      </c>
      <c r="C105" s="354"/>
      <c r="D105" s="357" t="s">
        <v>269</v>
      </c>
      <c r="E105" s="357" t="s">
        <v>269</v>
      </c>
      <c r="F105" s="668"/>
      <c r="G105" s="669"/>
      <c r="H105" s="670"/>
    </row>
    <row r="106" spans="2:8" ht="14.75" customHeight="1" x14ac:dyDescent="0.2">
      <c r="B106" s="356">
        <v>19</v>
      </c>
      <c r="C106" s="354"/>
      <c r="D106" s="357" t="s">
        <v>269</v>
      </c>
      <c r="E106" s="357" t="s">
        <v>269</v>
      </c>
      <c r="F106" s="668"/>
      <c r="G106" s="669"/>
      <c r="H106" s="670"/>
    </row>
    <row r="107" spans="2:8" ht="14.75" customHeight="1" x14ac:dyDescent="0.2">
      <c r="B107" s="356">
        <v>20</v>
      </c>
      <c r="C107" s="354"/>
      <c r="D107" s="357" t="s">
        <v>269</v>
      </c>
      <c r="E107" s="357" t="s">
        <v>269</v>
      </c>
      <c r="F107" s="668"/>
      <c r="G107" s="669"/>
      <c r="H107" s="670"/>
    </row>
    <row r="108" spans="2:8" ht="14.75" customHeight="1" x14ac:dyDescent="0.2">
      <c r="B108" s="356">
        <v>21</v>
      </c>
      <c r="C108" s="354"/>
      <c r="D108" s="357" t="s">
        <v>269</v>
      </c>
      <c r="E108" s="357" t="s">
        <v>269</v>
      </c>
      <c r="F108" s="668"/>
      <c r="G108" s="669"/>
      <c r="H108" s="670"/>
    </row>
    <row r="109" spans="2:8" ht="14.75" customHeight="1" x14ac:dyDescent="0.2">
      <c r="B109" s="356">
        <v>22</v>
      </c>
      <c r="C109" s="354"/>
      <c r="D109" s="357" t="s">
        <v>269</v>
      </c>
      <c r="E109" s="357" t="s">
        <v>269</v>
      </c>
      <c r="F109" s="668"/>
      <c r="G109" s="669"/>
      <c r="H109" s="670"/>
    </row>
    <row r="110" spans="2:8" ht="14.75" customHeight="1" x14ac:dyDescent="0.2">
      <c r="B110" s="356">
        <v>23</v>
      </c>
      <c r="C110" s="354"/>
      <c r="D110" s="357" t="s">
        <v>269</v>
      </c>
      <c r="E110" s="357" t="s">
        <v>269</v>
      </c>
      <c r="F110" s="668"/>
      <c r="G110" s="669"/>
      <c r="H110" s="670"/>
    </row>
    <row r="111" spans="2:8" ht="14.75" customHeight="1" x14ac:dyDescent="0.2">
      <c r="B111" s="356">
        <v>24</v>
      </c>
      <c r="C111" s="354"/>
      <c r="D111" s="357" t="s">
        <v>269</v>
      </c>
      <c r="E111" s="357" t="s">
        <v>269</v>
      </c>
      <c r="F111" s="668"/>
      <c r="G111" s="669"/>
      <c r="H111" s="670"/>
    </row>
    <row r="112" spans="2:8" ht="14.75" customHeight="1" x14ac:dyDescent="0.2">
      <c r="B112" s="356">
        <v>25</v>
      </c>
      <c r="C112" s="354"/>
      <c r="D112" s="357" t="s">
        <v>269</v>
      </c>
      <c r="E112" s="357" t="s">
        <v>269</v>
      </c>
      <c r="F112" s="668"/>
      <c r="G112" s="669"/>
      <c r="H112" s="670"/>
    </row>
    <row r="113" spans="2:8" ht="14.75" customHeight="1" x14ac:dyDescent="0.2">
      <c r="B113" s="356">
        <v>26</v>
      </c>
      <c r="C113" s="354"/>
      <c r="D113" s="357" t="s">
        <v>269</v>
      </c>
      <c r="E113" s="357" t="s">
        <v>269</v>
      </c>
      <c r="F113" s="668"/>
      <c r="G113" s="669"/>
      <c r="H113" s="670"/>
    </row>
    <row r="114" spans="2:8" ht="14.75" customHeight="1" x14ac:dyDescent="0.2">
      <c r="B114" s="356">
        <v>27</v>
      </c>
      <c r="C114" s="354"/>
      <c r="D114" s="357" t="s">
        <v>269</v>
      </c>
      <c r="E114" s="357" t="s">
        <v>269</v>
      </c>
      <c r="F114" s="668"/>
      <c r="G114" s="669"/>
      <c r="H114" s="670"/>
    </row>
    <row r="115" spans="2:8" ht="14.75" customHeight="1" x14ac:dyDescent="0.2">
      <c r="B115" s="356">
        <v>28</v>
      </c>
      <c r="C115" s="354"/>
      <c r="D115" s="357" t="s">
        <v>269</v>
      </c>
      <c r="E115" s="357" t="s">
        <v>269</v>
      </c>
      <c r="F115" s="668"/>
      <c r="G115" s="669"/>
      <c r="H115" s="670"/>
    </row>
    <row r="116" spans="2:8" ht="14.75" customHeight="1" x14ac:dyDescent="0.2">
      <c r="B116" s="356">
        <v>29</v>
      </c>
      <c r="C116" s="354"/>
      <c r="D116" s="357" t="s">
        <v>269</v>
      </c>
      <c r="E116" s="357" t="s">
        <v>269</v>
      </c>
      <c r="F116" s="668"/>
      <c r="G116" s="669"/>
      <c r="H116" s="670"/>
    </row>
    <row r="117" spans="2:8" ht="14.75" customHeight="1" x14ac:dyDescent="0.2">
      <c r="B117" s="358">
        <v>30</v>
      </c>
      <c r="C117" s="359"/>
      <c r="D117" s="360" t="s">
        <v>269</v>
      </c>
      <c r="E117" s="360" t="s">
        <v>269</v>
      </c>
      <c r="F117" s="671"/>
      <c r="G117" s="672"/>
      <c r="H117" s="673"/>
    </row>
    <row r="118" spans="2:8" ht="42.5" customHeight="1" x14ac:dyDescent="0.2">
      <c r="B118" s="252" t="s">
        <v>461</v>
      </c>
      <c r="C118" s="253"/>
      <c r="D118" s="254">
        <f>SUM(D88:D117)</f>
        <v>0</v>
      </c>
      <c r="E118" s="72">
        <f>SUM(E88:E117)</f>
        <v>0</v>
      </c>
      <c r="F118" s="655"/>
      <c r="G118" s="656"/>
      <c r="H118" s="657"/>
    </row>
    <row r="119" spans="2:8" ht="44.75" customHeight="1" x14ac:dyDescent="0.2">
      <c r="B119" s="390" t="s">
        <v>462</v>
      </c>
      <c r="C119" s="251"/>
      <c r="D119" s="254" t="str">
        <f>'SB2 Overview States Provinces'!D13</f>
        <v>…</v>
      </c>
      <c r="E119" s="652"/>
      <c r="F119" s="653"/>
      <c r="G119" s="653"/>
      <c r="H119" s="654"/>
    </row>
    <row r="120" spans="2:8" ht="16" thickBot="1" x14ac:dyDescent="0.25">
      <c r="B120" s="241"/>
      <c r="C120" s="242" t="s">
        <v>127</v>
      </c>
      <c r="D120" s="248">
        <f>IF(ISERROR(D118/D119),0,D118/D119)</f>
        <v>0</v>
      </c>
      <c r="E120" s="243"/>
      <c r="F120" s="243"/>
      <c r="G120" s="243"/>
      <c r="H120" s="244"/>
    </row>
    <row r="121" spans="2:8" ht="21.5" customHeight="1" thickBot="1" x14ac:dyDescent="0.25">
      <c r="B121" s="245"/>
      <c r="C121" s="245"/>
      <c r="D121" s="245"/>
      <c r="E121" s="1"/>
    </row>
    <row r="122" spans="2:8" ht="43.25" customHeight="1" thickBot="1" x14ac:dyDescent="0.25">
      <c r="B122" s="73" t="s">
        <v>475</v>
      </c>
      <c r="C122" s="247"/>
      <c r="D122" s="249">
        <f>D8*(D25+D32+D75+D85+D120)</f>
        <v>0</v>
      </c>
      <c r="E122" s="646"/>
      <c r="F122" s="647"/>
      <c r="G122" s="647"/>
      <c r="H122" s="648"/>
    </row>
  </sheetData>
  <sheetProtection algorithmName="SHA-512" hashValue="S5x0LDnQ2HnWW8xVnMrpc8ooqbnJqWvPvcgR4bf0xDs7+xv7LE/zU5m5Ln4Pu0CuMcFctmx34vBf3W0+/ataPQ==" saltValue="2VxigQhpGfqH5pivx6UD0Q==" spinCount="100000" sheet="1" objects="1" scenarios="1" formatColumns="0" formatRows="0"/>
  <mergeCells count="75">
    <mergeCell ref="E122:H122"/>
    <mergeCell ref="D86:E86"/>
    <mergeCell ref="F86:H86"/>
    <mergeCell ref="F87:H87"/>
    <mergeCell ref="F88:H117"/>
    <mergeCell ref="F118:H118"/>
    <mergeCell ref="E119:H119"/>
    <mergeCell ref="E82:H82"/>
    <mergeCell ref="E83:H83"/>
    <mergeCell ref="E84:H84"/>
    <mergeCell ref="E79:H79"/>
    <mergeCell ref="E80:H80"/>
    <mergeCell ref="E81:H81"/>
    <mergeCell ref="E74:H74"/>
    <mergeCell ref="E76:H76"/>
    <mergeCell ref="E77:H77"/>
    <mergeCell ref="E78:H78"/>
    <mergeCell ref="E70:F70"/>
    <mergeCell ref="G70:H70"/>
    <mergeCell ref="E71:H71"/>
    <mergeCell ref="E72:H72"/>
    <mergeCell ref="E73:H73"/>
    <mergeCell ref="B61:B69"/>
    <mergeCell ref="G61:H61"/>
    <mergeCell ref="G62:H62"/>
    <mergeCell ref="G63:H63"/>
    <mergeCell ref="G64:H64"/>
    <mergeCell ref="G65:H65"/>
    <mergeCell ref="G66:H66"/>
    <mergeCell ref="G67:H67"/>
    <mergeCell ref="E68:F68"/>
    <mergeCell ref="G68:H68"/>
    <mergeCell ref="E69:F69"/>
    <mergeCell ref="G69:H69"/>
    <mergeCell ref="E67:F67"/>
    <mergeCell ref="E33:H33"/>
    <mergeCell ref="F34:G34"/>
    <mergeCell ref="B37:B54"/>
    <mergeCell ref="B55:B56"/>
    <mergeCell ref="E58:H58"/>
    <mergeCell ref="E27:H27"/>
    <mergeCell ref="E28:H28"/>
    <mergeCell ref="E29:H29"/>
    <mergeCell ref="E30:H30"/>
    <mergeCell ref="E31:H31"/>
    <mergeCell ref="E21:H21"/>
    <mergeCell ref="E22:H22"/>
    <mergeCell ref="E23:H23"/>
    <mergeCell ref="E24:H24"/>
    <mergeCell ref="E26:H26"/>
    <mergeCell ref="E16:H16"/>
    <mergeCell ref="E17:H17"/>
    <mergeCell ref="E18:H18"/>
    <mergeCell ref="E19:H19"/>
    <mergeCell ref="E20:H20"/>
    <mergeCell ref="E11:H11"/>
    <mergeCell ref="E12:H12"/>
    <mergeCell ref="E13:H13"/>
    <mergeCell ref="E14:H14"/>
    <mergeCell ref="E15:H15"/>
    <mergeCell ref="E5:H5"/>
    <mergeCell ref="E6:H6"/>
    <mergeCell ref="E7:H7"/>
    <mergeCell ref="E9:H9"/>
    <mergeCell ref="E10:H10"/>
    <mergeCell ref="E59:F59"/>
    <mergeCell ref="E60:F60"/>
    <mergeCell ref="E66:F66"/>
    <mergeCell ref="G59:H59"/>
    <mergeCell ref="G60:H60"/>
    <mergeCell ref="E61:F61"/>
    <mergeCell ref="E62:F62"/>
    <mergeCell ref="E63:F63"/>
    <mergeCell ref="E64:F64"/>
    <mergeCell ref="E65:F65"/>
  </mergeCells>
  <conditionalFormatting sqref="C119">
    <cfRule type="duplicateValues" dxfId="47" priority="27"/>
  </conditionalFormatting>
  <conditionalFormatting sqref="D7">
    <cfRule type="containsText" dxfId="46" priority="6" operator="containsText" text="Y">
      <formula>NOT(ISERROR(SEARCH("Y",D7)))</formula>
    </cfRule>
    <cfRule type="containsText" dxfId="45" priority="5" operator="containsText" text="N">
      <formula>NOT(ISERROR(SEARCH("N",D7)))</formula>
    </cfRule>
  </conditionalFormatting>
  <conditionalFormatting sqref="D12:D13">
    <cfRule type="containsText" dxfId="44" priority="9" operator="containsText" text="YES">
      <formula>NOT(ISERROR(SEARCH("YES",D12)))</formula>
    </cfRule>
  </conditionalFormatting>
  <conditionalFormatting sqref="D15:D16">
    <cfRule type="containsText" dxfId="43" priority="8" operator="containsText" text="YES">
      <formula>NOT(ISERROR(SEARCH("YES",D15)))</formula>
    </cfRule>
  </conditionalFormatting>
  <conditionalFormatting sqref="D17 D23 D28:D31">
    <cfRule type="containsText" dxfId="42" priority="13" operator="containsText" text="SOME">
      <formula>NOT(ISERROR(SEARCH("SOME",D17)))</formula>
    </cfRule>
  </conditionalFormatting>
  <conditionalFormatting sqref="D18:D20">
    <cfRule type="containsText" dxfId="41" priority="7" operator="containsText" text="YES">
      <formula>NOT(ISERROR(SEARCH("YES",D18)))</formula>
    </cfRule>
  </conditionalFormatting>
  <conditionalFormatting sqref="D27:D31">
    <cfRule type="containsText" dxfId="40" priority="12" operator="containsText" text="Y">
      <formula>NOT(ISERROR(SEARCH("Y",D27)))</formula>
    </cfRule>
  </conditionalFormatting>
  <conditionalFormatting sqref="D73">
    <cfRule type="containsText" dxfId="39" priority="10" operator="containsText" text="YES">
      <formula>NOT(ISERROR(SEARCH("YES",D73)))</formula>
    </cfRule>
  </conditionalFormatting>
  <conditionalFormatting sqref="D78:D80">
    <cfRule type="containsText" dxfId="38" priority="3" operator="containsText" text="YES">
      <formula>NOT(ISERROR(SEARCH("YES",D78)))</formula>
    </cfRule>
  </conditionalFormatting>
  <conditionalFormatting sqref="D82:D83">
    <cfRule type="containsText" dxfId="37" priority="2" operator="containsText" text="YES">
      <formula>NOT(ISERROR(SEARCH("YES",D82)))</formula>
    </cfRule>
  </conditionalFormatting>
  <conditionalFormatting sqref="D84">
    <cfRule type="containsText" dxfId="36" priority="1" operator="containsText" text="Monitoring via">
      <formula>NOT(ISERROR(SEARCH("Monitoring via",D84)))</formula>
    </cfRule>
  </conditionalFormatting>
  <dataValidations count="1">
    <dataValidation allowBlank="1" showInputMessage="1" showErrorMessage="1" promptTitle="Please enter other consideration" sqref="D70" xr:uid="{C74C96C1-D9E2-4A05-82FB-C3FEE6D5CAB4}"/>
  </dataValidations>
  <hyperlinks>
    <hyperlink ref="D1" location="'SB3 Overview of cities'!A1" display="'SB3 Overview of cities'!A1" xr:uid="{461C4649-B28E-447A-B283-93BD548E2E74}"/>
    <hyperlink ref="E1" location="'CONTACT DETAILS'!A1" display="'CONTACT DETAILS'!A1" xr:uid="{3E0C4EE7-FDA1-4057-A275-0160610285C3}"/>
    <hyperlink ref="B1" location="'MAIN PAGE'!A1" display="'MAIN PAGE'!A1" xr:uid="{54601EC8-E406-4530-ADA8-AF152007E361}"/>
  </hyperlinks>
  <pageMargins left="0.7" right="0.7" top="0.75" bottom="0.75" header="0.3" footer="0.3"/>
  <extLst>
    <ext xmlns:x14="http://schemas.microsoft.com/office/spreadsheetml/2009/9/main" uri="{CCE6A557-97BC-4b89-ADB6-D9C93CAAB3DF}">
      <x14:dataValidations xmlns:xm="http://schemas.microsoft.com/office/excel/2006/main" count="19">
        <x14:dataValidation type="list" allowBlank="1" showInputMessage="1" showErrorMessage="1" promptTitle="Please choose relevant option" xr:uid="{8D44C1D3-11B0-4EA4-8ACA-54DA275C3576}">
          <x14:formula1>
            <xm:f>Lists!$X$2:$X$6</xm:f>
          </x14:formula1>
          <xm:sqref>D84</xm:sqref>
        </x14:dataValidation>
        <x14:dataValidation type="list" allowBlank="1" showInputMessage="1" showErrorMessage="1" error="Please select answer from drop-down list, or input answer in CAPITAL LETTERS" prompt="Please select an answer from the drop-down list" xr:uid="{E09187C2-C436-43FC-866C-63230F8C161C}">
          <x14:formula1>
            <xm:f>Lists!$R$2:$R$3</xm:f>
          </x14:formula1>
          <xm:sqref>D73</xm:sqref>
        </x14:dataValidation>
        <x14:dataValidation type="list" allowBlank="1" showInputMessage="1" showErrorMessage="1" promptTitle="For example:" xr:uid="{02054CAC-7403-4C6F-AD40-997DA85C34F6}">
          <x14:formula1>
            <xm:f>Lists!$Y$2:$Y$8</xm:f>
          </x14:formula1>
          <xm:sqref>F37:F56</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5ED54BAF-96EF-45EE-A638-09A0C0DD71AA}">
          <x14:formula1>
            <xm:f>Lists!$Q$2:$Q$12</xm:f>
          </x14:formula1>
          <xm:sqref>D61:D69</xm:sqref>
        </x14:dataValidation>
        <x14:dataValidation type="list" allowBlank="1" showInputMessage="1" showErrorMessage="1" error="Please select answer from the drop-down list, or input answer in CAPITAL LETTERS" promptTitle="When defining requirements:" prompt="Public bodies can resort to:" xr:uid="{792FF467-865E-421B-86D6-8C0705D78377}">
          <x14:formula1>
            <xm:f>Lists!$C$2:$C$6</xm:f>
          </x14:formula1>
          <xm:sqref>D12</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771E044E-091B-4567-A831-5F34E1595BE0}">
          <x14:formula1>
            <xm:f>Lists!$O$2:$O$25</xm:f>
          </x14:formula1>
          <xm:sqref>D37:D54</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E90F8237-BD48-4EB8-AC05-0983BD8A33D2}">
          <x14:formula1>
            <xm:f>Lists!$V$2:$V$3</xm:f>
          </x14:formula1>
          <xm:sqref>D82:D83</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EC3E4328-C15F-4A5F-B2CE-552DA691284E}">
          <x14:formula1>
            <xm:f>Lists!$U$2:$U$3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C9FE1A56-EF65-43B8-8E62-22E434F1A405}">
          <x14:formula1>
            <xm:f>Lists!$T$2:$T$3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B5D74688-B446-48E3-B839-08EA4A87DF37}">
          <x14:formula1>
            <xm:f>Lists!$S$2:$S$3</xm:f>
          </x14:formula1>
          <xm:sqref>D78</xm:sqref>
        </x14:dataValidation>
        <x14:dataValidation type="list" allowBlank="1" showInputMessage="1" showErrorMessage="1" xr:uid="{CA62DE26-F2BC-4C8A-A065-CA68A5946E25}">
          <x14:formula1>
            <xm:f>Lists!$K$2:$K$4</xm:f>
          </x14:formula1>
          <xm:sqref>D23</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66705A4E-D6C4-44B3-A603-9AFE2C96CD75}">
          <x14:formula1>
            <xm:f>Lists!$A$2:$A$4</xm:f>
          </x14:formula1>
          <xm:sqref>D7</xm:sqref>
        </x14:dataValidation>
        <x14:dataValidation type="list" allowBlank="1" showInputMessage="1" showErrorMessage="1" error="Please select answer from drop-down list, or input answer in CAPITAL LETTERS" promptTitle="Please answer YES/NO" prompt="Select an answer from the drop-down list" xr:uid="{CD69FD1F-23BF-4628-93FA-3DE126ED2DFD}">
          <x14:formula1>
            <xm:f>Lists!$L$2:$L$4</xm:f>
          </x14:formula1>
          <xm:sqref>D27:D31</xm:sqref>
        </x14:dataValidation>
        <x14:dataValidation type="list" allowBlank="1" showInputMessage="1" showErrorMessage="1" xr:uid="{D89DB5CE-64EF-48C4-A7AE-505E0D0ABA86}">
          <x14:formula1>
            <xm:f>Lists!$E$2:$E$4</xm:f>
          </x14:formula1>
          <xm:sqref>D15</xm:sqref>
        </x14:dataValidation>
        <x14:dataValidation type="list" allowBlank="1" showInputMessage="1" showErrorMessage="1" xr:uid="{FDC638A2-83CE-4784-95FE-BB66C7761671}">
          <x14:formula1>
            <xm:f>Lists!$I$2:$I$4</xm:f>
          </x14:formula1>
          <xm:sqref>D20</xm:sqref>
        </x14:dataValidation>
        <x14:dataValidation type="list" allowBlank="1" showInputMessage="1" showErrorMessage="1" xr:uid="{1ADC5196-3C1C-4F20-BA5B-310A43FA111C}">
          <x14:formula1>
            <xm:f>Lists!$H$2:$H$4</xm:f>
          </x14:formula1>
          <xm:sqref>D19</xm:sqref>
        </x14:dataValidation>
        <x14:dataValidation type="list" allowBlank="1" showInputMessage="1" showErrorMessage="1" xr:uid="{383C3554-CC80-42A6-9885-57DAEF493E27}">
          <x14:formula1>
            <xm:f>Lists!$G$2:$G$4</xm:f>
          </x14:formula1>
          <xm:sqref>D18</xm:sqref>
        </x14:dataValidation>
        <x14:dataValidation type="list" allowBlank="1" showInputMessage="1" showErrorMessage="1" xr:uid="{355798A5-4E57-4DD4-AEB3-F04A8D122752}">
          <x14:formula1>
            <xm:f>Lists!$F$2:$F$4</xm:f>
          </x14:formula1>
          <xm:sqref>D16</xm:sqref>
        </x14:dataValidation>
        <x14:dataValidation type="list" allowBlank="1" showInputMessage="1" showErrorMessage="1" error="Please select answer from the drop-down list, or input answer in CAPITAL LETTERS" prompt="Please select the most relevant answer from the drop-down list" xr:uid="{8012780D-6751-47FD-AF29-73AF1CEDCBF9}">
          <x14:formula1>
            <xm:f>Lists!$D$2:$D$4</xm:f>
          </x14:formula1>
          <xm:sqref>D13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1DC4B-D52D-4F9D-AC2A-DAE2BF0E8B10}">
  <dimension ref="B1:S122"/>
  <sheetViews>
    <sheetView showGridLines="0" zoomScaleNormal="100" workbookViewId="0">
      <pane ySplit="3" topLeftCell="A4" activePane="bottomLeft" state="frozen"/>
      <selection pane="bottomLeft" activeCell="A3" sqref="A3"/>
    </sheetView>
  </sheetViews>
  <sheetFormatPr baseColWidth="10" defaultColWidth="25.1640625" defaultRowHeight="11" x14ac:dyDescent="0.2"/>
  <cols>
    <col min="1" max="1" width="15.5" style="1" customWidth="1"/>
    <col min="2" max="2" width="69" style="4" customWidth="1"/>
    <col min="3" max="3" width="9.6640625" style="4" customWidth="1"/>
    <col min="4" max="4" width="47" style="1" customWidth="1"/>
    <col min="5" max="5" width="40.5" style="2" customWidth="1"/>
    <col min="6" max="6" width="30.33203125" style="1" customWidth="1"/>
    <col min="7" max="7" width="25" style="1" customWidth="1"/>
    <col min="8" max="8" width="20.164062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9" s="77" customFormat="1" ht="36" customHeight="1" thickTop="1" thickBot="1" x14ac:dyDescent="0.25">
      <c r="B1" s="106" t="s">
        <v>143</v>
      </c>
      <c r="C1" s="107"/>
      <c r="D1" s="111" t="s">
        <v>458</v>
      </c>
      <c r="E1" s="106" t="s">
        <v>101</v>
      </c>
    </row>
    <row r="2" spans="2:19" ht="24.5" customHeight="1" thickTop="1" x14ac:dyDescent="0.2"/>
    <row r="3" spans="2:19" s="29" customFormat="1" ht="50" customHeight="1" x14ac:dyDescent="0.2">
      <c r="B3" s="27" t="s">
        <v>476</v>
      </c>
      <c r="D3" s="56" t="str">
        <f>'SB3 Overview of cities'!C14</f>
        <v>…</v>
      </c>
      <c r="E3" s="263"/>
      <c r="G3" s="28"/>
      <c r="H3" s="28"/>
      <c r="I3" s="28"/>
      <c r="J3" s="28"/>
      <c r="K3" s="28"/>
    </row>
    <row r="4" spans="2:19" s="29" customFormat="1" ht="20" customHeight="1" thickBot="1" x14ac:dyDescent="0.25">
      <c r="B4" s="27"/>
      <c r="C4" s="28"/>
      <c r="D4" s="27"/>
      <c r="F4" s="28"/>
      <c r="G4" s="28"/>
      <c r="H4" s="28"/>
      <c r="I4" s="28"/>
      <c r="J4" s="28"/>
      <c r="K4" s="28"/>
    </row>
    <row r="5" spans="2:19" s="29" customFormat="1" ht="56.75" customHeight="1" x14ac:dyDescent="0.2">
      <c r="B5" s="15" t="s">
        <v>181</v>
      </c>
      <c r="C5" s="16" t="s">
        <v>182</v>
      </c>
      <c r="D5" s="16"/>
      <c r="E5" s="617"/>
      <c r="F5" s="617"/>
      <c r="G5" s="617"/>
      <c r="H5" s="618"/>
      <c r="I5" s="3"/>
      <c r="J5" s="3"/>
      <c r="K5" s="3"/>
      <c r="L5" s="3"/>
      <c r="M5" s="3"/>
      <c r="N5" s="3"/>
      <c r="O5" s="3"/>
      <c r="P5" s="3"/>
      <c r="Q5" s="3"/>
      <c r="R5" s="3"/>
      <c r="S5" s="3"/>
    </row>
    <row r="6" spans="2:19" s="3" customFormat="1" ht="41.75" customHeight="1" x14ac:dyDescent="0.2">
      <c r="B6" s="17" t="s">
        <v>185</v>
      </c>
      <c r="C6" s="18" t="s">
        <v>186</v>
      </c>
      <c r="D6" s="201" t="s">
        <v>187</v>
      </c>
      <c r="E6" s="615" t="s">
        <v>188</v>
      </c>
      <c r="F6" s="615"/>
      <c r="G6" s="615"/>
      <c r="H6" s="616"/>
      <c r="I6" s="1"/>
      <c r="J6" s="1"/>
      <c r="K6" s="1"/>
      <c r="L6" s="1"/>
      <c r="M6" s="1"/>
      <c r="N6" s="1"/>
      <c r="O6" s="1"/>
      <c r="P6" s="1"/>
      <c r="Q6" s="1"/>
      <c r="R6" s="1"/>
      <c r="S6" s="1"/>
    </row>
    <row r="7" spans="2:19" ht="77" customHeight="1" x14ac:dyDescent="0.2">
      <c r="B7" s="68" t="s">
        <v>460</v>
      </c>
      <c r="C7" s="19"/>
      <c r="D7" s="341"/>
      <c r="E7" s="600"/>
      <c r="F7" s="600"/>
      <c r="G7" s="600"/>
      <c r="H7" s="601"/>
    </row>
    <row r="8" spans="2:19" ht="15" x14ac:dyDescent="0.2">
      <c r="B8" s="20"/>
      <c r="C8" s="23" t="s">
        <v>0</v>
      </c>
      <c r="D8" s="21">
        <f>IF(D7=Lists!$A$2,1,0)</f>
        <v>0</v>
      </c>
      <c r="E8" s="21"/>
      <c r="F8" s="21"/>
      <c r="G8" s="21"/>
      <c r="H8" s="22"/>
    </row>
    <row r="9" spans="2:19" s="3" customFormat="1" ht="41.75" customHeight="1" x14ac:dyDescent="0.2">
      <c r="B9" s="17" t="s">
        <v>192</v>
      </c>
      <c r="C9" s="18"/>
      <c r="D9" s="201"/>
      <c r="E9" s="615"/>
      <c r="F9" s="615"/>
      <c r="G9" s="615"/>
      <c r="H9" s="616"/>
      <c r="I9" s="1"/>
      <c r="J9" s="1"/>
      <c r="K9" s="1"/>
      <c r="L9" s="1"/>
      <c r="M9" s="1"/>
      <c r="N9" s="1"/>
      <c r="O9" s="1"/>
      <c r="P9" s="1"/>
      <c r="Q9" s="1"/>
      <c r="R9" s="1"/>
      <c r="S9" s="1"/>
    </row>
    <row r="10" spans="2:19" ht="38.75" customHeight="1" x14ac:dyDescent="0.2">
      <c r="B10" s="214" t="s">
        <v>423</v>
      </c>
      <c r="C10" s="215" t="s">
        <v>194</v>
      </c>
      <c r="D10" s="201" t="s">
        <v>187</v>
      </c>
      <c r="E10" s="615" t="s">
        <v>188</v>
      </c>
      <c r="F10" s="615"/>
      <c r="G10" s="615"/>
      <c r="H10" s="616"/>
    </row>
    <row r="11" spans="2:19" ht="34.25" customHeight="1" x14ac:dyDescent="0.2">
      <c r="B11" s="202" t="s">
        <v>195</v>
      </c>
      <c r="C11" s="203"/>
      <c r="D11" s="204" t="s">
        <v>196</v>
      </c>
      <c r="E11" s="644"/>
      <c r="F11" s="644"/>
      <c r="G11" s="644"/>
      <c r="H11" s="645"/>
    </row>
    <row r="12" spans="2:19" ht="132" customHeight="1" x14ac:dyDescent="0.2">
      <c r="B12" s="205" t="s">
        <v>197</v>
      </c>
      <c r="C12" s="206"/>
      <c r="D12" s="342"/>
      <c r="E12" s="606"/>
      <c r="F12" s="606"/>
      <c r="G12" s="606"/>
      <c r="H12" s="607"/>
    </row>
    <row r="13" spans="2:19" ht="75.5" customHeight="1" x14ac:dyDescent="0.2">
      <c r="B13" s="207" t="s">
        <v>200</v>
      </c>
      <c r="C13" s="206"/>
      <c r="D13" s="342"/>
      <c r="E13" s="606"/>
      <c r="F13" s="606"/>
      <c r="G13" s="606"/>
      <c r="H13" s="607"/>
    </row>
    <row r="14" spans="2:19" ht="31.25" customHeight="1" x14ac:dyDescent="0.2">
      <c r="B14" s="208" t="s">
        <v>203</v>
      </c>
      <c r="C14" s="206"/>
      <c r="D14" s="209" t="s">
        <v>204</v>
      </c>
      <c r="E14" s="608"/>
      <c r="F14" s="608"/>
      <c r="G14" s="608"/>
      <c r="H14" s="609"/>
    </row>
    <row r="15" spans="2:19" ht="79.25" customHeight="1" x14ac:dyDescent="0.2">
      <c r="B15" s="205" t="s">
        <v>205</v>
      </c>
      <c r="C15" s="206"/>
      <c r="D15" s="342"/>
      <c r="E15" s="606"/>
      <c r="F15" s="606"/>
      <c r="G15" s="606"/>
      <c r="H15" s="607"/>
    </row>
    <row r="16" spans="2:19" ht="69.5" customHeight="1" x14ac:dyDescent="0.2">
      <c r="B16" s="207" t="s">
        <v>208</v>
      </c>
      <c r="C16" s="206"/>
      <c r="D16" s="342"/>
      <c r="E16" s="606"/>
      <c r="F16" s="606"/>
      <c r="G16" s="606"/>
      <c r="H16" s="607"/>
    </row>
    <row r="17" spans="2:19" ht="17.75" customHeight="1" x14ac:dyDescent="0.2">
      <c r="B17" s="208" t="s">
        <v>210</v>
      </c>
      <c r="C17" s="210"/>
      <c r="D17" s="211"/>
      <c r="E17" s="608"/>
      <c r="F17" s="608"/>
      <c r="G17" s="608"/>
      <c r="H17" s="609"/>
    </row>
    <row r="18" spans="2:19" ht="53.75" customHeight="1" x14ac:dyDescent="0.2">
      <c r="B18" s="205" t="s">
        <v>211</v>
      </c>
      <c r="C18" s="206"/>
      <c r="D18" s="342"/>
      <c r="E18" s="606"/>
      <c r="F18" s="606"/>
      <c r="G18" s="606"/>
      <c r="H18" s="607"/>
    </row>
    <row r="19" spans="2:19" ht="94.25" customHeight="1" x14ac:dyDescent="0.2">
      <c r="B19" s="205" t="s">
        <v>424</v>
      </c>
      <c r="C19" s="206"/>
      <c r="D19" s="342"/>
      <c r="E19" s="606"/>
      <c r="F19" s="606"/>
      <c r="G19" s="606"/>
      <c r="H19" s="607"/>
    </row>
    <row r="20" spans="2:19" ht="103.25" customHeight="1" x14ac:dyDescent="0.2">
      <c r="B20" s="212" t="s">
        <v>216</v>
      </c>
      <c r="C20" s="213"/>
      <c r="D20" s="343"/>
      <c r="E20" s="613"/>
      <c r="F20" s="613"/>
      <c r="G20" s="613"/>
      <c r="H20" s="614"/>
    </row>
    <row r="21" spans="2:19" ht="23.75" customHeight="1" x14ac:dyDescent="0.2">
      <c r="B21" s="214"/>
      <c r="C21" s="215" t="s">
        <v>218</v>
      </c>
      <c r="D21" s="215">
        <f>SUM(_xlfn.IFS(D12=Lists!$C$2,0.2,D12=Lists!$C$3,0.2,D12=Lists!$C$4,0.2,D12=Lists!$C$5,0,D12="",0),IF(D13=Lists!$D$2,0.1,0),IF(D15=Lists!$E$2,0.05,0),IF(D16=Lists!$F$2,0.05,0),IF(D18=Lists!$G$2,0.15,0),IF(D19=Lists!$H$2,0.05,0),IF(D$20=Lists!$I$2,0.1,0))</f>
        <v>0</v>
      </c>
      <c r="E21" s="602"/>
      <c r="F21" s="602"/>
      <c r="G21" s="602"/>
      <c r="H21" s="603"/>
    </row>
    <row r="22" spans="2:19" ht="33" customHeight="1" x14ac:dyDescent="0.2">
      <c r="B22" s="216" t="s">
        <v>219</v>
      </c>
      <c r="C22" s="217" t="s">
        <v>220</v>
      </c>
      <c r="D22" s="217" t="s">
        <v>221</v>
      </c>
      <c r="E22" s="611" t="s">
        <v>188</v>
      </c>
      <c r="F22" s="611"/>
      <c r="G22" s="611"/>
      <c r="H22" s="612"/>
    </row>
    <row r="23" spans="2:19" ht="221" customHeight="1" x14ac:dyDescent="0.2">
      <c r="B23" s="218" t="s">
        <v>425</v>
      </c>
      <c r="C23" s="213"/>
      <c r="D23" s="343"/>
      <c r="E23" s="613"/>
      <c r="F23" s="613"/>
      <c r="G23" s="613"/>
      <c r="H23" s="614"/>
    </row>
    <row r="24" spans="2:19" ht="20.75" customHeight="1" x14ac:dyDescent="0.2">
      <c r="B24" s="214"/>
      <c r="C24" s="215" t="s">
        <v>225</v>
      </c>
      <c r="D24" s="215">
        <f>SUM(_xlfn.IFS(D23=Lists!$K$3,0.3,D23=Lists!$K$2,0,D23="",0))</f>
        <v>0</v>
      </c>
      <c r="E24" s="602"/>
      <c r="F24" s="602"/>
      <c r="G24" s="602"/>
      <c r="H24" s="603"/>
    </row>
    <row r="25" spans="2:19" ht="15" x14ac:dyDescent="0.2">
      <c r="B25" s="383"/>
      <c r="C25" s="384" t="s">
        <v>124</v>
      </c>
      <c r="D25" s="385">
        <f>D21+D24</f>
        <v>0</v>
      </c>
      <c r="E25" s="385"/>
      <c r="F25" s="385"/>
      <c r="G25" s="385"/>
      <c r="H25" s="386"/>
    </row>
    <row r="26" spans="2:19" s="3" customFormat="1" ht="41.75" customHeight="1" x14ac:dyDescent="0.2">
      <c r="B26" s="17" t="s">
        <v>226</v>
      </c>
      <c r="C26" s="18"/>
      <c r="D26" s="201" t="s">
        <v>187</v>
      </c>
      <c r="E26" s="615" t="s">
        <v>188</v>
      </c>
      <c r="F26" s="615"/>
      <c r="G26" s="615"/>
      <c r="H26" s="616"/>
      <c r="I26" s="1"/>
      <c r="J26" s="1"/>
      <c r="K26" s="1"/>
      <c r="L26" s="1"/>
      <c r="M26" s="1"/>
      <c r="N26" s="1"/>
      <c r="O26" s="1"/>
      <c r="P26" s="1"/>
      <c r="Q26" s="1"/>
      <c r="R26" s="1"/>
      <c r="S26" s="1"/>
    </row>
    <row r="27" spans="2:19" ht="27.5" customHeight="1" x14ac:dyDescent="0.2">
      <c r="B27" s="219" t="s">
        <v>227</v>
      </c>
      <c r="C27" s="220" t="s">
        <v>228</v>
      </c>
      <c r="D27" s="341"/>
      <c r="E27" s="629"/>
      <c r="F27" s="629"/>
      <c r="G27" s="629"/>
      <c r="H27" s="630"/>
    </row>
    <row r="28" spans="2:19" ht="35" customHeight="1" x14ac:dyDescent="0.2">
      <c r="B28" s="221" t="s">
        <v>231</v>
      </c>
      <c r="C28" s="220" t="s">
        <v>228</v>
      </c>
      <c r="D28" s="341"/>
      <c r="E28" s="631"/>
      <c r="F28" s="631"/>
      <c r="G28" s="631"/>
      <c r="H28" s="632"/>
    </row>
    <row r="29" spans="2:19" ht="35" customHeight="1" x14ac:dyDescent="0.2">
      <c r="B29" s="222" t="s">
        <v>234</v>
      </c>
      <c r="C29" s="220" t="s">
        <v>228</v>
      </c>
      <c r="D29" s="341"/>
      <c r="E29" s="631"/>
      <c r="F29" s="631"/>
      <c r="G29" s="631"/>
      <c r="H29" s="632"/>
    </row>
    <row r="30" spans="2:19" ht="45" customHeight="1" x14ac:dyDescent="0.2">
      <c r="B30" s="222" t="s">
        <v>237</v>
      </c>
      <c r="C30" s="220" t="s">
        <v>228</v>
      </c>
      <c r="D30" s="341"/>
      <c r="E30" s="631"/>
      <c r="F30" s="631"/>
      <c r="G30" s="631"/>
      <c r="H30" s="632"/>
    </row>
    <row r="31" spans="2:19" ht="27.5" customHeight="1" x14ac:dyDescent="0.2">
      <c r="B31" s="222" t="s">
        <v>240</v>
      </c>
      <c r="C31" s="220" t="s">
        <v>228</v>
      </c>
      <c r="D31" s="341"/>
      <c r="E31" s="604"/>
      <c r="F31" s="604"/>
      <c r="G31" s="604"/>
      <c r="H31" s="605"/>
    </row>
    <row r="32" spans="2:19" ht="15" x14ac:dyDescent="0.2">
      <c r="B32" s="20"/>
      <c r="C32" s="23" t="s">
        <v>11</v>
      </c>
      <c r="D32" s="21">
        <f>SUM(IF(D27=Lists!$L$2,0.2,0),IF(D28=Lists!$L$2,0.2,0),IF(D29=Lists!$L$2,0.2,0),IF(D30=Lists!$L$2,0.2,0),IF(D31=Lists!$L$2,0.2,0))</f>
        <v>0</v>
      </c>
      <c r="E32" s="21"/>
      <c r="F32" s="21"/>
      <c r="G32" s="21"/>
      <c r="H32" s="22"/>
    </row>
    <row r="33" spans="2:19" s="3" customFormat="1" ht="41.75" customHeight="1" x14ac:dyDescent="0.2">
      <c r="B33" s="17" t="s">
        <v>426</v>
      </c>
      <c r="C33" s="18"/>
      <c r="D33" s="201" t="s">
        <v>187</v>
      </c>
      <c r="E33" s="615"/>
      <c r="F33" s="615"/>
      <c r="G33" s="615"/>
      <c r="H33" s="616"/>
      <c r="I33" s="1"/>
      <c r="J33" s="1"/>
      <c r="K33" s="1"/>
      <c r="L33" s="1"/>
      <c r="M33" s="1"/>
      <c r="N33" s="1"/>
      <c r="O33" s="1"/>
      <c r="P33" s="1"/>
      <c r="Q33" s="1"/>
      <c r="R33" s="1"/>
      <c r="S33" s="1"/>
    </row>
    <row r="34" spans="2:19" ht="36.5" customHeight="1" x14ac:dyDescent="0.2">
      <c r="B34" s="223" t="s">
        <v>244</v>
      </c>
      <c r="C34" s="224" t="s">
        <v>245</v>
      </c>
      <c r="D34" s="225"/>
      <c r="E34" s="226"/>
      <c r="F34" s="651" t="s">
        <v>246</v>
      </c>
      <c r="G34" s="651"/>
      <c r="H34" s="227"/>
    </row>
    <row r="35" spans="2:19" ht="93" customHeight="1" x14ac:dyDescent="0.2">
      <c r="B35" s="228" t="s">
        <v>247</v>
      </c>
      <c r="C35" s="69"/>
      <c r="D35" s="229" t="s">
        <v>427</v>
      </c>
      <c r="E35" s="229" t="s">
        <v>249</v>
      </c>
      <c r="F35" s="229" t="s">
        <v>250</v>
      </c>
      <c r="G35" s="229" t="s">
        <v>251</v>
      </c>
      <c r="H35" s="230" t="s">
        <v>252</v>
      </c>
    </row>
    <row r="36" spans="2:19" ht="32" customHeight="1" x14ac:dyDescent="0.2">
      <c r="B36" s="231" t="s">
        <v>253</v>
      </c>
      <c r="C36" s="232"/>
      <c r="D36" s="233" t="s">
        <v>254</v>
      </c>
      <c r="E36" s="233" t="s">
        <v>255</v>
      </c>
      <c r="F36" s="233" t="s">
        <v>256</v>
      </c>
      <c r="G36" s="234"/>
      <c r="H36" s="235"/>
    </row>
    <row r="37" spans="2:19" ht="17" customHeight="1" x14ac:dyDescent="0.2">
      <c r="B37" s="624"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7" s="236" t="s">
        <v>258</v>
      </c>
      <c r="D37" s="344"/>
      <c r="E37" s="345" t="s">
        <v>269</v>
      </c>
      <c r="F37" s="345"/>
      <c r="G37" s="346"/>
      <c r="H37" s="347"/>
    </row>
    <row r="38" spans="2:19" ht="17" customHeight="1" x14ac:dyDescent="0.2">
      <c r="B38" s="625"/>
      <c r="C38" s="237" t="s">
        <v>261</v>
      </c>
      <c r="D38" s="344"/>
      <c r="E38" s="345" t="s">
        <v>269</v>
      </c>
      <c r="F38" s="345"/>
      <c r="G38" s="346"/>
      <c r="H38" s="347"/>
    </row>
    <row r="39" spans="2:19" ht="17" customHeight="1" x14ac:dyDescent="0.2">
      <c r="B39" s="625"/>
      <c r="C39" s="237" t="s">
        <v>263</v>
      </c>
      <c r="D39" s="344"/>
      <c r="E39" s="345" t="s">
        <v>269</v>
      </c>
      <c r="F39" s="345"/>
      <c r="G39" s="346"/>
      <c r="H39" s="347"/>
    </row>
    <row r="40" spans="2:19" ht="17" customHeight="1" x14ac:dyDescent="0.2">
      <c r="B40" s="625"/>
      <c r="C40" s="237" t="s">
        <v>264</v>
      </c>
      <c r="D40" s="344"/>
      <c r="E40" s="345" t="s">
        <v>269</v>
      </c>
      <c r="F40" s="345"/>
      <c r="G40" s="346"/>
      <c r="H40" s="347"/>
    </row>
    <row r="41" spans="2:19" ht="17" customHeight="1" x14ac:dyDescent="0.2">
      <c r="B41" s="625"/>
      <c r="C41" s="237" t="s">
        <v>265</v>
      </c>
      <c r="D41" s="344"/>
      <c r="E41" s="345" t="s">
        <v>269</v>
      </c>
      <c r="F41" s="345"/>
      <c r="G41" s="346"/>
      <c r="H41" s="347"/>
    </row>
    <row r="42" spans="2:19" ht="17" customHeight="1" x14ac:dyDescent="0.2">
      <c r="B42" s="625"/>
      <c r="C42" s="237" t="s">
        <v>268</v>
      </c>
      <c r="D42" s="344"/>
      <c r="E42" s="345" t="s">
        <v>269</v>
      </c>
      <c r="F42" s="345"/>
      <c r="G42" s="346"/>
      <c r="H42" s="347"/>
    </row>
    <row r="43" spans="2:19" ht="17" customHeight="1" x14ac:dyDescent="0.2">
      <c r="B43" s="625"/>
      <c r="C43" s="237" t="s">
        <v>271</v>
      </c>
      <c r="D43" s="344"/>
      <c r="E43" s="345" t="s">
        <v>269</v>
      </c>
      <c r="F43" s="345"/>
      <c r="G43" s="346"/>
      <c r="H43" s="347"/>
    </row>
    <row r="44" spans="2:19" ht="17" customHeight="1" x14ac:dyDescent="0.2">
      <c r="B44" s="625"/>
      <c r="C44" s="237" t="s">
        <v>272</v>
      </c>
      <c r="D44" s="344"/>
      <c r="E44" s="345" t="s">
        <v>269</v>
      </c>
      <c r="F44" s="345"/>
      <c r="G44" s="346"/>
      <c r="H44" s="347"/>
    </row>
    <row r="45" spans="2:19" ht="17" customHeight="1" x14ac:dyDescent="0.2">
      <c r="B45" s="625"/>
      <c r="C45" s="237" t="s">
        <v>274</v>
      </c>
      <c r="D45" s="344"/>
      <c r="E45" s="345" t="s">
        <v>269</v>
      </c>
      <c r="F45" s="345"/>
      <c r="G45" s="346"/>
      <c r="H45" s="347"/>
    </row>
    <row r="46" spans="2:19" ht="17" customHeight="1" x14ac:dyDescent="0.2">
      <c r="B46" s="625"/>
      <c r="C46" s="237" t="s">
        <v>276</v>
      </c>
      <c r="D46" s="344"/>
      <c r="E46" s="345" t="s">
        <v>269</v>
      </c>
      <c r="F46" s="345"/>
      <c r="G46" s="346"/>
      <c r="H46" s="347"/>
    </row>
    <row r="47" spans="2:19" ht="17" customHeight="1" x14ac:dyDescent="0.2">
      <c r="B47" s="625"/>
      <c r="C47" s="237" t="s">
        <v>279</v>
      </c>
      <c r="D47" s="344"/>
      <c r="E47" s="345" t="s">
        <v>269</v>
      </c>
      <c r="F47" s="345"/>
      <c r="G47" s="346"/>
      <c r="H47" s="347"/>
    </row>
    <row r="48" spans="2:19" ht="17" customHeight="1" x14ac:dyDescent="0.2">
      <c r="B48" s="625"/>
      <c r="C48" s="237" t="s">
        <v>282</v>
      </c>
      <c r="D48" s="344"/>
      <c r="E48" s="345" t="s">
        <v>269</v>
      </c>
      <c r="F48" s="345"/>
      <c r="G48" s="346"/>
      <c r="H48" s="347"/>
    </row>
    <row r="49" spans="2:18" ht="17" customHeight="1" x14ac:dyDescent="0.2">
      <c r="B49" s="625"/>
      <c r="C49" s="237" t="s">
        <v>284</v>
      </c>
      <c r="D49" s="344"/>
      <c r="E49" s="345" t="s">
        <v>269</v>
      </c>
      <c r="F49" s="345"/>
      <c r="G49" s="346"/>
      <c r="H49" s="347"/>
    </row>
    <row r="50" spans="2:18" ht="17" customHeight="1" x14ac:dyDescent="0.2">
      <c r="B50" s="625"/>
      <c r="C50" s="237" t="s">
        <v>286</v>
      </c>
      <c r="D50" s="344"/>
      <c r="E50" s="345" t="s">
        <v>269</v>
      </c>
      <c r="F50" s="345"/>
      <c r="G50" s="346"/>
      <c r="H50" s="347"/>
    </row>
    <row r="51" spans="2:18" ht="17" customHeight="1" x14ac:dyDescent="0.2">
      <c r="B51" s="625"/>
      <c r="C51" s="237" t="s">
        <v>288</v>
      </c>
      <c r="D51" s="344"/>
      <c r="E51" s="345" t="s">
        <v>269</v>
      </c>
      <c r="F51" s="345"/>
      <c r="G51" s="346"/>
      <c r="H51" s="347"/>
    </row>
    <row r="52" spans="2:18" ht="17" customHeight="1" x14ac:dyDescent="0.2">
      <c r="B52" s="625"/>
      <c r="C52" s="237" t="s">
        <v>289</v>
      </c>
      <c r="D52" s="344"/>
      <c r="E52" s="345" t="s">
        <v>269</v>
      </c>
      <c r="F52" s="345"/>
      <c r="G52" s="346"/>
      <c r="H52" s="347"/>
    </row>
    <row r="53" spans="2:18" ht="17" customHeight="1" x14ac:dyDescent="0.2">
      <c r="B53" s="625"/>
      <c r="C53" s="237" t="s">
        <v>290</v>
      </c>
      <c r="D53" s="344"/>
      <c r="E53" s="345" t="s">
        <v>269</v>
      </c>
      <c r="F53" s="345"/>
      <c r="G53" s="346"/>
      <c r="H53" s="347"/>
    </row>
    <row r="54" spans="2:18" ht="17" customHeight="1" x14ac:dyDescent="0.2">
      <c r="B54" s="626"/>
      <c r="C54" s="237" t="s">
        <v>291</v>
      </c>
      <c r="D54" s="344"/>
      <c r="E54" s="345" t="s">
        <v>269</v>
      </c>
      <c r="F54" s="345"/>
      <c r="G54" s="346"/>
      <c r="H54" s="347"/>
    </row>
    <row r="55" spans="2:18" ht="22.25" customHeight="1" x14ac:dyDescent="0.2">
      <c r="B55" s="627" t="s">
        <v>428</v>
      </c>
      <c r="C55" s="237" t="s">
        <v>293</v>
      </c>
      <c r="D55" s="345"/>
      <c r="E55" s="345" t="s">
        <v>269</v>
      </c>
      <c r="F55" s="345"/>
      <c r="G55" s="346"/>
      <c r="H55" s="347"/>
    </row>
    <row r="56" spans="2:18" ht="24" customHeight="1" x14ac:dyDescent="0.2">
      <c r="B56" s="628"/>
      <c r="C56" s="232" t="s">
        <v>295</v>
      </c>
      <c r="D56" s="348"/>
      <c r="E56" s="348" t="s">
        <v>269</v>
      </c>
      <c r="F56" s="348"/>
      <c r="G56" s="349"/>
      <c r="H56" s="350"/>
    </row>
    <row r="57" spans="2:18" ht="38" customHeight="1" x14ac:dyDescent="0.2">
      <c r="B57" s="255"/>
      <c r="C57" s="112" t="s">
        <v>12</v>
      </c>
      <c r="D57" s="256">
        <f>0.02*COUNTA(D37:D56)</f>
        <v>0</v>
      </c>
      <c r="E57" s="112"/>
      <c r="F57" s="112"/>
      <c r="G57" s="112"/>
      <c r="H57" s="113"/>
      <c r="I57" s="66"/>
      <c r="J57" s="66"/>
      <c r="K57" s="66"/>
      <c r="L57" s="66"/>
      <c r="M57" s="66"/>
      <c r="N57" s="66"/>
      <c r="O57" s="66"/>
      <c r="P57" s="66"/>
      <c r="Q57" s="66"/>
    </row>
    <row r="58" spans="2:18" ht="33" customHeight="1" x14ac:dyDescent="0.2">
      <c r="B58" s="216" t="s">
        <v>296</v>
      </c>
      <c r="C58" s="217" t="s">
        <v>245</v>
      </c>
      <c r="D58" s="217"/>
      <c r="E58" s="611"/>
      <c r="F58" s="611"/>
      <c r="G58" s="611"/>
      <c r="H58" s="612"/>
    </row>
    <row r="59" spans="2:18" ht="54" customHeight="1" x14ac:dyDescent="0.2">
      <c r="B59" s="387" t="s">
        <v>297</v>
      </c>
      <c r="C59" s="388"/>
      <c r="D59" s="367" t="s">
        <v>298</v>
      </c>
      <c r="E59" s="622" t="s">
        <v>429</v>
      </c>
      <c r="F59" s="622"/>
      <c r="G59" s="622" t="s">
        <v>300</v>
      </c>
      <c r="H59" s="623"/>
    </row>
    <row r="60" spans="2:18" ht="37.25" customHeight="1" x14ac:dyDescent="0.2">
      <c r="B60" s="238" t="s">
        <v>301</v>
      </c>
      <c r="C60" s="239"/>
      <c r="D60" s="240" t="s">
        <v>302</v>
      </c>
      <c r="E60" s="610" t="s">
        <v>303</v>
      </c>
      <c r="F60" s="610"/>
      <c r="G60" s="674"/>
      <c r="H60" s="675"/>
      <c r="R60" s="66"/>
    </row>
    <row r="61" spans="2:18" ht="33.5" customHeight="1" x14ac:dyDescent="0.2">
      <c r="B61" s="619"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1" s="237" t="s">
        <v>258</v>
      </c>
      <c r="D61" s="344"/>
      <c r="E61" s="598" t="s">
        <v>269</v>
      </c>
      <c r="F61" s="598"/>
      <c r="G61" s="598" t="s">
        <v>269</v>
      </c>
      <c r="H61" s="599"/>
      <c r="R61" s="66"/>
    </row>
    <row r="62" spans="2:18" ht="24" customHeight="1" x14ac:dyDescent="0.2">
      <c r="B62" s="620"/>
      <c r="C62" s="237" t="s">
        <v>261</v>
      </c>
      <c r="D62" s="344"/>
      <c r="E62" s="598" t="s">
        <v>269</v>
      </c>
      <c r="F62" s="598"/>
      <c r="G62" s="598" t="s">
        <v>269</v>
      </c>
      <c r="H62" s="599"/>
      <c r="R62" s="66"/>
    </row>
    <row r="63" spans="2:18" ht="24" customHeight="1" x14ac:dyDescent="0.2">
      <c r="B63" s="620"/>
      <c r="C63" s="237" t="s">
        <v>263</v>
      </c>
      <c r="D63" s="344"/>
      <c r="E63" s="598" t="s">
        <v>269</v>
      </c>
      <c r="F63" s="598"/>
      <c r="G63" s="598" t="s">
        <v>269</v>
      </c>
      <c r="H63" s="599"/>
      <c r="R63" s="66"/>
    </row>
    <row r="64" spans="2:18" ht="27.5" customHeight="1" x14ac:dyDescent="0.2">
      <c r="B64" s="620"/>
      <c r="C64" s="237" t="s">
        <v>264</v>
      </c>
      <c r="D64" s="344"/>
      <c r="E64" s="598" t="s">
        <v>269</v>
      </c>
      <c r="F64" s="598"/>
      <c r="G64" s="598" t="s">
        <v>269</v>
      </c>
      <c r="H64" s="599"/>
      <c r="R64" s="66"/>
    </row>
    <row r="65" spans="2:19" ht="24" customHeight="1" x14ac:dyDescent="0.2">
      <c r="B65" s="620"/>
      <c r="C65" s="237" t="s">
        <v>265</v>
      </c>
      <c r="D65" s="344"/>
      <c r="E65" s="598" t="s">
        <v>269</v>
      </c>
      <c r="F65" s="598"/>
      <c r="G65" s="598" t="s">
        <v>269</v>
      </c>
      <c r="H65" s="599"/>
      <c r="R65" s="66"/>
    </row>
    <row r="66" spans="2:19" ht="24" customHeight="1" x14ac:dyDescent="0.2">
      <c r="B66" s="620"/>
      <c r="C66" s="237" t="s">
        <v>268</v>
      </c>
      <c r="D66" s="344"/>
      <c r="E66" s="598" t="s">
        <v>269</v>
      </c>
      <c r="F66" s="598"/>
      <c r="G66" s="598" t="s">
        <v>269</v>
      </c>
      <c r="H66" s="599"/>
      <c r="R66" s="66"/>
    </row>
    <row r="67" spans="2:19" ht="24" customHeight="1" x14ac:dyDescent="0.2">
      <c r="B67" s="620"/>
      <c r="C67" s="237" t="s">
        <v>271</v>
      </c>
      <c r="D67" s="344"/>
      <c r="E67" s="598" t="s">
        <v>269</v>
      </c>
      <c r="F67" s="598"/>
      <c r="G67" s="598" t="s">
        <v>269</v>
      </c>
      <c r="H67" s="599"/>
      <c r="R67" s="66"/>
    </row>
    <row r="68" spans="2:19" ht="24" customHeight="1" x14ac:dyDescent="0.2">
      <c r="B68" s="620"/>
      <c r="C68" s="237" t="s">
        <v>272</v>
      </c>
      <c r="D68" s="344"/>
      <c r="E68" s="598" t="s">
        <v>269</v>
      </c>
      <c r="F68" s="598"/>
      <c r="G68" s="598" t="s">
        <v>269</v>
      </c>
      <c r="H68" s="599"/>
      <c r="R68" s="66"/>
    </row>
    <row r="69" spans="2:19" ht="32.75" customHeight="1" x14ac:dyDescent="0.2">
      <c r="B69" s="621"/>
      <c r="C69" s="237" t="s">
        <v>274</v>
      </c>
      <c r="D69" s="344"/>
      <c r="E69" s="598" t="s">
        <v>269</v>
      </c>
      <c r="F69" s="598"/>
      <c r="G69" s="598" t="s">
        <v>269</v>
      </c>
      <c r="H69" s="599"/>
      <c r="R69" s="66"/>
    </row>
    <row r="70" spans="2:19" ht="45.5" customHeight="1" x14ac:dyDescent="0.2">
      <c r="B70" s="389" t="s">
        <v>430</v>
      </c>
      <c r="C70" s="232" t="s">
        <v>276</v>
      </c>
      <c r="D70" s="351"/>
      <c r="E70" s="649" t="s">
        <v>269</v>
      </c>
      <c r="F70" s="649"/>
      <c r="G70" s="649" t="s">
        <v>269</v>
      </c>
      <c r="H70" s="650"/>
      <c r="R70" s="66"/>
    </row>
    <row r="71" spans="2:19" ht="20.75" customHeight="1" x14ac:dyDescent="0.2">
      <c r="B71" s="214"/>
      <c r="C71" s="215" t="s">
        <v>309</v>
      </c>
      <c r="D71" s="215">
        <f>0.04*COUNTA(D61:D70)</f>
        <v>0</v>
      </c>
      <c r="E71" s="602"/>
      <c r="F71" s="602"/>
      <c r="G71" s="602"/>
      <c r="H71" s="603"/>
    </row>
    <row r="72" spans="2:19" s="3" customFormat="1" ht="41.75" customHeight="1" x14ac:dyDescent="0.2">
      <c r="B72" s="17" t="s">
        <v>310</v>
      </c>
      <c r="C72" s="18"/>
      <c r="D72" s="201" t="s">
        <v>187</v>
      </c>
      <c r="E72" s="615" t="s">
        <v>311</v>
      </c>
      <c r="F72" s="615"/>
      <c r="G72" s="615"/>
      <c r="H72" s="616"/>
      <c r="I72" s="1"/>
      <c r="J72" s="1"/>
      <c r="K72" s="1"/>
      <c r="L72" s="1"/>
      <c r="M72" s="1"/>
      <c r="N72" s="1"/>
      <c r="O72" s="1"/>
      <c r="P72" s="1"/>
      <c r="Q72" s="1"/>
      <c r="R72" s="1"/>
      <c r="S72" s="1"/>
    </row>
    <row r="73" spans="2:19" ht="53.75" customHeight="1" x14ac:dyDescent="0.2">
      <c r="B73" s="70" t="s">
        <v>312</v>
      </c>
      <c r="C73" s="19"/>
      <c r="D73" s="352"/>
      <c r="E73" s="642" t="s">
        <v>269</v>
      </c>
      <c r="F73" s="642"/>
      <c r="G73" s="642"/>
      <c r="H73" s="643"/>
    </row>
    <row r="74" spans="2:19" s="3" customFormat="1" ht="41.75" customHeight="1" x14ac:dyDescent="0.2">
      <c r="B74" s="17"/>
      <c r="C74" s="264" t="s">
        <v>17</v>
      </c>
      <c r="D74" s="201">
        <f>IF(D73=Lists!$R$2,0.2,0)</f>
        <v>0</v>
      </c>
      <c r="E74" s="615"/>
      <c r="F74" s="615"/>
      <c r="G74" s="615"/>
      <c r="H74" s="616"/>
      <c r="I74" s="1"/>
      <c r="J74" s="1"/>
      <c r="K74" s="1"/>
      <c r="L74" s="1"/>
      <c r="M74" s="1"/>
      <c r="N74" s="1"/>
      <c r="O74" s="1"/>
      <c r="P74" s="1"/>
      <c r="Q74" s="1"/>
      <c r="R74" s="1"/>
      <c r="S74" s="1"/>
    </row>
    <row r="75" spans="2:19" ht="15" x14ac:dyDescent="0.2">
      <c r="B75" s="20"/>
      <c r="C75" s="23" t="s">
        <v>125</v>
      </c>
      <c r="D75" s="21">
        <f>D57+D71+D74</f>
        <v>0</v>
      </c>
      <c r="E75" s="21"/>
      <c r="F75" s="21"/>
      <c r="G75" s="21"/>
      <c r="H75" s="22"/>
    </row>
    <row r="76" spans="2:19" s="3" customFormat="1" ht="41.75" customHeight="1" x14ac:dyDescent="0.2">
      <c r="B76" s="17" t="s">
        <v>315</v>
      </c>
      <c r="C76" s="18"/>
      <c r="D76" s="201" t="s">
        <v>187</v>
      </c>
      <c r="E76" s="615" t="s">
        <v>316</v>
      </c>
      <c r="F76" s="615"/>
      <c r="G76" s="615" t="s">
        <v>317</v>
      </c>
      <c r="H76" s="616"/>
      <c r="I76" s="1"/>
      <c r="J76" s="1"/>
      <c r="K76" s="1"/>
      <c r="L76" s="1"/>
      <c r="M76" s="1"/>
      <c r="N76" s="1"/>
      <c r="O76" s="1"/>
      <c r="P76" s="1"/>
      <c r="Q76" s="1"/>
      <c r="R76" s="1"/>
      <c r="S76" s="1"/>
    </row>
    <row r="77" spans="2:19" ht="29.75" customHeight="1" x14ac:dyDescent="0.2">
      <c r="B77" s="257" t="s">
        <v>318</v>
      </c>
      <c r="C77" s="258" t="s">
        <v>245</v>
      </c>
      <c r="D77" s="258"/>
      <c r="E77" s="639" t="s">
        <v>431</v>
      </c>
      <c r="F77" s="640"/>
      <c r="G77" s="640"/>
      <c r="H77" s="641"/>
    </row>
    <row r="78" spans="2:19" ht="38" customHeight="1" x14ac:dyDescent="0.2">
      <c r="B78" s="30" t="s">
        <v>320</v>
      </c>
      <c r="C78" s="25"/>
      <c r="D78" s="342"/>
      <c r="E78" s="633" t="s">
        <v>269</v>
      </c>
      <c r="F78" s="634"/>
      <c r="G78" s="634"/>
      <c r="H78" s="635"/>
    </row>
    <row r="79" spans="2:19" ht="29.75" customHeight="1" x14ac:dyDescent="0.2">
      <c r="B79" s="30" t="s">
        <v>323</v>
      </c>
      <c r="C79" s="25"/>
      <c r="D79" s="342"/>
      <c r="E79" s="633" t="s">
        <v>269</v>
      </c>
      <c r="F79" s="634"/>
      <c r="G79" s="634"/>
      <c r="H79" s="635"/>
    </row>
    <row r="80" spans="2:19" ht="39" customHeight="1" x14ac:dyDescent="0.2">
      <c r="B80" s="259" t="s">
        <v>326</v>
      </c>
      <c r="C80" s="71"/>
      <c r="D80" s="342"/>
      <c r="E80" s="636" t="s">
        <v>269</v>
      </c>
      <c r="F80" s="637"/>
      <c r="G80" s="637"/>
      <c r="H80" s="638"/>
    </row>
    <row r="81" spans="2:19" ht="44" customHeight="1" x14ac:dyDescent="0.2">
      <c r="B81" s="257" t="s">
        <v>329</v>
      </c>
      <c r="C81" s="258" t="s">
        <v>330</v>
      </c>
      <c r="D81" s="258"/>
      <c r="E81" s="639" t="s">
        <v>331</v>
      </c>
      <c r="F81" s="640"/>
      <c r="G81" s="640"/>
      <c r="H81" s="641"/>
    </row>
    <row r="82" spans="2:19" ht="36" customHeight="1" x14ac:dyDescent="0.2">
      <c r="B82" s="30" t="s">
        <v>332</v>
      </c>
      <c r="C82" s="25"/>
      <c r="D82" s="342"/>
      <c r="E82" s="633" t="s">
        <v>269</v>
      </c>
      <c r="F82" s="634"/>
      <c r="G82" s="634"/>
      <c r="H82" s="635"/>
    </row>
    <row r="83" spans="2:19" ht="29.75" customHeight="1" x14ac:dyDescent="0.2">
      <c r="B83" s="30" t="s">
        <v>335</v>
      </c>
      <c r="C83" s="25"/>
      <c r="D83" s="342"/>
      <c r="E83" s="633" t="s">
        <v>269</v>
      </c>
      <c r="F83" s="634"/>
      <c r="G83" s="634"/>
      <c r="H83" s="635"/>
    </row>
    <row r="84" spans="2:19" ht="75" customHeight="1" x14ac:dyDescent="0.2">
      <c r="B84" s="74" t="s">
        <v>336</v>
      </c>
      <c r="C84" s="26"/>
      <c r="D84" s="342"/>
      <c r="E84" s="636" t="s">
        <v>269</v>
      </c>
      <c r="F84" s="637"/>
      <c r="G84" s="637"/>
      <c r="H84" s="638"/>
    </row>
    <row r="85" spans="2:19" ht="15" x14ac:dyDescent="0.2">
      <c r="B85" s="20"/>
      <c r="C85" s="23" t="s">
        <v>126</v>
      </c>
      <c r="D85" s="21">
        <f>SUM(IF(D78=Lists!$S$2,0.2,0),IF(D79=Lists!$T$2,0.1,0),IF(D80=Lists!$U$2,0.1,0),IF(D82=Lists!$V$2,0.3,0),IF(D83=Lists!$W$2,0.1,0),_xlfn.IFS(D84=Lists!$X$3,0.1,D84=Lists!$X$4,0.1,D84=Lists!$X$5,0.15,D84=Lists!$X$6,0.2,D84=Lists!$X$2,0,D84="",0))</f>
        <v>0</v>
      </c>
      <c r="E85" s="21"/>
      <c r="F85" s="21"/>
      <c r="G85" s="21"/>
      <c r="H85" s="22"/>
    </row>
    <row r="86" spans="2:19" s="3" customFormat="1" ht="41" customHeight="1" x14ac:dyDescent="0.2">
      <c r="B86" s="17" t="s">
        <v>338</v>
      </c>
      <c r="C86" s="285" t="s">
        <v>432</v>
      </c>
      <c r="D86" s="658" t="s">
        <v>340</v>
      </c>
      <c r="E86" s="661"/>
      <c r="F86" s="658"/>
      <c r="G86" s="659"/>
      <c r="H86" s="660"/>
      <c r="I86" s="1"/>
      <c r="J86" s="1"/>
      <c r="K86" s="1"/>
      <c r="L86" s="1"/>
      <c r="M86" s="1"/>
      <c r="N86" s="1"/>
      <c r="O86" s="1"/>
      <c r="P86" s="1"/>
      <c r="Q86" s="1"/>
      <c r="R86" s="1"/>
      <c r="S86" s="1"/>
    </row>
    <row r="87" spans="2:19" ht="59.75" customHeight="1" x14ac:dyDescent="0.2">
      <c r="B87" s="257" t="s">
        <v>341</v>
      </c>
      <c r="C87" s="335">
        <v>2018</v>
      </c>
      <c r="D87" s="24" t="s">
        <v>433</v>
      </c>
      <c r="E87" s="24" t="s">
        <v>434</v>
      </c>
      <c r="F87" s="662" t="s">
        <v>435</v>
      </c>
      <c r="G87" s="663"/>
      <c r="H87" s="664"/>
    </row>
    <row r="88" spans="2:19" ht="15.5" customHeight="1" x14ac:dyDescent="0.2">
      <c r="B88" s="353" t="s">
        <v>346</v>
      </c>
      <c r="C88" s="354"/>
      <c r="D88" s="355" t="s">
        <v>269</v>
      </c>
      <c r="E88" s="355" t="s">
        <v>269</v>
      </c>
      <c r="F88" s="665" t="s">
        <v>269</v>
      </c>
      <c r="G88" s="666"/>
      <c r="H88" s="667"/>
    </row>
    <row r="89" spans="2:19" ht="14.75" customHeight="1" x14ac:dyDescent="0.2">
      <c r="B89" s="353" t="s">
        <v>347</v>
      </c>
      <c r="C89" s="354"/>
      <c r="D89" s="355" t="s">
        <v>269</v>
      </c>
      <c r="E89" s="355" t="s">
        <v>269</v>
      </c>
      <c r="F89" s="668"/>
      <c r="G89" s="669"/>
      <c r="H89" s="670"/>
    </row>
    <row r="90" spans="2:19" ht="14.75" customHeight="1" x14ac:dyDescent="0.2">
      <c r="B90" s="353" t="s">
        <v>348</v>
      </c>
      <c r="C90" s="354"/>
      <c r="D90" s="355" t="s">
        <v>269</v>
      </c>
      <c r="E90" s="355" t="s">
        <v>269</v>
      </c>
      <c r="F90" s="668"/>
      <c r="G90" s="669"/>
      <c r="H90" s="670"/>
    </row>
    <row r="91" spans="2:19" ht="14.75" customHeight="1" x14ac:dyDescent="0.2">
      <c r="B91" s="356" t="s">
        <v>349</v>
      </c>
      <c r="C91" s="354"/>
      <c r="D91" s="357" t="s">
        <v>269</v>
      </c>
      <c r="E91" s="357" t="s">
        <v>269</v>
      </c>
      <c r="F91" s="668"/>
      <c r="G91" s="669"/>
      <c r="H91" s="670"/>
    </row>
    <row r="92" spans="2:19" ht="14.75" customHeight="1" x14ac:dyDescent="0.2">
      <c r="B92" s="356" t="s">
        <v>350</v>
      </c>
      <c r="C92" s="354"/>
      <c r="D92" s="357" t="s">
        <v>269</v>
      </c>
      <c r="E92" s="357" t="s">
        <v>269</v>
      </c>
      <c r="F92" s="668"/>
      <c r="G92" s="669"/>
      <c r="H92" s="670"/>
    </row>
    <row r="93" spans="2:19" ht="14.75" customHeight="1" x14ac:dyDescent="0.2">
      <c r="B93" s="356" t="s">
        <v>351</v>
      </c>
      <c r="C93" s="354"/>
      <c r="D93" s="357" t="s">
        <v>269</v>
      </c>
      <c r="E93" s="357" t="s">
        <v>269</v>
      </c>
      <c r="F93" s="668"/>
      <c r="G93" s="669"/>
      <c r="H93" s="670"/>
    </row>
    <row r="94" spans="2:19" ht="14.75" customHeight="1" x14ac:dyDescent="0.2">
      <c r="B94" s="356" t="s">
        <v>352</v>
      </c>
      <c r="C94" s="354"/>
      <c r="D94" s="357" t="s">
        <v>269</v>
      </c>
      <c r="E94" s="357" t="s">
        <v>269</v>
      </c>
      <c r="F94" s="668"/>
      <c r="G94" s="669"/>
      <c r="H94" s="670"/>
    </row>
    <row r="95" spans="2:19" ht="14.75" customHeight="1" x14ac:dyDescent="0.2">
      <c r="B95" s="356" t="s">
        <v>353</v>
      </c>
      <c r="C95" s="354"/>
      <c r="D95" s="357" t="s">
        <v>269</v>
      </c>
      <c r="E95" s="357" t="s">
        <v>269</v>
      </c>
      <c r="F95" s="668"/>
      <c r="G95" s="669"/>
      <c r="H95" s="670"/>
    </row>
    <row r="96" spans="2:19" ht="14.75" customHeight="1" x14ac:dyDescent="0.2">
      <c r="B96" s="356">
        <v>9</v>
      </c>
      <c r="C96" s="354"/>
      <c r="D96" s="357" t="s">
        <v>269</v>
      </c>
      <c r="E96" s="357" t="s">
        <v>269</v>
      </c>
      <c r="F96" s="668"/>
      <c r="G96" s="669"/>
      <c r="H96" s="670"/>
    </row>
    <row r="97" spans="2:8" ht="14.75" customHeight="1" x14ac:dyDescent="0.2">
      <c r="B97" s="356">
        <v>10</v>
      </c>
      <c r="C97" s="354"/>
      <c r="D97" s="357" t="s">
        <v>269</v>
      </c>
      <c r="E97" s="357" t="s">
        <v>269</v>
      </c>
      <c r="F97" s="668"/>
      <c r="G97" s="669"/>
      <c r="H97" s="670"/>
    </row>
    <row r="98" spans="2:8" ht="14.75" customHeight="1" x14ac:dyDescent="0.2">
      <c r="B98" s="356">
        <v>11</v>
      </c>
      <c r="C98" s="354"/>
      <c r="D98" s="357" t="s">
        <v>269</v>
      </c>
      <c r="E98" s="357" t="s">
        <v>269</v>
      </c>
      <c r="F98" s="668"/>
      <c r="G98" s="669"/>
      <c r="H98" s="670"/>
    </row>
    <row r="99" spans="2:8" ht="14.75" customHeight="1" x14ac:dyDescent="0.2">
      <c r="B99" s="356">
        <v>12</v>
      </c>
      <c r="C99" s="354"/>
      <c r="D99" s="357" t="s">
        <v>269</v>
      </c>
      <c r="E99" s="357" t="s">
        <v>269</v>
      </c>
      <c r="F99" s="668"/>
      <c r="G99" s="669"/>
      <c r="H99" s="670"/>
    </row>
    <row r="100" spans="2:8" ht="14.75" customHeight="1" x14ac:dyDescent="0.2">
      <c r="B100" s="356">
        <v>13</v>
      </c>
      <c r="C100" s="354"/>
      <c r="D100" s="357" t="s">
        <v>269</v>
      </c>
      <c r="E100" s="357" t="s">
        <v>269</v>
      </c>
      <c r="F100" s="668"/>
      <c r="G100" s="669"/>
      <c r="H100" s="670"/>
    </row>
    <row r="101" spans="2:8" ht="14.75" customHeight="1" x14ac:dyDescent="0.2">
      <c r="B101" s="356">
        <v>14</v>
      </c>
      <c r="C101" s="354"/>
      <c r="D101" s="357" t="s">
        <v>269</v>
      </c>
      <c r="E101" s="357" t="s">
        <v>269</v>
      </c>
      <c r="F101" s="668"/>
      <c r="G101" s="669"/>
      <c r="H101" s="670"/>
    </row>
    <row r="102" spans="2:8" ht="14.75" customHeight="1" x14ac:dyDescent="0.2">
      <c r="B102" s="356">
        <v>15</v>
      </c>
      <c r="C102" s="354"/>
      <c r="D102" s="357" t="s">
        <v>269</v>
      </c>
      <c r="E102" s="357" t="s">
        <v>269</v>
      </c>
      <c r="F102" s="668"/>
      <c r="G102" s="669"/>
      <c r="H102" s="670"/>
    </row>
    <row r="103" spans="2:8" ht="14.75" customHeight="1" x14ac:dyDescent="0.2">
      <c r="B103" s="356">
        <v>16</v>
      </c>
      <c r="C103" s="354"/>
      <c r="D103" s="357" t="s">
        <v>269</v>
      </c>
      <c r="E103" s="357" t="s">
        <v>269</v>
      </c>
      <c r="F103" s="668"/>
      <c r="G103" s="669"/>
      <c r="H103" s="670"/>
    </row>
    <row r="104" spans="2:8" ht="14.75" customHeight="1" x14ac:dyDescent="0.2">
      <c r="B104" s="356">
        <v>17</v>
      </c>
      <c r="C104" s="354"/>
      <c r="D104" s="357" t="s">
        <v>269</v>
      </c>
      <c r="E104" s="357" t="s">
        <v>269</v>
      </c>
      <c r="F104" s="668"/>
      <c r="G104" s="669"/>
      <c r="H104" s="670"/>
    </row>
    <row r="105" spans="2:8" ht="14.75" customHeight="1" x14ac:dyDescent="0.2">
      <c r="B105" s="356">
        <v>18</v>
      </c>
      <c r="C105" s="354"/>
      <c r="D105" s="357" t="s">
        <v>269</v>
      </c>
      <c r="E105" s="357" t="s">
        <v>269</v>
      </c>
      <c r="F105" s="668"/>
      <c r="G105" s="669"/>
      <c r="H105" s="670"/>
    </row>
    <row r="106" spans="2:8" ht="14.75" customHeight="1" x14ac:dyDescent="0.2">
      <c r="B106" s="356">
        <v>19</v>
      </c>
      <c r="C106" s="354"/>
      <c r="D106" s="357" t="s">
        <v>269</v>
      </c>
      <c r="E106" s="357" t="s">
        <v>269</v>
      </c>
      <c r="F106" s="668"/>
      <c r="G106" s="669"/>
      <c r="H106" s="670"/>
    </row>
    <row r="107" spans="2:8" ht="14.75" customHeight="1" x14ac:dyDescent="0.2">
      <c r="B107" s="356">
        <v>20</v>
      </c>
      <c r="C107" s="354"/>
      <c r="D107" s="357" t="s">
        <v>269</v>
      </c>
      <c r="E107" s="357" t="s">
        <v>269</v>
      </c>
      <c r="F107" s="668"/>
      <c r="G107" s="669"/>
      <c r="H107" s="670"/>
    </row>
    <row r="108" spans="2:8" ht="14.75" customHeight="1" x14ac:dyDescent="0.2">
      <c r="B108" s="356">
        <v>21</v>
      </c>
      <c r="C108" s="354"/>
      <c r="D108" s="357" t="s">
        <v>269</v>
      </c>
      <c r="E108" s="357" t="s">
        <v>269</v>
      </c>
      <c r="F108" s="668"/>
      <c r="G108" s="669"/>
      <c r="H108" s="670"/>
    </row>
    <row r="109" spans="2:8" ht="14.75" customHeight="1" x14ac:dyDescent="0.2">
      <c r="B109" s="356">
        <v>22</v>
      </c>
      <c r="C109" s="354"/>
      <c r="D109" s="357" t="s">
        <v>269</v>
      </c>
      <c r="E109" s="357" t="s">
        <v>269</v>
      </c>
      <c r="F109" s="668"/>
      <c r="G109" s="669"/>
      <c r="H109" s="670"/>
    </row>
    <row r="110" spans="2:8" ht="14.75" customHeight="1" x14ac:dyDescent="0.2">
      <c r="B110" s="356">
        <v>23</v>
      </c>
      <c r="C110" s="354"/>
      <c r="D110" s="357" t="s">
        <v>269</v>
      </c>
      <c r="E110" s="357" t="s">
        <v>269</v>
      </c>
      <c r="F110" s="668"/>
      <c r="G110" s="669"/>
      <c r="H110" s="670"/>
    </row>
    <row r="111" spans="2:8" ht="14.75" customHeight="1" x14ac:dyDescent="0.2">
      <c r="B111" s="356">
        <v>24</v>
      </c>
      <c r="C111" s="354"/>
      <c r="D111" s="357" t="s">
        <v>269</v>
      </c>
      <c r="E111" s="357" t="s">
        <v>269</v>
      </c>
      <c r="F111" s="668"/>
      <c r="G111" s="669"/>
      <c r="H111" s="670"/>
    </row>
    <row r="112" spans="2:8" ht="14.75" customHeight="1" x14ac:dyDescent="0.2">
      <c r="B112" s="356">
        <v>25</v>
      </c>
      <c r="C112" s="354"/>
      <c r="D112" s="357" t="s">
        <v>269</v>
      </c>
      <c r="E112" s="357" t="s">
        <v>269</v>
      </c>
      <c r="F112" s="668"/>
      <c r="G112" s="669"/>
      <c r="H112" s="670"/>
    </row>
    <row r="113" spans="2:8" ht="14.75" customHeight="1" x14ac:dyDescent="0.2">
      <c r="B113" s="356">
        <v>26</v>
      </c>
      <c r="C113" s="354"/>
      <c r="D113" s="357" t="s">
        <v>269</v>
      </c>
      <c r="E113" s="357" t="s">
        <v>269</v>
      </c>
      <c r="F113" s="668"/>
      <c r="G113" s="669"/>
      <c r="H113" s="670"/>
    </row>
    <row r="114" spans="2:8" ht="14.75" customHeight="1" x14ac:dyDescent="0.2">
      <c r="B114" s="356">
        <v>27</v>
      </c>
      <c r="C114" s="354"/>
      <c r="D114" s="357" t="s">
        <v>269</v>
      </c>
      <c r="E114" s="357" t="s">
        <v>269</v>
      </c>
      <c r="F114" s="668"/>
      <c r="G114" s="669"/>
      <c r="H114" s="670"/>
    </row>
    <row r="115" spans="2:8" ht="14.75" customHeight="1" x14ac:dyDescent="0.2">
      <c r="B115" s="356">
        <v>28</v>
      </c>
      <c r="C115" s="354"/>
      <c r="D115" s="357" t="s">
        <v>269</v>
      </c>
      <c r="E115" s="357" t="s">
        <v>269</v>
      </c>
      <c r="F115" s="668"/>
      <c r="G115" s="669"/>
      <c r="H115" s="670"/>
    </row>
    <row r="116" spans="2:8" ht="14.75" customHeight="1" x14ac:dyDescent="0.2">
      <c r="B116" s="356">
        <v>29</v>
      </c>
      <c r="C116" s="354"/>
      <c r="D116" s="357" t="s">
        <v>269</v>
      </c>
      <c r="E116" s="357" t="s">
        <v>269</v>
      </c>
      <c r="F116" s="668"/>
      <c r="G116" s="669"/>
      <c r="H116" s="670"/>
    </row>
    <row r="117" spans="2:8" ht="14.75" customHeight="1" x14ac:dyDescent="0.2">
      <c r="B117" s="358">
        <v>30</v>
      </c>
      <c r="C117" s="359"/>
      <c r="D117" s="360" t="s">
        <v>269</v>
      </c>
      <c r="E117" s="360" t="s">
        <v>269</v>
      </c>
      <c r="F117" s="671"/>
      <c r="G117" s="672"/>
      <c r="H117" s="673"/>
    </row>
    <row r="118" spans="2:8" ht="42.5" customHeight="1" x14ac:dyDescent="0.2">
      <c r="B118" s="252" t="s">
        <v>461</v>
      </c>
      <c r="C118" s="253"/>
      <c r="D118" s="254">
        <f>SUM(D88:D117)</f>
        <v>0</v>
      </c>
      <c r="E118" s="72">
        <f>SUM(E88:E117)</f>
        <v>0</v>
      </c>
      <c r="F118" s="655"/>
      <c r="G118" s="656"/>
      <c r="H118" s="657"/>
    </row>
    <row r="119" spans="2:8" ht="44.75" customHeight="1" x14ac:dyDescent="0.2">
      <c r="B119" s="390" t="s">
        <v>462</v>
      </c>
      <c r="C119" s="251"/>
      <c r="D119" s="254" t="str">
        <f>'SB2 Overview States Provinces'!D14</f>
        <v>…</v>
      </c>
      <c r="E119" s="652"/>
      <c r="F119" s="653"/>
      <c r="G119" s="653"/>
      <c r="H119" s="654"/>
    </row>
    <row r="120" spans="2:8" ht="16" thickBot="1" x14ac:dyDescent="0.25">
      <c r="B120" s="241"/>
      <c r="C120" s="242" t="s">
        <v>127</v>
      </c>
      <c r="D120" s="248">
        <f>IF(ISERROR(D118/D119),0,D118/D119)</f>
        <v>0</v>
      </c>
      <c r="E120" s="243"/>
      <c r="F120" s="243"/>
      <c r="G120" s="243"/>
      <c r="H120" s="244"/>
    </row>
    <row r="121" spans="2:8" ht="21.5" customHeight="1" thickBot="1" x14ac:dyDescent="0.25">
      <c r="B121" s="245"/>
      <c r="C121" s="245"/>
      <c r="D121" s="245"/>
      <c r="E121" s="1"/>
    </row>
    <row r="122" spans="2:8" ht="43.25" customHeight="1" thickBot="1" x14ac:dyDescent="0.25">
      <c r="B122" s="73" t="s">
        <v>477</v>
      </c>
      <c r="C122" s="247"/>
      <c r="D122" s="249">
        <f>D8*(D25+D32+D75+D85+D120)</f>
        <v>0</v>
      </c>
      <c r="E122" s="646"/>
      <c r="F122" s="647"/>
      <c r="G122" s="647"/>
      <c r="H122" s="648"/>
    </row>
  </sheetData>
  <sheetProtection algorithmName="SHA-512" hashValue="kCEz1QaOqUTKYeGizalVgHvF6rtSJl9O+DmFnAfDsNhHCvw/IjZqg128CeeYPs0dso8NWvUvvzAqS9q7vVV1PA==" saltValue="/MZOiiz6GvvTjauTQXLRUA==" spinCount="100000" sheet="1" objects="1" scenarios="1" formatColumns="0" formatRows="0"/>
  <mergeCells count="75">
    <mergeCell ref="E122:H122"/>
    <mergeCell ref="D86:E86"/>
    <mergeCell ref="F86:H86"/>
    <mergeCell ref="F87:H87"/>
    <mergeCell ref="F88:H117"/>
    <mergeCell ref="F118:H118"/>
    <mergeCell ref="E119:H119"/>
    <mergeCell ref="E82:H82"/>
    <mergeCell ref="E83:H83"/>
    <mergeCell ref="E84:H84"/>
    <mergeCell ref="E79:H79"/>
    <mergeCell ref="E80:H80"/>
    <mergeCell ref="E81:H81"/>
    <mergeCell ref="E74:H74"/>
    <mergeCell ref="E76:H76"/>
    <mergeCell ref="E77:H77"/>
    <mergeCell ref="E78:H78"/>
    <mergeCell ref="E70:F70"/>
    <mergeCell ref="G70:H70"/>
    <mergeCell ref="E71:H71"/>
    <mergeCell ref="E72:H72"/>
    <mergeCell ref="E73:H73"/>
    <mergeCell ref="B61:B69"/>
    <mergeCell ref="G61:H61"/>
    <mergeCell ref="G62:H62"/>
    <mergeCell ref="G63:H63"/>
    <mergeCell ref="G64:H64"/>
    <mergeCell ref="G65:H65"/>
    <mergeCell ref="G66:H66"/>
    <mergeCell ref="G67:H67"/>
    <mergeCell ref="E68:F68"/>
    <mergeCell ref="G68:H68"/>
    <mergeCell ref="E69:F69"/>
    <mergeCell ref="G69:H69"/>
    <mergeCell ref="E67:F67"/>
    <mergeCell ref="E33:H33"/>
    <mergeCell ref="F34:G34"/>
    <mergeCell ref="B37:B54"/>
    <mergeCell ref="B55:B56"/>
    <mergeCell ref="E58:H58"/>
    <mergeCell ref="E27:H27"/>
    <mergeCell ref="E28:H28"/>
    <mergeCell ref="E29:H29"/>
    <mergeCell ref="E30:H30"/>
    <mergeCell ref="E31:H31"/>
    <mergeCell ref="E21:H21"/>
    <mergeCell ref="E22:H22"/>
    <mergeCell ref="E23:H23"/>
    <mergeCell ref="E24:H24"/>
    <mergeCell ref="E26:H26"/>
    <mergeCell ref="E16:H16"/>
    <mergeCell ref="E17:H17"/>
    <mergeCell ref="E18:H18"/>
    <mergeCell ref="E19:H19"/>
    <mergeCell ref="E20:H20"/>
    <mergeCell ref="E11:H11"/>
    <mergeCell ref="E12:H12"/>
    <mergeCell ref="E13:H13"/>
    <mergeCell ref="E14:H14"/>
    <mergeCell ref="E15:H15"/>
    <mergeCell ref="E5:H5"/>
    <mergeCell ref="E6:H6"/>
    <mergeCell ref="E7:H7"/>
    <mergeCell ref="E9:H9"/>
    <mergeCell ref="E10:H10"/>
    <mergeCell ref="E59:F59"/>
    <mergeCell ref="E60:F60"/>
    <mergeCell ref="E66:F66"/>
    <mergeCell ref="G59:H59"/>
    <mergeCell ref="G60:H60"/>
    <mergeCell ref="E61:F61"/>
    <mergeCell ref="E62:F62"/>
    <mergeCell ref="E63:F63"/>
    <mergeCell ref="E64:F64"/>
    <mergeCell ref="E65:F65"/>
  </mergeCells>
  <conditionalFormatting sqref="C119">
    <cfRule type="duplicateValues" dxfId="35" priority="27"/>
  </conditionalFormatting>
  <conditionalFormatting sqref="D7">
    <cfRule type="containsText" dxfId="34" priority="6" operator="containsText" text="Y">
      <formula>NOT(ISERROR(SEARCH("Y",D7)))</formula>
    </cfRule>
    <cfRule type="containsText" dxfId="33" priority="5" operator="containsText" text="N">
      <formula>NOT(ISERROR(SEARCH("N",D7)))</formula>
    </cfRule>
  </conditionalFormatting>
  <conditionalFormatting sqref="D12:D13">
    <cfRule type="containsText" dxfId="32" priority="9" operator="containsText" text="YES">
      <formula>NOT(ISERROR(SEARCH("YES",D12)))</formula>
    </cfRule>
  </conditionalFormatting>
  <conditionalFormatting sqref="D15:D16">
    <cfRule type="containsText" dxfId="31" priority="8" operator="containsText" text="YES">
      <formula>NOT(ISERROR(SEARCH("YES",D15)))</formula>
    </cfRule>
  </conditionalFormatting>
  <conditionalFormatting sqref="D17 D23 D28:D31">
    <cfRule type="containsText" dxfId="30" priority="13" operator="containsText" text="SOME">
      <formula>NOT(ISERROR(SEARCH("SOME",D17)))</formula>
    </cfRule>
  </conditionalFormatting>
  <conditionalFormatting sqref="D18:D20">
    <cfRule type="containsText" dxfId="29" priority="7" operator="containsText" text="YES">
      <formula>NOT(ISERROR(SEARCH("YES",D18)))</formula>
    </cfRule>
  </conditionalFormatting>
  <conditionalFormatting sqref="D27:D31">
    <cfRule type="containsText" dxfId="28" priority="12" operator="containsText" text="Y">
      <formula>NOT(ISERROR(SEARCH("Y",D27)))</formula>
    </cfRule>
  </conditionalFormatting>
  <conditionalFormatting sqref="D73">
    <cfRule type="containsText" dxfId="27" priority="10" operator="containsText" text="YES">
      <formula>NOT(ISERROR(SEARCH("YES",D73)))</formula>
    </cfRule>
  </conditionalFormatting>
  <conditionalFormatting sqref="D78:D80">
    <cfRule type="containsText" dxfId="26" priority="3" operator="containsText" text="YES">
      <formula>NOT(ISERROR(SEARCH("YES",D78)))</formula>
    </cfRule>
  </conditionalFormatting>
  <conditionalFormatting sqref="D82:D83">
    <cfRule type="containsText" dxfId="25" priority="2" operator="containsText" text="YES">
      <formula>NOT(ISERROR(SEARCH("YES",D82)))</formula>
    </cfRule>
  </conditionalFormatting>
  <conditionalFormatting sqref="D84">
    <cfRule type="containsText" dxfId="24" priority="1" operator="containsText" text="Monitoring via">
      <formula>NOT(ISERROR(SEARCH("Monitoring via",D84)))</formula>
    </cfRule>
  </conditionalFormatting>
  <dataValidations count="1">
    <dataValidation allowBlank="1" showInputMessage="1" showErrorMessage="1" promptTitle="Please enter other consideration" sqref="D70" xr:uid="{82472E96-B650-43F3-AA0B-A9B135BDC3BD}"/>
  </dataValidations>
  <hyperlinks>
    <hyperlink ref="D1" location="'SB3 Overview of cities'!A1" display="'SB3 Overview of cities'!A1" xr:uid="{E95C59E0-8D88-43AA-8FD9-63EF40DBC723}"/>
    <hyperlink ref="E1" location="'CONTACT DETAILS'!A1" display="'CONTACT DETAILS'!A1" xr:uid="{273BE7B7-3883-442F-87D4-8B5FE541423E}"/>
    <hyperlink ref="B1" location="'MAIN PAGE'!A1" display="'MAIN PAGE'!A1" xr:uid="{205826F1-68E7-4DC8-9463-BDB00F023CB8}"/>
  </hyperlinks>
  <pageMargins left="0.7" right="0.7" top="0.75" bottom="0.75" header="0.3" footer="0.3"/>
  <extLst>
    <ext xmlns:x14="http://schemas.microsoft.com/office/spreadsheetml/2009/9/main" uri="{CCE6A557-97BC-4b89-ADB6-D9C93CAAB3DF}">
      <x14:dataValidations xmlns:xm="http://schemas.microsoft.com/office/excel/2006/main" count="19">
        <x14:dataValidation type="list" allowBlank="1" showInputMessage="1" showErrorMessage="1" promptTitle="Please choose relevant option" xr:uid="{3FEC06C5-BEBB-4B77-94A6-5438491F8D27}">
          <x14:formula1>
            <xm:f>Lists!$X$2:$X$6</xm:f>
          </x14:formula1>
          <xm:sqref>D84</xm:sqref>
        </x14:dataValidation>
        <x14:dataValidation type="list" allowBlank="1" showInputMessage="1" showErrorMessage="1" error="Please select answer from drop-down list, or input answer in CAPITAL LETTERS" prompt="Please select an answer from the drop-down list" xr:uid="{FA19781D-6ACB-4699-8DAE-9406DE7196A3}">
          <x14:formula1>
            <xm:f>Lists!$R$2:$R$3</xm:f>
          </x14:formula1>
          <xm:sqref>D73</xm:sqref>
        </x14:dataValidation>
        <x14:dataValidation type="list" allowBlank="1" showInputMessage="1" showErrorMessage="1" promptTitle="For example:" xr:uid="{657EBD1A-4B0C-42F8-AFA6-9A27581C3B08}">
          <x14:formula1>
            <xm:f>Lists!$Y$2:$Y$8</xm:f>
          </x14:formula1>
          <xm:sqref>F37:F56</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80664B29-21D9-447A-8BE0-540F8828E655}">
          <x14:formula1>
            <xm:f>Lists!$Q$2:$Q$12</xm:f>
          </x14:formula1>
          <xm:sqref>D61:D69</xm:sqref>
        </x14:dataValidation>
        <x14:dataValidation type="list" allowBlank="1" showInputMessage="1" showErrorMessage="1" error="Please select answer from the drop-down list, or input answer in CAPITAL LETTERS" promptTitle="When defining requirements:" prompt="Public bodies can resort to:" xr:uid="{C6336826-FC51-4DB6-8931-422B188A47D3}">
          <x14:formula1>
            <xm:f>Lists!$C$2:$C$6</xm:f>
          </x14:formula1>
          <xm:sqref>D12</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9DE2BCDE-5E6E-4C60-917E-849E69E7C29F}">
          <x14:formula1>
            <xm:f>Lists!$O$2:$O$25</xm:f>
          </x14:formula1>
          <xm:sqref>D37:D54</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5517DE71-64A3-47C8-BDB0-B13BC007B503}">
          <x14:formula1>
            <xm:f>Lists!$V$2:$V$3</xm:f>
          </x14:formula1>
          <xm:sqref>D82:D83</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66293C0F-E893-443D-B260-4A3665159434}">
          <x14:formula1>
            <xm:f>Lists!$U$2:$U$3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BB13EF92-0AB9-4D1A-A889-823C9B29334D}">
          <x14:formula1>
            <xm:f>Lists!$T$2:$T$3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AFB6F3F1-AA29-4FE5-AAA2-0ED9C87DFEE3}">
          <x14:formula1>
            <xm:f>Lists!$S$2:$S$3</xm:f>
          </x14:formula1>
          <xm:sqref>D78</xm:sqref>
        </x14:dataValidation>
        <x14:dataValidation type="list" allowBlank="1" showInputMessage="1" showErrorMessage="1" xr:uid="{D8C411FE-B793-4103-A71B-F55540B08F26}">
          <x14:formula1>
            <xm:f>Lists!$K$2:$K$4</xm:f>
          </x14:formula1>
          <xm:sqref>D23</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42E602DB-DDE1-4A20-A1C8-F605CEDABA67}">
          <x14:formula1>
            <xm:f>Lists!$A$2:$A$4</xm:f>
          </x14:formula1>
          <xm:sqref>D7</xm:sqref>
        </x14:dataValidation>
        <x14:dataValidation type="list" allowBlank="1" showInputMessage="1" showErrorMessage="1" error="Please select answer from drop-down list, or input answer in CAPITAL LETTERS" promptTitle="Please answer YES/NO" prompt="Select an answer from the drop-down list" xr:uid="{DEEF7F0F-C7A2-4C55-AA3C-8D87FB0DE7B6}">
          <x14:formula1>
            <xm:f>Lists!$L$2:$L$4</xm:f>
          </x14:formula1>
          <xm:sqref>D27:D31</xm:sqref>
        </x14:dataValidation>
        <x14:dataValidation type="list" allowBlank="1" showInputMessage="1" showErrorMessage="1" xr:uid="{268E684A-FF1E-4273-9A83-6884C84A3E6E}">
          <x14:formula1>
            <xm:f>Lists!$E$2:$E$4</xm:f>
          </x14:formula1>
          <xm:sqref>D15</xm:sqref>
        </x14:dataValidation>
        <x14:dataValidation type="list" allowBlank="1" showInputMessage="1" showErrorMessage="1" xr:uid="{178CF8A1-35C1-44BF-B1D0-FA32EB9F3215}">
          <x14:formula1>
            <xm:f>Lists!$I$2:$I$4</xm:f>
          </x14:formula1>
          <xm:sqref>D20</xm:sqref>
        </x14:dataValidation>
        <x14:dataValidation type="list" allowBlank="1" showInputMessage="1" showErrorMessage="1" xr:uid="{DA6AA8A7-981F-4968-A7FE-02FE57C8A31D}">
          <x14:formula1>
            <xm:f>Lists!$H$2:$H$4</xm:f>
          </x14:formula1>
          <xm:sqref>D19</xm:sqref>
        </x14:dataValidation>
        <x14:dataValidation type="list" allowBlank="1" showInputMessage="1" showErrorMessage="1" xr:uid="{11182028-0E52-48A0-80A1-BF466DA8CFDD}">
          <x14:formula1>
            <xm:f>Lists!$G$2:$G$4</xm:f>
          </x14:formula1>
          <xm:sqref>D18</xm:sqref>
        </x14:dataValidation>
        <x14:dataValidation type="list" allowBlank="1" showInputMessage="1" showErrorMessage="1" xr:uid="{64A0728D-3C7F-437A-9DA9-34751A06C119}">
          <x14:formula1>
            <xm:f>Lists!$F$2:$F$4</xm:f>
          </x14:formula1>
          <xm:sqref>D16</xm:sqref>
        </x14:dataValidation>
        <x14:dataValidation type="list" allowBlank="1" showInputMessage="1" showErrorMessage="1" error="Please select answer from the drop-down list, or input answer in CAPITAL LETTERS" prompt="Please select the most relevant answer from the drop-down list" xr:uid="{A488D362-3BEE-4F3E-8527-4525D36D2F52}">
          <x14:formula1>
            <xm:f>Lists!$D$2:$D$4</xm:f>
          </x14:formula1>
          <xm:sqref>D13</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EFE93-8800-4F43-9DB6-DABB00F422A9}">
  <dimension ref="B1:S122"/>
  <sheetViews>
    <sheetView showGridLines="0" zoomScaleNormal="100" workbookViewId="0">
      <pane ySplit="3" topLeftCell="A4" activePane="bottomLeft" state="frozen"/>
      <selection pane="bottomLeft" activeCell="A3" sqref="A3"/>
    </sheetView>
  </sheetViews>
  <sheetFormatPr baseColWidth="10" defaultColWidth="25.1640625" defaultRowHeight="11" x14ac:dyDescent="0.2"/>
  <cols>
    <col min="1" max="1" width="15.5" style="1" customWidth="1"/>
    <col min="2" max="2" width="69" style="4" customWidth="1"/>
    <col min="3" max="3" width="10.33203125" style="4" customWidth="1"/>
    <col min="4" max="4" width="47" style="1" customWidth="1"/>
    <col min="5" max="5" width="40.5" style="2" customWidth="1"/>
    <col min="6" max="6" width="30.33203125" style="1" customWidth="1"/>
    <col min="7" max="7" width="25" style="1" customWidth="1"/>
    <col min="8" max="8" width="20.164062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9" s="77" customFormat="1" ht="36" customHeight="1" thickTop="1" thickBot="1" x14ac:dyDescent="0.25">
      <c r="B1" s="106" t="s">
        <v>143</v>
      </c>
      <c r="C1" s="107"/>
      <c r="D1" s="111" t="s">
        <v>458</v>
      </c>
      <c r="E1" s="106" t="s">
        <v>101</v>
      </c>
    </row>
    <row r="2" spans="2:19" ht="24.5" customHeight="1" thickTop="1" x14ac:dyDescent="0.2"/>
    <row r="3" spans="2:19" s="29" customFormat="1" ht="50" customHeight="1" x14ac:dyDescent="0.2">
      <c r="B3" s="27" t="s">
        <v>478</v>
      </c>
      <c r="D3" s="75" t="str">
        <f>'SB3 Overview of cities'!D15</f>
        <v>…</v>
      </c>
      <c r="E3" s="263"/>
      <c r="G3" s="28"/>
      <c r="H3" s="28"/>
      <c r="I3" s="28"/>
      <c r="J3" s="28"/>
      <c r="K3" s="28"/>
    </row>
    <row r="4" spans="2:19" s="29" customFormat="1" ht="20" customHeight="1" thickBot="1" x14ac:dyDescent="0.25">
      <c r="B4" s="27"/>
      <c r="C4" s="28"/>
      <c r="D4" s="27"/>
      <c r="F4" s="28"/>
      <c r="G4" s="28"/>
      <c r="H4" s="28"/>
      <c r="I4" s="28"/>
      <c r="J4" s="28"/>
      <c r="K4" s="28"/>
    </row>
    <row r="5" spans="2:19" s="29" customFormat="1" ht="56.75" customHeight="1" x14ac:dyDescent="0.2">
      <c r="B5" s="15" t="s">
        <v>181</v>
      </c>
      <c r="C5" s="16" t="s">
        <v>182</v>
      </c>
      <c r="D5" s="16"/>
      <c r="E5" s="617"/>
      <c r="F5" s="617"/>
      <c r="G5" s="617"/>
      <c r="H5" s="618"/>
      <c r="I5" s="3"/>
      <c r="J5" s="3"/>
      <c r="K5" s="3"/>
      <c r="L5" s="3"/>
      <c r="M5" s="3"/>
      <c r="N5" s="3"/>
      <c r="O5" s="3"/>
      <c r="P5" s="3"/>
      <c r="Q5" s="3"/>
      <c r="R5" s="3"/>
      <c r="S5" s="3"/>
    </row>
    <row r="6" spans="2:19" s="3" customFormat="1" ht="41.75" customHeight="1" x14ac:dyDescent="0.2">
      <c r="B6" s="17" t="s">
        <v>185</v>
      </c>
      <c r="C6" s="18" t="s">
        <v>186</v>
      </c>
      <c r="D6" s="201" t="s">
        <v>187</v>
      </c>
      <c r="E6" s="615" t="s">
        <v>188</v>
      </c>
      <c r="F6" s="615"/>
      <c r="G6" s="615"/>
      <c r="H6" s="616"/>
      <c r="I6" s="1"/>
      <c r="J6" s="1"/>
      <c r="K6" s="1"/>
      <c r="L6" s="1"/>
      <c r="M6" s="1"/>
      <c r="N6" s="1"/>
      <c r="O6" s="1"/>
      <c r="P6" s="1"/>
      <c r="Q6" s="1"/>
      <c r="R6" s="1"/>
      <c r="S6" s="1"/>
    </row>
    <row r="7" spans="2:19" ht="77" customHeight="1" x14ac:dyDescent="0.2">
      <c r="B7" s="68" t="s">
        <v>460</v>
      </c>
      <c r="C7" s="19"/>
      <c r="D7" s="341"/>
      <c r="E7" s="600"/>
      <c r="F7" s="600"/>
      <c r="G7" s="600"/>
      <c r="H7" s="601"/>
    </row>
    <row r="8" spans="2:19" ht="15" x14ac:dyDescent="0.2">
      <c r="B8" s="20"/>
      <c r="C8" s="23" t="s">
        <v>0</v>
      </c>
      <c r="D8" s="21">
        <f>IF(D7=Lists!$A$2,1,0)</f>
        <v>0</v>
      </c>
      <c r="E8" s="21"/>
      <c r="F8" s="21"/>
      <c r="G8" s="21"/>
      <c r="H8" s="22"/>
    </row>
    <row r="9" spans="2:19" s="3" customFormat="1" ht="41.75" customHeight="1" x14ac:dyDescent="0.2">
      <c r="B9" s="17" t="s">
        <v>192</v>
      </c>
      <c r="C9" s="18"/>
      <c r="D9" s="201"/>
      <c r="E9" s="615"/>
      <c r="F9" s="615"/>
      <c r="G9" s="615"/>
      <c r="H9" s="616"/>
      <c r="I9" s="1"/>
      <c r="J9" s="1"/>
      <c r="K9" s="1"/>
      <c r="L9" s="1"/>
      <c r="M9" s="1"/>
      <c r="N9" s="1"/>
      <c r="O9" s="1"/>
      <c r="P9" s="1"/>
      <c r="Q9" s="1"/>
      <c r="R9" s="1"/>
      <c r="S9" s="1"/>
    </row>
    <row r="10" spans="2:19" ht="38.75" customHeight="1" x14ac:dyDescent="0.2">
      <c r="B10" s="214" t="s">
        <v>423</v>
      </c>
      <c r="C10" s="215" t="s">
        <v>194</v>
      </c>
      <c r="D10" s="201" t="s">
        <v>187</v>
      </c>
      <c r="E10" s="615" t="s">
        <v>188</v>
      </c>
      <c r="F10" s="615"/>
      <c r="G10" s="615"/>
      <c r="H10" s="616"/>
    </row>
    <row r="11" spans="2:19" ht="34.25" customHeight="1" x14ac:dyDescent="0.2">
      <c r="B11" s="202" t="s">
        <v>195</v>
      </c>
      <c r="C11" s="203"/>
      <c r="D11" s="204" t="s">
        <v>196</v>
      </c>
      <c r="E11" s="644"/>
      <c r="F11" s="644"/>
      <c r="G11" s="644"/>
      <c r="H11" s="645"/>
    </row>
    <row r="12" spans="2:19" ht="132" customHeight="1" x14ac:dyDescent="0.2">
      <c r="B12" s="205" t="s">
        <v>197</v>
      </c>
      <c r="C12" s="206"/>
      <c r="D12" s="342"/>
      <c r="E12" s="606"/>
      <c r="F12" s="606"/>
      <c r="G12" s="606"/>
      <c r="H12" s="607"/>
    </row>
    <row r="13" spans="2:19" ht="75.5" customHeight="1" x14ac:dyDescent="0.2">
      <c r="B13" s="207" t="s">
        <v>200</v>
      </c>
      <c r="C13" s="206"/>
      <c r="D13" s="342"/>
      <c r="E13" s="606"/>
      <c r="F13" s="606"/>
      <c r="G13" s="606"/>
      <c r="H13" s="607"/>
    </row>
    <row r="14" spans="2:19" ht="31.25" customHeight="1" x14ac:dyDescent="0.2">
      <c r="B14" s="208" t="s">
        <v>203</v>
      </c>
      <c r="C14" s="206"/>
      <c r="D14" s="209" t="s">
        <v>204</v>
      </c>
      <c r="E14" s="608"/>
      <c r="F14" s="608"/>
      <c r="G14" s="608"/>
      <c r="H14" s="609"/>
    </row>
    <row r="15" spans="2:19" ht="79.25" customHeight="1" x14ac:dyDescent="0.2">
      <c r="B15" s="205" t="s">
        <v>205</v>
      </c>
      <c r="C15" s="206"/>
      <c r="D15" s="342"/>
      <c r="E15" s="606"/>
      <c r="F15" s="606"/>
      <c r="G15" s="606"/>
      <c r="H15" s="607"/>
    </row>
    <row r="16" spans="2:19" ht="69.5" customHeight="1" x14ac:dyDescent="0.2">
      <c r="B16" s="207" t="s">
        <v>208</v>
      </c>
      <c r="C16" s="206"/>
      <c r="D16" s="342"/>
      <c r="E16" s="606"/>
      <c r="F16" s="606"/>
      <c r="G16" s="606"/>
      <c r="H16" s="607"/>
    </row>
    <row r="17" spans="2:19" ht="17.75" customHeight="1" x14ac:dyDescent="0.2">
      <c r="B17" s="208" t="s">
        <v>210</v>
      </c>
      <c r="C17" s="210"/>
      <c r="D17" s="211"/>
      <c r="E17" s="608"/>
      <c r="F17" s="608"/>
      <c r="G17" s="608"/>
      <c r="H17" s="609"/>
    </row>
    <row r="18" spans="2:19" ht="53.75" customHeight="1" x14ac:dyDescent="0.2">
      <c r="B18" s="205" t="s">
        <v>211</v>
      </c>
      <c r="C18" s="206"/>
      <c r="D18" s="342"/>
      <c r="E18" s="606"/>
      <c r="F18" s="606"/>
      <c r="G18" s="606"/>
      <c r="H18" s="607"/>
    </row>
    <row r="19" spans="2:19" ht="94.25" customHeight="1" x14ac:dyDescent="0.2">
      <c r="B19" s="205" t="s">
        <v>424</v>
      </c>
      <c r="C19" s="206"/>
      <c r="D19" s="342"/>
      <c r="E19" s="606"/>
      <c r="F19" s="606"/>
      <c r="G19" s="606"/>
      <c r="H19" s="607"/>
    </row>
    <row r="20" spans="2:19" ht="103.25" customHeight="1" x14ac:dyDescent="0.2">
      <c r="B20" s="212" t="s">
        <v>216</v>
      </c>
      <c r="C20" s="213"/>
      <c r="D20" s="343"/>
      <c r="E20" s="613"/>
      <c r="F20" s="613"/>
      <c r="G20" s="613"/>
      <c r="H20" s="614"/>
    </row>
    <row r="21" spans="2:19" ht="23.75" customHeight="1" x14ac:dyDescent="0.2">
      <c r="B21" s="214"/>
      <c r="C21" s="215" t="s">
        <v>218</v>
      </c>
      <c r="D21" s="215">
        <f>SUM(_xlfn.IFS(D12=Lists!$C$2,0.2,D12=Lists!$C$3,0.2,D12=Lists!$C$4,0.2,D12=Lists!$C$5,0,D12="",0),IF(D13=Lists!$D$2,0.1,0),IF(D15=Lists!$E$2,0.05,0),IF(D16=Lists!$F$2,0.05,0),IF(D18=Lists!$G$2,0.15,0),IF(D19=Lists!$H$2,0.05,0),IF(D$20=Lists!$I$2,0.1,0))</f>
        <v>0</v>
      </c>
      <c r="E21" s="602"/>
      <c r="F21" s="602"/>
      <c r="G21" s="602"/>
      <c r="H21" s="603"/>
    </row>
    <row r="22" spans="2:19" ht="33" customHeight="1" x14ac:dyDescent="0.2">
      <c r="B22" s="216" t="s">
        <v>219</v>
      </c>
      <c r="C22" s="217" t="s">
        <v>220</v>
      </c>
      <c r="D22" s="217" t="s">
        <v>221</v>
      </c>
      <c r="E22" s="611" t="s">
        <v>188</v>
      </c>
      <c r="F22" s="611"/>
      <c r="G22" s="611"/>
      <c r="H22" s="612"/>
    </row>
    <row r="23" spans="2:19" ht="221" customHeight="1" x14ac:dyDescent="0.2">
      <c r="B23" s="218" t="s">
        <v>425</v>
      </c>
      <c r="C23" s="213"/>
      <c r="D23" s="343"/>
      <c r="E23" s="613"/>
      <c r="F23" s="613"/>
      <c r="G23" s="613"/>
      <c r="H23" s="614"/>
    </row>
    <row r="24" spans="2:19" ht="20.75" customHeight="1" x14ac:dyDescent="0.2">
      <c r="B24" s="214"/>
      <c r="C24" s="215" t="s">
        <v>225</v>
      </c>
      <c r="D24" s="215">
        <f>SUM(_xlfn.IFS(D23=Lists!$K$3,0.3,D23=Lists!$K$2,0,D23="",0))</f>
        <v>0</v>
      </c>
      <c r="E24" s="602"/>
      <c r="F24" s="602"/>
      <c r="G24" s="602"/>
      <c r="H24" s="603"/>
    </row>
    <row r="25" spans="2:19" ht="15" x14ac:dyDescent="0.2">
      <c r="B25" s="383"/>
      <c r="C25" s="384" t="s">
        <v>124</v>
      </c>
      <c r="D25" s="385">
        <f>D21+D24</f>
        <v>0</v>
      </c>
      <c r="E25" s="385"/>
      <c r="F25" s="385"/>
      <c r="G25" s="385"/>
      <c r="H25" s="386"/>
    </row>
    <row r="26" spans="2:19" s="3" customFormat="1" ht="41.75" customHeight="1" x14ac:dyDescent="0.2">
      <c r="B26" s="17" t="s">
        <v>226</v>
      </c>
      <c r="C26" s="18"/>
      <c r="D26" s="201" t="s">
        <v>187</v>
      </c>
      <c r="E26" s="615" t="s">
        <v>188</v>
      </c>
      <c r="F26" s="615"/>
      <c r="G26" s="615"/>
      <c r="H26" s="616"/>
      <c r="I26" s="1"/>
      <c r="J26" s="1"/>
      <c r="K26" s="1"/>
      <c r="L26" s="1"/>
      <c r="M26" s="1"/>
      <c r="N26" s="1"/>
      <c r="O26" s="1"/>
      <c r="P26" s="1"/>
      <c r="Q26" s="1"/>
      <c r="R26" s="1"/>
      <c r="S26" s="1"/>
    </row>
    <row r="27" spans="2:19" ht="27.5" customHeight="1" x14ac:dyDescent="0.2">
      <c r="B27" s="219" t="s">
        <v>227</v>
      </c>
      <c r="C27" s="220" t="s">
        <v>228</v>
      </c>
      <c r="D27" s="341"/>
      <c r="E27" s="629"/>
      <c r="F27" s="629"/>
      <c r="G27" s="629"/>
      <c r="H27" s="630"/>
    </row>
    <row r="28" spans="2:19" ht="35" customHeight="1" x14ac:dyDescent="0.2">
      <c r="B28" s="221" t="s">
        <v>231</v>
      </c>
      <c r="C28" s="220" t="s">
        <v>228</v>
      </c>
      <c r="D28" s="341"/>
      <c r="E28" s="631"/>
      <c r="F28" s="631"/>
      <c r="G28" s="631"/>
      <c r="H28" s="632"/>
    </row>
    <row r="29" spans="2:19" ht="35" customHeight="1" x14ac:dyDescent="0.2">
      <c r="B29" s="222" t="s">
        <v>234</v>
      </c>
      <c r="C29" s="220" t="s">
        <v>228</v>
      </c>
      <c r="D29" s="341"/>
      <c r="E29" s="631"/>
      <c r="F29" s="631"/>
      <c r="G29" s="631"/>
      <c r="H29" s="632"/>
    </row>
    <row r="30" spans="2:19" ht="45" customHeight="1" x14ac:dyDescent="0.2">
      <c r="B30" s="222" t="s">
        <v>237</v>
      </c>
      <c r="C30" s="220" t="s">
        <v>228</v>
      </c>
      <c r="D30" s="341"/>
      <c r="E30" s="631"/>
      <c r="F30" s="631"/>
      <c r="G30" s="631"/>
      <c r="H30" s="632"/>
    </row>
    <row r="31" spans="2:19" ht="27.5" customHeight="1" x14ac:dyDescent="0.2">
      <c r="B31" s="222" t="s">
        <v>240</v>
      </c>
      <c r="C31" s="220" t="s">
        <v>228</v>
      </c>
      <c r="D31" s="341"/>
      <c r="E31" s="604"/>
      <c r="F31" s="604"/>
      <c r="G31" s="604"/>
      <c r="H31" s="605"/>
    </row>
    <row r="32" spans="2:19" ht="15" x14ac:dyDescent="0.2">
      <c r="B32" s="20"/>
      <c r="C32" s="23" t="s">
        <v>11</v>
      </c>
      <c r="D32" s="21">
        <f>SUM(IF(D27=Lists!$L$2,0.2,0),IF(D28=Lists!$L$2,0.2,0),IF(D29=Lists!$L$2,0.2,0),IF(D30=Lists!$L$2,0.2,0),IF(D31=Lists!$L$2,0.2,0))</f>
        <v>0</v>
      </c>
      <c r="E32" s="21"/>
      <c r="F32" s="21"/>
      <c r="G32" s="21"/>
      <c r="H32" s="22"/>
    </row>
    <row r="33" spans="2:19" s="3" customFormat="1" ht="41.75" customHeight="1" x14ac:dyDescent="0.2">
      <c r="B33" s="17" t="s">
        <v>426</v>
      </c>
      <c r="C33" s="18"/>
      <c r="D33" s="201" t="s">
        <v>187</v>
      </c>
      <c r="E33" s="615"/>
      <c r="F33" s="615"/>
      <c r="G33" s="615"/>
      <c r="H33" s="616"/>
      <c r="I33" s="1"/>
      <c r="J33" s="1"/>
      <c r="K33" s="1"/>
      <c r="L33" s="1"/>
      <c r="M33" s="1"/>
      <c r="N33" s="1"/>
      <c r="O33" s="1"/>
      <c r="P33" s="1"/>
      <c r="Q33" s="1"/>
      <c r="R33" s="1"/>
      <c r="S33" s="1"/>
    </row>
    <row r="34" spans="2:19" ht="36.5" customHeight="1" x14ac:dyDescent="0.2">
      <c r="B34" s="223" t="s">
        <v>244</v>
      </c>
      <c r="C34" s="224" t="s">
        <v>245</v>
      </c>
      <c r="D34" s="225"/>
      <c r="E34" s="226"/>
      <c r="F34" s="651" t="s">
        <v>246</v>
      </c>
      <c r="G34" s="651"/>
      <c r="H34" s="227"/>
    </row>
    <row r="35" spans="2:19" ht="93" customHeight="1" x14ac:dyDescent="0.2">
      <c r="B35" s="228" t="s">
        <v>247</v>
      </c>
      <c r="C35" s="69"/>
      <c r="D35" s="229" t="s">
        <v>427</v>
      </c>
      <c r="E35" s="229" t="s">
        <v>249</v>
      </c>
      <c r="F35" s="229" t="s">
        <v>250</v>
      </c>
      <c r="G35" s="229" t="s">
        <v>251</v>
      </c>
      <c r="H35" s="230" t="s">
        <v>252</v>
      </c>
    </row>
    <row r="36" spans="2:19" ht="32" customHeight="1" x14ac:dyDescent="0.2">
      <c r="B36" s="231" t="s">
        <v>253</v>
      </c>
      <c r="C36" s="232"/>
      <c r="D36" s="233" t="s">
        <v>254</v>
      </c>
      <c r="E36" s="233" t="s">
        <v>255</v>
      </c>
      <c r="F36" s="233" t="s">
        <v>256</v>
      </c>
      <c r="G36" s="234"/>
      <c r="H36" s="235"/>
    </row>
    <row r="37" spans="2:19" ht="17" customHeight="1" x14ac:dyDescent="0.2">
      <c r="B37" s="624"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7" s="236" t="s">
        <v>258</v>
      </c>
      <c r="D37" s="344"/>
      <c r="E37" s="345" t="s">
        <v>269</v>
      </c>
      <c r="F37" s="345"/>
      <c r="G37" s="346"/>
      <c r="H37" s="347"/>
    </row>
    <row r="38" spans="2:19" ht="17" customHeight="1" x14ac:dyDescent="0.2">
      <c r="B38" s="625"/>
      <c r="C38" s="237" t="s">
        <v>261</v>
      </c>
      <c r="D38" s="344"/>
      <c r="E38" s="345" t="s">
        <v>269</v>
      </c>
      <c r="F38" s="345"/>
      <c r="G38" s="346"/>
      <c r="H38" s="347"/>
    </row>
    <row r="39" spans="2:19" ht="17" customHeight="1" x14ac:dyDescent="0.2">
      <c r="B39" s="625"/>
      <c r="C39" s="237" t="s">
        <v>263</v>
      </c>
      <c r="D39" s="344"/>
      <c r="E39" s="345" t="s">
        <v>269</v>
      </c>
      <c r="F39" s="345"/>
      <c r="G39" s="346"/>
      <c r="H39" s="347"/>
    </row>
    <row r="40" spans="2:19" ht="17" customHeight="1" x14ac:dyDescent="0.2">
      <c r="B40" s="625"/>
      <c r="C40" s="237" t="s">
        <v>264</v>
      </c>
      <c r="D40" s="344"/>
      <c r="E40" s="345" t="s">
        <v>269</v>
      </c>
      <c r="F40" s="345"/>
      <c r="G40" s="346"/>
      <c r="H40" s="347"/>
    </row>
    <row r="41" spans="2:19" ht="17" customHeight="1" x14ac:dyDescent="0.2">
      <c r="B41" s="625"/>
      <c r="C41" s="237" t="s">
        <v>265</v>
      </c>
      <c r="D41" s="344"/>
      <c r="E41" s="345" t="s">
        <v>269</v>
      </c>
      <c r="F41" s="345"/>
      <c r="G41" s="346"/>
      <c r="H41" s="347"/>
    </row>
    <row r="42" spans="2:19" ht="17" customHeight="1" x14ac:dyDescent="0.2">
      <c r="B42" s="625"/>
      <c r="C42" s="237" t="s">
        <v>268</v>
      </c>
      <c r="D42" s="344"/>
      <c r="E42" s="345" t="s">
        <v>269</v>
      </c>
      <c r="F42" s="345"/>
      <c r="G42" s="346"/>
      <c r="H42" s="347"/>
    </row>
    <row r="43" spans="2:19" ht="17" customHeight="1" x14ac:dyDescent="0.2">
      <c r="B43" s="625"/>
      <c r="C43" s="237" t="s">
        <v>271</v>
      </c>
      <c r="D43" s="344"/>
      <c r="E43" s="345" t="s">
        <v>269</v>
      </c>
      <c r="F43" s="345"/>
      <c r="G43" s="346"/>
      <c r="H43" s="347"/>
    </row>
    <row r="44" spans="2:19" ht="17" customHeight="1" x14ac:dyDescent="0.2">
      <c r="B44" s="625"/>
      <c r="C44" s="237" t="s">
        <v>272</v>
      </c>
      <c r="D44" s="344"/>
      <c r="E44" s="345" t="s">
        <v>269</v>
      </c>
      <c r="F44" s="345"/>
      <c r="G44" s="346"/>
      <c r="H44" s="347"/>
    </row>
    <row r="45" spans="2:19" ht="17" customHeight="1" x14ac:dyDescent="0.2">
      <c r="B45" s="625"/>
      <c r="C45" s="237" t="s">
        <v>274</v>
      </c>
      <c r="D45" s="344"/>
      <c r="E45" s="345" t="s">
        <v>269</v>
      </c>
      <c r="F45" s="345"/>
      <c r="G45" s="346"/>
      <c r="H45" s="347"/>
    </row>
    <row r="46" spans="2:19" ht="17" customHeight="1" x14ac:dyDescent="0.2">
      <c r="B46" s="625"/>
      <c r="C46" s="237" t="s">
        <v>276</v>
      </c>
      <c r="D46" s="344"/>
      <c r="E46" s="345" t="s">
        <v>269</v>
      </c>
      <c r="F46" s="345"/>
      <c r="G46" s="346"/>
      <c r="H46" s="347"/>
    </row>
    <row r="47" spans="2:19" ht="17" customHeight="1" x14ac:dyDescent="0.2">
      <c r="B47" s="625"/>
      <c r="C47" s="237" t="s">
        <v>279</v>
      </c>
      <c r="D47" s="344"/>
      <c r="E47" s="345" t="s">
        <v>269</v>
      </c>
      <c r="F47" s="345"/>
      <c r="G47" s="346"/>
      <c r="H47" s="347"/>
    </row>
    <row r="48" spans="2:19" ht="17" customHeight="1" x14ac:dyDescent="0.2">
      <c r="B48" s="625"/>
      <c r="C48" s="237" t="s">
        <v>282</v>
      </c>
      <c r="D48" s="344"/>
      <c r="E48" s="345" t="s">
        <v>269</v>
      </c>
      <c r="F48" s="345"/>
      <c r="G48" s="346"/>
      <c r="H48" s="347"/>
    </row>
    <row r="49" spans="2:18" ht="17" customHeight="1" x14ac:dyDescent="0.2">
      <c r="B49" s="625"/>
      <c r="C49" s="237" t="s">
        <v>284</v>
      </c>
      <c r="D49" s="344"/>
      <c r="E49" s="345" t="s">
        <v>269</v>
      </c>
      <c r="F49" s="345"/>
      <c r="G49" s="346"/>
      <c r="H49" s="347"/>
    </row>
    <row r="50" spans="2:18" ht="17" customHeight="1" x14ac:dyDescent="0.2">
      <c r="B50" s="625"/>
      <c r="C50" s="237" t="s">
        <v>286</v>
      </c>
      <c r="D50" s="344"/>
      <c r="E50" s="345" t="s">
        <v>269</v>
      </c>
      <c r="F50" s="345"/>
      <c r="G50" s="346"/>
      <c r="H50" s="347"/>
    </row>
    <row r="51" spans="2:18" ht="17" customHeight="1" x14ac:dyDescent="0.2">
      <c r="B51" s="625"/>
      <c r="C51" s="237" t="s">
        <v>288</v>
      </c>
      <c r="D51" s="344"/>
      <c r="E51" s="345" t="s">
        <v>269</v>
      </c>
      <c r="F51" s="345"/>
      <c r="G51" s="346"/>
      <c r="H51" s="347"/>
    </row>
    <row r="52" spans="2:18" ht="17" customHeight="1" x14ac:dyDescent="0.2">
      <c r="B52" s="625"/>
      <c r="C52" s="237" t="s">
        <v>289</v>
      </c>
      <c r="D52" s="344"/>
      <c r="E52" s="345" t="s">
        <v>269</v>
      </c>
      <c r="F52" s="345"/>
      <c r="G52" s="346"/>
      <c r="H52" s="347"/>
    </row>
    <row r="53" spans="2:18" ht="17" customHeight="1" x14ac:dyDescent="0.2">
      <c r="B53" s="625"/>
      <c r="C53" s="237" t="s">
        <v>290</v>
      </c>
      <c r="D53" s="344"/>
      <c r="E53" s="345" t="s">
        <v>269</v>
      </c>
      <c r="F53" s="345"/>
      <c r="G53" s="346"/>
      <c r="H53" s="347"/>
    </row>
    <row r="54" spans="2:18" ht="17" customHeight="1" x14ac:dyDescent="0.2">
      <c r="B54" s="626"/>
      <c r="C54" s="237" t="s">
        <v>291</v>
      </c>
      <c r="D54" s="344"/>
      <c r="E54" s="345" t="s">
        <v>269</v>
      </c>
      <c r="F54" s="345"/>
      <c r="G54" s="346"/>
      <c r="H54" s="347"/>
    </row>
    <row r="55" spans="2:18" ht="22.25" customHeight="1" x14ac:dyDescent="0.2">
      <c r="B55" s="627" t="s">
        <v>428</v>
      </c>
      <c r="C55" s="237" t="s">
        <v>293</v>
      </c>
      <c r="D55" s="345"/>
      <c r="E55" s="345" t="s">
        <v>269</v>
      </c>
      <c r="F55" s="345"/>
      <c r="G55" s="346"/>
      <c r="H55" s="347"/>
    </row>
    <row r="56" spans="2:18" ht="24" customHeight="1" x14ac:dyDescent="0.2">
      <c r="B56" s="628"/>
      <c r="C56" s="232" t="s">
        <v>295</v>
      </c>
      <c r="D56" s="348"/>
      <c r="E56" s="348" t="s">
        <v>269</v>
      </c>
      <c r="F56" s="348"/>
      <c r="G56" s="349"/>
      <c r="H56" s="350"/>
    </row>
    <row r="57" spans="2:18" ht="38" customHeight="1" x14ac:dyDescent="0.2">
      <c r="B57" s="255"/>
      <c r="C57" s="112" t="s">
        <v>12</v>
      </c>
      <c r="D57" s="256">
        <f>0.02*COUNTA(D37:D56)</f>
        <v>0</v>
      </c>
      <c r="E57" s="112"/>
      <c r="F57" s="112"/>
      <c r="G57" s="112"/>
      <c r="H57" s="113"/>
      <c r="I57" s="66"/>
      <c r="J57" s="66"/>
      <c r="K57" s="66"/>
      <c r="L57" s="66"/>
      <c r="M57" s="66"/>
      <c r="N57" s="66"/>
      <c r="O57" s="66"/>
      <c r="P57" s="66"/>
      <c r="Q57" s="66"/>
    </row>
    <row r="58" spans="2:18" ht="33" customHeight="1" x14ac:dyDescent="0.2">
      <c r="B58" s="216" t="s">
        <v>296</v>
      </c>
      <c r="C58" s="217" t="s">
        <v>245</v>
      </c>
      <c r="D58" s="217"/>
      <c r="E58" s="611"/>
      <c r="F58" s="611"/>
      <c r="G58" s="611"/>
      <c r="H58" s="612"/>
    </row>
    <row r="59" spans="2:18" ht="54" customHeight="1" x14ac:dyDescent="0.2">
      <c r="B59" s="387" t="s">
        <v>297</v>
      </c>
      <c r="C59" s="388"/>
      <c r="D59" s="367" t="s">
        <v>298</v>
      </c>
      <c r="E59" s="622" t="s">
        <v>429</v>
      </c>
      <c r="F59" s="622"/>
      <c r="G59" s="622" t="s">
        <v>300</v>
      </c>
      <c r="H59" s="623"/>
    </row>
    <row r="60" spans="2:18" ht="37.25" customHeight="1" x14ac:dyDescent="0.2">
      <c r="B60" s="238" t="s">
        <v>301</v>
      </c>
      <c r="C60" s="239"/>
      <c r="D60" s="240" t="s">
        <v>302</v>
      </c>
      <c r="E60" s="610" t="s">
        <v>303</v>
      </c>
      <c r="F60" s="610"/>
      <c r="G60" s="674"/>
      <c r="H60" s="675"/>
      <c r="R60" s="66"/>
    </row>
    <row r="61" spans="2:18" ht="33.5" customHeight="1" x14ac:dyDescent="0.2">
      <c r="B61" s="619"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1" s="237" t="s">
        <v>258</v>
      </c>
      <c r="D61" s="344"/>
      <c r="E61" s="598" t="s">
        <v>269</v>
      </c>
      <c r="F61" s="598"/>
      <c r="G61" s="598" t="s">
        <v>269</v>
      </c>
      <c r="H61" s="599"/>
      <c r="R61" s="66"/>
    </row>
    <row r="62" spans="2:18" ht="24" customHeight="1" x14ac:dyDescent="0.2">
      <c r="B62" s="620"/>
      <c r="C62" s="237" t="s">
        <v>261</v>
      </c>
      <c r="D62" s="344"/>
      <c r="E62" s="598" t="s">
        <v>269</v>
      </c>
      <c r="F62" s="598"/>
      <c r="G62" s="598" t="s">
        <v>269</v>
      </c>
      <c r="H62" s="599"/>
      <c r="R62" s="66"/>
    </row>
    <row r="63" spans="2:18" ht="24" customHeight="1" x14ac:dyDescent="0.2">
      <c r="B63" s="620"/>
      <c r="C63" s="237" t="s">
        <v>263</v>
      </c>
      <c r="D63" s="344"/>
      <c r="E63" s="598" t="s">
        <v>269</v>
      </c>
      <c r="F63" s="598"/>
      <c r="G63" s="598" t="s">
        <v>269</v>
      </c>
      <c r="H63" s="599"/>
      <c r="R63" s="66"/>
    </row>
    <row r="64" spans="2:18" ht="27.5" customHeight="1" x14ac:dyDescent="0.2">
      <c r="B64" s="620"/>
      <c r="C64" s="237" t="s">
        <v>264</v>
      </c>
      <c r="D64" s="344"/>
      <c r="E64" s="598" t="s">
        <v>269</v>
      </c>
      <c r="F64" s="598"/>
      <c r="G64" s="598" t="s">
        <v>269</v>
      </c>
      <c r="H64" s="599"/>
      <c r="R64" s="66"/>
    </row>
    <row r="65" spans="2:19" ht="24" customHeight="1" x14ac:dyDescent="0.2">
      <c r="B65" s="620"/>
      <c r="C65" s="237" t="s">
        <v>265</v>
      </c>
      <c r="D65" s="344"/>
      <c r="E65" s="598" t="s">
        <v>269</v>
      </c>
      <c r="F65" s="598"/>
      <c r="G65" s="598" t="s">
        <v>269</v>
      </c>
      <c r="H65" s="599"/>
      <c r="R65" s="66"/>
    </row>
    <row r="66" spans="2:19" ht="24" customHeight="1" x14ac:dyDescent="0.2">
      <c r="B66" s="620"/>
      <c r="C66" s="237" t="s">
        <v>268</v>
      </c>
      <c r="D66" s="344"/>
      <c r="E66" s="598" t="s">
        <v>269</v>
      </c>
      <c r="F66" s="598"/>
      <c r="G66" s="598" t="s">
        <v>269</v>
      </c>
      <c r="H66" s="599"/>
      <c r="R66" s="66"/>
    </row>
    <row r="67" spans="2:19" ht="24" customHeight="1" x14ac:dyDescent="0.2">
      <c r="B67" s="620"/>
      <c r="C67" s="237" t="s">
        <v>271</v>
      </c>
      <c r="D67" s="344"/>
      <c r="E67" s="598" t="s">
        <v>269</v>
      </c>
      <c r="F67" s="598"/>
      <c r="G67" s="598" t="s">
        <v>269</v>
      </c>
      <c r="H67" s="599"/>
      <c r="R67" s="66"/>
    </row>
    <row r="68" spans="2:19" ht="24" customHeight="1" x14ac:dyDescent="0.2">
      <c r="B68" s="620"/>
      <c r="C68" s="237" t="s">
        <v>272</v>
      </c>
      <c r="D68" s="344"/>
      <c r="E68" s="598" t="s">
        <v>269</v>
      </c>
      <c r="F68" s="598"/>
      <c r="G68" s="598" t="s">
        <v>269</v>
      </c>
      <c r="H68" s="599"/>
      <c r="R68" s="66"/>
    </row>
    <row r="69" spans="2:19" ht="32.75" customHeight="1" x14ac:dyDescent="0.2">
      <c r="B69" s="621"/>
      <c r="C69" s="237" t="s">
        <v>274</v>
      </c>
      <c r="D69" s="344"/>
      <c r="E69" s="598" t="s">
        <v>269</v>
      </c>
      <c r="F69" s="598"/>
      <c r="G69" s="598" t="s">
        <v>269</v>
      </c>
      <c r="H69" s="599"/>
      <c r="R69" s="66"/>
    </row>
    <row r="70" spans="2:19" ht="45.5" customHeight="1" x14ac:dyDescent="0.2">
      <c r="B70" s="389" t="s">
        <v>430</v>
      </c>
      <c r="C70" s="232" t="s">
        <v>276</v>
      </c>
      <c r="D70" s="351"/>
      <c r="E70" s="649" t="s">
        <v>269</v>
      </c>
      <c r="F70" s="649"/>
      <c r="G70" s="649" t="s">
        <v>269</v>
      </c>
      <c r="H70" s="650"/>
      <c r="R70" s="66"/>
    </row>
    <row r="71" spans="2:19" ht="20.75" customHeight="1" x14ac:dyDescent="0.2">
      <c r="B71" s="214"/>
      <c r="C71" s="215" t="s">
        <v>309</v>
      </c>
      <c r="D71" s="215">
        <f>0.04*COUNTA(D61:D70)</f>
        <v>0</v>
      </c>
      <c r="E71" s="602"/>
      <c r="F71" s="602"/>
      <c r="G71" s="602"/>
      <c r="H71" s="603"/>
    </row>
    <row r="72" spans="2:19" s="3" customFormat="1" ht="41.75" customHeight="1" x14ac:dyDescent="0.2">
      <c r="B72" s="17" t="s">
        <v>310</v>
      </c>
      <c r="C72" s="18"/>
      <c r="D72" s="201" t="s">
        <v>187</v>
      </c>
      <c r="E72" s="615" t="s">
        <v>311</v>
      </c>
      <c r="F72" s="615"/>
      <c r="G72" s="615"/>
      <c r="H72" s="616"/>
      <c r="I72" s="1"/>
      <c r="J72" s="1"/>
      <c r="K72" s="1"/>
      <c r="L72" s="1"/>
      <c r="M72" s="1"/>
      <c r="N72" s="1"/>
      <c r="O72" s="1"/>
      <c r="P72" s="1"/>
      <c r="Q72" s="1"/>
      <c r="R72" s="1"/>
      <c r="S72" s="1"/>
    </row>
    <row r="73" spans="2:19" ht="53.75" customHeight="1" x14ac:dyDescent="0.2">
      <c r="B73" s="70" t="s">
        <v>312</v>
      </c>
      <c r="C73" s="19"/>
      <c r="D73" s="352"/>
      <c r="E73" s="642" t="s">
        <v>269</v>
      </c>
      <c r="F73" s="642"/>
      <c r="G73" s="642"/>
      <c r="H73" s="643"/>
    </row>
    <row r="74" spans="2:19" s="3" customFormat="1" ht="41.75" customHeight="1" x14ac:dyDescent="0.2">
      <c r="B74" s="17"/>
      <c r="C74" s="264" t="s">
        <v>17</v>
      </c>
      <c r="D74" s="201">
        <f>IF(D73=Lists!$R$2,0.2,0)</f>
        <v>0</v>
      </c>
      <c r="E74" s="615"/>
      <c r="F74" s="615"/>
      <c r="G74" s="615"/>
      <c r="H74" s="616"/>
      <c r="I74" s="1"/>
      <c r="J74" s="1"/>
      <c r="K74" s="1"/>
      <c r="L74" s="1"/>
      <c r="M74" s="1"/>
      <c r="N74" s="1"/>
      <c r="O74" s="1"/>
      <c r="P74" s="1"/>
      <c r="Q74" s="1"/>
      <c r="R74" s="1"/>
      <c r="S74" s="1"/>
    </row>
    <row r="75" spans="2:19" ht="15" x14ac:dyDescent="0.2">
      <c r="B75" s="20"/>
      <c r="C75" s="23" t="s">
        <v>125</v>
      </c>
      <c r="D75" s="21">
        <f>D57+D71+D74</f>
        <v>0</v>
      </c>
      <c r="E75" s="21"/>
      <c r="F75" s="21"/>
      <c r="G75" s="21"/>
      <c r="H75" s="22"/>
    </row>
    <row r="76" spans="2:19" s="3" customFormat="1" ht="41.75" customHeight="1" x14ac:dyDescent="0.2">
      <c r="B76" s="17" t="s">
        <v>315</v>
      </c>
      <c r="C76" s="18"/>
      <c r="D76" s="201" t="s">
        <v>187</v>
      </c>
      <c r="E76" s="615" t="s">
        <v>316</v>
      </c>
      <c r="F76" s="615"/>
      <c r="G76" s="615" t="s">
        <v>317</v>
      </c>
      <c r="H76" s="616"/>
      <c r="I76" s="1"/>
      <c r="J76" s="1"/>
      <c r="K76" s="1"/>
      <c r="L76" s="1"/>
      <c r="M76" s="1"/>
      <c r="N76" s="1"/>
      <c r="O76" s="1"/>
      <c r="P76" s="1"/>
      <c r="Q76" s="1"/>
      <c r="R76" s="1"/>
      <c r="S76" s="1"/>
    </row>
    <row r="77" spans="2:19" ht="29.75" customHeight="1" x14ac:dyDescent="0.2">
      <c r="B77" s="257" t="s">
        <v>318</v>
      </c>
      <c r="C77" s="258" t="s">
        <v>245</v>
      </c>
      <c r="D77" s="258"/>
      <c r="E77" s="639" t="s">
        <v>431</v>
      </c>
      <c r="F77" s="640"/>
      <c r="G77" s="640"/>
      <c r="H77" s="641"/>
    </row>
    <row r="78" spans="2:19" ht="38" customHeight="1" x14ac:dyDescent="0.2">
      <c r="B78" s="30" t="s">
        <v>320</v>
      </c>
      <c r="C78" s="25"/>
      <c r="D78" s="342"/>
      <c r="E78" s="633" t="s">
        <v>269</v>
      </c>
      <c r="F78" s="634"/>
      <c r="G78" s="634"/>
      <c r="H78" s="635"/>
    </row>
    <row r="79" spans="2:19" ht="29.75" customHeight="1" x14ac:dyDescent="0.2">
      <c r="B79" s="30" t="s">
        <v>323</v>
      </c>
      <c r="C79" s="25"/>
      <c r="D79" s="342"/>
      <c r="E79" s="633" t="s">
        <v>269</v>
      </c>
      <c r="F79" s="634"/>
      <c r="G79" s="634"/>
      <c r="H79" s="635"/>
    </row>
    <row r="80" spans="2:19" ht="39" customHeight="1" x14ac:dyDescent="0.2">
      <c r="B80" s="259" t="s">
        <v>326</v>
      </c>
      <c r="C80" s="71"/>
      <c r="D80" s="342"/>
      <c r="E80" s="636" t="s">
        <v>269</v>
      </c>
      <c r="F80" s="637"/>
      <c r="G80" s="637"/>
      <c r="H80" s="638"/>
    </row>
    <row r="81" spans="2:19" ht="44" customHeight="1" x14ac:dyDescent="0.2">
      <c r="B81" s="257" t="s">
        <v>329</v>
      </c>
      <c r="C81" s="258" t="s">
        <v>330</v>
      </c>
      <c r="D81" s="258"/>
      <c r="E81" s="639" t="s">
        <v>331</v>
      </c>
      <c r="F81" s="640"/>
      <c r="G81" s="640"/>
      <c r="H81" s="641"/>
    </row>
    <row r="82" spans="2:19" ht="36" customHeight="1" x14ac:dyDescent="0.2">
      <c r="B82" s="30" t="s">
        <v>332</v>
      </c>
      <c r="C82" s="25"/>
      <c r="D82" s="342"/>
      <c r="E82" s="633" t="s">
        <v>269</v>
      </c>
      <c r="F82" s="634"/>
      <c r="G82" s="634"/>
      <c r="H82" s="635"/>
    </row>
    <row r="83" spans="2:19" ht="29.75" customHeight="1" x14ac:dyDescent="0.2">
      <c r="B83" s="30" t="s">
        <v>335</v>
      </c>
      <c r="C83" s="25"/>
      <c r="D83" s="342"/>
      <c r="E83" s="633" t="s">
        <v>269</v>
      </c>
      <c r="F83" s="634"/>
      <c r="G83" s="634"/>
      <c r="H83" s="635"/>
    </row>
    <row r="84" spans="2:19" ht="75" customHeight="1" x14ac:dyDescent="0.2">
      <c r="B84" s="74" t="s">
        <v>336</v>
      </c>
      <c r="C84" s="26"/>
      <c r="D84" s="342"/>
      <c r="E84" s="636" t="s">
        <v>269</v>
      </c>
      <c r="F84" s="637"/>
      <c r="G84" s="637"/>
      <c r="H84" s="638"/>
    </row>
    <row r="85" spans="2:19" ht="15" x14ac:dyDescent="0.2">
      <c r="B85" s="20"/>
      <c r="C85" s="23" t="s">
        <v>126</v>
      </c>
      <c r="D85" s="21">
        <f>SUM(IF(D78=Lists!$S$2,0.2,0),IF(D79=Lists!$T$2,0.1,0),IF(D80=Lists!$U$2,0.1,0),IF(D82=Lists!$V$2,0.3,0),IF(D83=Lists!$W$2,0.1,0),_xlfn.IFS(D84=Lists!$X$3,0.1,D84=Lists!$X$4,0.1,D84=Lists!$X$5,0.15,D84=Lists!$X$6,0.2,D84=Lists!$X$2,0,D84="",0))</f>
        <v>0</v>
      </c>
      <c r="E85" s="21"/>
      <c r="F85" s="21"/>
      <c r="G85" s="21"/>
      <c r="H85" s="22"/>
    </row>
    <row r="86" spans="2:19" s="3" customFormat="1" ht="41" customHeight="1" x14ac:dyDescent="0.2">
      <c r="B86" s="17" t="s">
        <v>338</v>
      </c>
      <c r="C86" s="285" t="s">
        <v>432</v>
      </c>
      <c r="D86" s="658" t="s">
        <v>340</v>
      </c>
      <c r="E86" s="661"/>
      <c r="F86" s="658"/>
      <c r="G86" s="659"/>
      <c r="H86" s="660"/>
      <c r="I86" s="1"/>
      <c r="J86" s="1"/>
      <c r="K86" s="1"/>
      <c r="L86" s="1"/>
      <c r="M86" s="1"/>
      <c r="N86" s="1"/>
      <c r="O86" s="1"/>
      <c r="P86" s="1"/>
      <c r="Q86" s="1"/>
      <c r="R86" s="1"/>
      <c r="S86" s="1"/>
    </row>
    <row r="87" spans="2:19" ht="59.75" customHeight="1" x14ac:dyDescent="0.2">
      <c r="B87" s="257" t="s">
        <v>341</v>
      </c>
      <c r="C87" s="335">
        <v>2018</v>
      </c>
      <c r="D87" s="24" t="s">
        <v>433</v>
      </c>
      <c r="E87" s="24" t="s">
        <v>434</v>
      </c>
      <c r="F87" s="662" t="s">
        <v>435</v>
      </c>
      <c r="G87" s="663"/>
      <c r="H87" s="664"/>
    </row>
    <row r="88" spans="2:19" ht="15.5" customHeight="1" x14ac:dyDescent="0.2">
      <c r="B88" s="353" t="s">
        <v>346</v>
      </c>
      <c r="C88" s="354"/>
      <c r="D88" s="355" t="s">
        <v>269</v>
      </c>
      <c r="E88" s="355" t="s">
        <v>269</v>
      </c>
      <c r="F88" s="665" t="s">
        <v>269</v>
      </c>
      <c r="G88" s="666"/>
      <c r="H88" s="667"/>
    </row>
    <row r="89" spans="2:19" ht="14.75" customHeight="1" x14ac:dyDescent="0.2">
      <c r="B89" s="353" t="s">
        <v>347</v>
      </c>
      <c r="C89" s="354"/>
      <c r="D89" s="355" t="s">
        <v>269</v>
      </c>
      <c r="E89" s="355" t="s">
        <v>269</v>
      </c>
      <c r="F89" s="668"/>
      <c r="G89" s="669"/>
      <c r="H89" s="670"/>
    </row>
    <row r="90" spans="2:19" ht="14.75" customHeight="1" x14ac:dyDescent="0.2">
      <c r="B90" s="353" t="s">
        <v>348</v>
      </c>
      <c r="C90" s="354"/>
      <c r="D90" s="355" t="s">
        <v>269</v>
      </c>
      <c r="E90" s="355" t="s">
        <v>269</v>
      </c>
      <c r="F90" s="668"/>
      <c r="G90" s="669"/>
      <c r="H90" s="670"/>
    </row>
    <row r="91" spans="2:19" ht="14.75" customHeight="1" x14ac:dyDescent="0.2">
      <c r="B91" s="356" t="s">
        <v>349</v>
      </c>
      <c r="C91" s="354"/>
      <c r="D91" s="357" t="s">
        <v>269</v>
      </c>
      <c r="E91" s="357" t="s">
        <v>269</v>
      </c>
      <c r="F91" s="668"/>
      <c r="G91" s="669"/>
      <c r="H91" s="670"/>
    </row>
    <row r="92" spans="2:19" ht="14.75" customHeight="1" x14ac:dyDescent="0.2">
      <c r="B92" s="356" t="s">
        <v>350</v>
      </c>
      <c r="C92" s="354"/>
      <c r="D92" s="357" t="s">
        <v>269</v>
      </c>
      <c r="E92" s="357" t="s">
        <v>269</v>
      </c>
      <c r="F92" s="668"/>
      <c r="G92" s="669"/>
      <c r="H92" s="670"/>
    </row>
    <row r="93" spans="2:19" ht="14.75" customHeight="1" x14ac:dyDescent="0.2">
      <c r="B93" s="356" t="s">
        <v>351</v>
      </c>
      <c r="C93" s="354"/>
      <c r="D93" s="357" t="s">
        <v>269</v>
      </c>
      <c r="E93" s="357" t="s">
        <v>269</v>
      </c>
      <c r="F93" s="668"/>
      <c r="G93" s="669"/>
      <c r="H93" s="670"/>
    </row>
    <row r="94" spans="2:19" ht="14.75" customHeight="1" x14ac:dyDescent="0.2">
      <c r="B94" s="356" t="s">
        <v>352</v>
      </c>
      <c r="C94" s="354"/>
      <c r="D94" s="357" t="s">
        <v>269</v>
      </c>
      <c r="E94" s="357" t="s">
        <v>269</v>
      </c>
      <c r="F94" s="668"/>
      <c r="G94" s="669"/>
      <c r="H94" s="670"/>
    </row>
    <row r="95" spans="2:19" ht="14.75" customHeight="1" x14ac:dyDescent="0.2">
      <c r="B95" s="356" t="s">
        <v>353</v>
      </c>
      <c r="C95" s="354"/>
      <c r="D95" s="357" t="s">
        <v>269</v>
      </c>
      <c r="E95" s="357" t="s">
        <v>269</v>
      </c>
      <c r="F95" s="668"/>
      <c r="G95" s="669"/>
      <c r="H95" s="670"/>
    </row>
    <row r="96" spans="2:19" ht="14.75" customHeight="1" x14ac:dyDescent="0.2">
      <c r="B96" s="356">
        <v>9</v>
      </c>
      <c r="C96" s="354"/>
      <c r="D96" s="357" t="s">
        <v>269</v>
      </c>
      <c r="E96" s="357" t="s">
        <v>269</v>
      </c>
      <c r="F96" s="668"/>
      <c r="G96" s="669"/>
      <c r="H96" s="670"/>
    </row>
    <row r="97" spans="2:8" ht="14.75" customHeight="1" x14ac:dyDescent="0.2">
      <c r="B97" s="356">
        <v>10</v>
      </c>
      <c r="C97" s="354"/>
      <c r="D97" s="357" t="s">
        <v>269</v>
      </c>
      <c r="E97" s="357" t="s">
        <v>269</v>
      </c>
      <c r="F97" s="668"/>
      <c r="G97" s="669"/>
      <c r="H97" s="670"/>
    </row>
    <row r="98" spans="2:8" ht="14.75" customHeight="1" x14ac:dyDescent="0.2">
      <c r="B98" s="356">
        <v>11</v>
      </c>
      <c r="C98" s="354"/>
      <c r="D98" s="357" t="s">
        <v>269</v>
      </c>
      <c r="E98" s="357" t="s">
        <v>269</v>
      </c>
      <c r="F98" s="668"/>
      <c r="G98" s="669"/>
      <c r="H98" s="670"/>
    </row>
    <row r="99" spans="2:8" ht="14.75" customHeight="1" x14ac:dyDescent="0.2">
      <c r="B99" s="356">
        <v>12</v>
      </c>
      <c r="C99" s="354"/>
      <c r="D99" s="357" t="s">
        <v>269</v>
      </c>
      <c r="E99" s="357" t="s">
        <v>269</v>
      </c>
      <c r="F99" s="668"/>
      <c r="G99" s="669"/>
      <c r="H99" s="670"/>
    </row>
    <row r="100" spans="2:8" ht="14.75" customHeight="1" x14ac:dyDescent="0.2">
      <c r="B100" s="356">
        <v>13</v>
      </c>
      <c r="C100" s="354"/>
      <c r="D100" s="357" t="s">
        <v>269</v>
      </c>
      <c r="E100" s="357" t="s">
        <v>269</v>
      </c>
      <c r="F100" s="668"/>
      <c r="G100" s="669"/>
      <c r="H100" s="670"/>
    </row>
    <row r="101" spans="2:8" ht="14.75" customHeight="1" x14ac:dyDescent="0.2">
      <c r="B101" s="356">
        <v>14</v>
      </c>
      <c r="C101" s="354"/>
      <c r="D101" s="357" t="s">
        <v>269</v>
      </c>
      <c r="E101" s="357" t="s">
        <v>269</v>
      </c>
      <c r="F101" s="668"/>
      <c r="G101" s="669"/>
      <c r="H101" s="670"/>
    </row>
    <row r="102" spans="2:8" ht="14.75" customHeight="1" x14ac:dyDescent="0.2">
      <c r="B102" s="356">
        <v>15</v>
      </c>
      <c r="C102" s="354"/>
      <c r="D102" s="357" t="s">
        <v>269</v>
      </c>
      <c r="E102" s="357" t="s">
        <v>269</v>
      </c>
      <c r="F102" s="668"/>
      <c r="G102" s="669"/>
      <c r="H102" s="670"/>
    </row>
    <row r="103" spans="2:8" ht="14.75" customHeight="1" x14ac:dyDescent="0.2">
      <c r="B103" s="356">
        <v>16</v>
      </c>
      <c r="C103" s="354"/>
      <c r="D103" s="357" t="s">
        <v>269</v>
      </c>
      <c r="E103" s="357" t="s">
        <v>269</v>
      </c>
      <c r="F103" s="668"/>
      <c r="G103" s="669"/>
      <c r="H103" s="670"/>
    </row>
    <row r="104" spans="2:8" ht="14.75" customHeight="1" x14ac:dyDescent="0.2">
      <c r="B104" s="356">
        <v>17</v>
      </c>
      <c r="C104" s="354"/>
      <c r="D104" s="357" t="s">
        <v>269</v>
      </c>
      <c r="E104" s="357" t="s">
        <v>269</v>
      </c>
      <c r="F104" s="668"/>
      <c r="G104" s="669"/>
      <c r="H104" s="670"/>
    </row>
    <row r="105" spans="2:8" ht="14.75" customHeight="1" x14ac:dyDescent="0.2">
      <c r="B105" s="356">
        <v>18</v>
      </c>
      <c r="C105" s="354"/>
      <c r="D105" s="357" t="s">
        <v>269</v>
      </c>
      <c r="E105" s="357" t="s">
        <v>269</v>
      </c>
      <c r="F105" s="668"/>
      <c r="G105" s="669"/>
      <c r="H105" s="670"/>
    </row>
    <row r="106" spans="2:8" ht="14.75" customHeight="1" x14ac:dyDescent="0.2">
      <c r="B106" s="356">
        <v>19</v>
      </c>
      <c r="C106" s="354"/>
      <c r="D106" s="357" t="s">
        <v>269</v>
      </c>
      <c r="E106" s="357" t="s">
        <v>269</v>
      </c>
      <c r="F106" s="668"/>
      <c r="G106" s="669"/>
      <c r="H106" s="670"/>
    </row>
    <row r="107" spans="2:8" ht="14.75" customHeight="1" x14ac:dyDescent="0.2">
      <c r="B107" s="356">
        <v>20</v>
      </c>
      <c r="C107" s="354"/>
      <c r="D107" s="357" t="s">
        <v>269</v>
      </c>
      <c r="E107" s="357" t="s">
        <v>269</v>
      </c>
      <c r="F107" s="668"/>
      <c r="G107" s="669"/>
      <c r="H107" s="670"/>
    </row>
    <row r="108" spans="2:8" ht="14.75" customHeight="1" x14ac:dyDescent="0.2">
      <c r="B108" s="356">
        <v>21</v>
      </c>
      <c r="C108" s="354"/>
      <c r="D108" s="357" t="s">
        <v>269</v>
      </c>
      <c r="E108" s="357" t="s">
        <v>269</v>
      </c>
      <c r="F108" s="668"/>
      <c r="G108" s="669"/>
      <c r="H108" s="670"/>
    </row>
    <row r="109" spans="2:8" ht="14.75" customHeight="1" x14ac:dyDescent="0.2">
      <c r="B109" s="356">
        <v>22</v>
      </c>
      <c r="C109" s="354"/>
      <c r="D109" s="357" t="s">
        <v>269</v>
      </c>
      <c r="E109" s="357" t="s">
        <v>269</v>
      </c>
      <c r="F109" s="668"/>
      <c r="G109" s="669"/>
      <c r="H109" s="670"/>
    </row>
    <row r="110" spans="2:8" ht="14.75" customHeight="1" x14ac:dyDescent="0.2">
      <c r="B110" s="356">
        <v>23</v>
      </c>
      <c r="C110" s="354"/>
      <c r="D110" s="357" t="s">
        <v>269</v>
      </c>
      <c r="E110" s="357" t="s">
        <v>269</v>
      </c>
      <c r="F110" s="668"/>
      <c r="G110" s="669"/>
      <c r="H110" s="670"/>
    </row>
    <row r="111" spans="2:8" ht="14.75" customHeight="1" x14ac:dyDescent="0.2">
      <c r="B111" s="356">
        <v>24</v>
      </c>
      <c r="C111" s="354"/>
      <c r="D111" s="357" t="s">
        <v>269</v>
      </c>
      <c r="E111" s="357" t="s">
        <v>269</v>
      </c>
      <c r="F111" s="668"/>
      <c r="G111" s="669"/>
      <c r="H111" s="670"/>
    </row>
    <row r="112" spans="2:8" ht="14.75" customHeight="1" x14ac:dyDescent="0.2">
      <c r="B112" s="356">
        <v>25</v>
      </c>
      <c r="C112" s="354"/>
      <c r="D112" s="357" t="s">
        <v>269</v>
      </c>
      <c r="E112" s="357" t="s">
        <v>269</v>
      </c>
      <c r="F112" s="668"/>
      <c r="G112" s="669"/>
      <c r="H112" s="670"/>
    </row>
    <row r="113" spans="2:8" ht="14.75" customHeight="1" x14ac:dyDescent="0.2">
      <c r="B113" s="356">
        <v>26</v>
      </c>
      <c r="C113" s="354"/>
      <c r="D113" s="357" t="s">
        <v>269</v>
      </c>
      <c r="E113" s="357" t="s">
        <v>269</v>
      </c>
      <c r="F113" s="668"/>
      <c r="G113" s="669"/>
      <c r="H113" s="670"/>
    </row>
    <row r="114" spans="2:8" ht="14.75" customHeight="1" x14ac:dyDescent="0.2">
      <c r="B114" s="356">
        <v>27</v>
      </c>
      <c r="C114" s="354"/>
      <c r="D114" s="357" t="s">
        <v>269</v>
      </c>
      <c r="E114" s="357" t="s">
        <v>269</v>
      </c>
      <c r="F114" s="668"/>
      <c r="G114" s="669"/>
      <c r="H114" s="670"/>
    </row>
    <row r="115" spans="2:8" ht="14.75" customHeight="1" x14ac:dyDescent="0.2">
      <c r="B115" s="356">
        <v>28</v>
      </c>
      <c r="C115" s="354"/>
      <c r="D115" s="357" t="s">
        <v>269</v>
      </c>
      <c r="E115" s="357" t="s">
        <v>269</v>
      </c>
      <c r="F115" s="668"/>
      <c r="G115" s="669"/>
      <c r="H115" s="670"/>
    </row>
    <row r="116" spans="2:8" ht="14.75" customHeight="1" x14ac:dyDescent="0.2">
      <c r="B116" s="356">
        <v>29</v>
      </c>
      <c r="C116" s="354"/>
      <c r="D116" s="357" t="s">
        <v>269</v>
      </c>
      <c r="E116" s="357" t="s">
        <v>269</v>
      </c>
      <c r="F116" s="668"/>
      <c r="G116" s="669"/>
      <c r="H116" s="670"/>
    </row>
    <row r="117" spans="2:8" ht="14.75" customHeight="1" x14ac:dyDescent="0.2">
      <c r="B117" s="358">
        <v>30</v>
      </c>
      <c r="C117" s="359"/>
      <c r="D117" s="360" t="s">
        <v>269</v>
      </c>
      <c r="E117" s="360" t="s">
        <v>269</v>
      </c>
      <c r="F117" s="671"/>
      <c r="G117" s="672"/>
      <c r="H117" s="673"/>
    </row>
    <row r="118" spans="2:8" ht="42.5" customHeight="1" x14ac:dyDescent="0.2">
      <c r="B118" s="252" t="s">
        <v>461</v>
      </c>
      <c r="C118" s="253"/>
      <c r="D118" s="254">
        <f>SUM(D88:D117)</f>
        <v>0</v>
      </c>
      <c r="E118" s="72">
        <f>SUM(E88:E117)</f>
        <v>0</v>
      </c>
      <c r="F118" s="655"/>
      <c r="G118" s="656"/>
      <c r="H118" s="657"/>
    </row>
    <row r="119" spans="2:8" ht="44.75" customHeight="1" x14ac:dyDescent="0.2">
      <c r="B119" s="390" t="s">
        <v>462</v>
      </c>
      <c r="C119" s="251"/>
      <c r="D119" s="254" t="str">
        <f>'SB2 Overview States Provinces'!D15</f>
        <v>…</v>
      </c>
      <c r="E119" s="652"/>
      <c r="F119" s="653"/>
      <c r="G119" s="653"/>
      <c r="H119" s="654"/>
    </row>
    <row r="120" spans="2:8" ht="16" thickBot="1" x14ac:dyDescent="0.25">
      <c r="B120" s="241"/>
      <c r="C120" s="242" t="s">
        <v>127</v>
      </c>
      <c r="D120" s="248">
        <f>IF(ISERROR(D118/D119),0,D118/D119)</f>
        <v>0</v>
      </c>
      <c r="E120" s="243"/>
      <c r="F120" s="243"/>
      <c r="G120" s="243"/>
      <c r="H120" s="244"/>
    </row>
    <row r="121" spans="2:8" ht="21.5" customHeight="1" thickBot="1" x14ac:dyDescent="0.25">
      <c r="B121" s="245"/>
      <c r="C121" s="245"/>
      <c r="D121" s="245"/>
      <c r="E121" s="1"/>
    </row>
    <row r="122" spans="2:8" ht="43.25" customHeight="1" thickBot="1" x14ac:dyDescent="0.25">
      <c r="B122" s="73" t="s">
        <v>479</v>
      </c>
      <c r="C122" s="247"/>
      <c r="D122" s="249">
        <f>D8*(D25+D32+D75+D85+D120)</f>
        <v>0</v>
      </c>
      <c r="E122" s="646"/>
      <c r="F122" s="647"/>
      <c r="G122" s="647"/>
      <c r="H122" s="648"/>
    </row>
  </sheetData>
  <sheetProtection algorithmName="SHA-512" hashValue="qAUFH0fcP+9a9Onukc+ZipNWD9O6pdukwC+dLSN7ZpK5uyZpAPdhLyzEin3m+REJyNIeFzphoesgDWISsk+DOQ==" saltValue="IPT93Hphjp/ESjR+1uE0KQ==" spinCount="100000" sheet="1" objects="1" scenarios="1" formatColumns="0" formatRows="0"/>
  <mergeCells count="75">
    <mergeCell ref="E122:H122"/>
    <mergeCell ref="D86:E86"/>
    <mergeCell ref="F86:H86"/>
    <mergeCell ref="F87:H87"/>
    <mergeCell ref="F88:H117"/>
    <mergeCell ref="F118:H118"/>
    <mergeCell ref="E119:H119"/>
    <mergeCell ref="E82:H82"/>
    <mergeCell ref="E83:H83"/>
    <mergeCell ref="E84:H84"/>
    <mergeCell ref="E79:H79"/>
    <mergeCell ref="E80:H80"/>
    <mergeCell ref="E81:H81"/>
    <mergeCell ref="E74:H74"/>
    <mergeCell ref="E76:H76"/>
    <mergeCell ref="E77:H77"/>
    <mergeCell ref="E78:H78"/>
    <mergeCell ref="E70:F70"/>
    <mergeCell ref="G70:H70"/>
    <mergeCell ref="E71:H71"/>
    <mergeCell ref="E72:H72"/>
    <mergeCell ref="E73:H73"/>
    <mergeCell ref="B61:B69"/>
    <mergeCell ref="G61:H61"/>
    <mergeCell ref="G62:H62"/>
    <mergeCell ref="G63:H63"/>
    <mergeCell ref="G64:H64"/>
    <mergeCell ref="G65:H65"/>
    <mergeCell ref="G66:H66"/>
    <mergeCell ref="G67:H67"/>
    <mergeCell ref="E68:F68"/>
    <mergeCell ref="G68:H68"/>
    <mergeCell ref="E69:F69"/>
    <mergeCell ref="G69:H69"/>
    <mergeCell ref="E67:F67"/>
    <mergeCell ref="E33:H33"/>
    <mergeCell ref="F34:G34"/>
    <mergeCell ref="B37:B54"/>
    <mergeCell ref="B55:B56"/>
    <mergeCell ref="E58:H58"/>
    <mergeCell ref="E27:H27"/>
    <mergeCell ref="E28:H28"/>
    <mergeCell ref="E29:H29"/>
    <mergeCell ref="E30:H30"/>
    <mergeCell ref="E31:H31"/>
    <mergeCell ref="E21:H21"/>
    <mergeCell ref="E22:H22"/>
    <mergeCell ref="E23:H23"/>
    <mergeCell ref="E24:H24"/>
    <mergeCell ref="E26:H26"/>
    <mergeCell ref="E16:H16"/>
    <mergeCell ref="E17:H17"/>
    <mergeCell ref="E18:H18"/>
    <mergeCell ref="E19:H19"/>
    <mergeCell ref="E20:H20"/>
    <mergeCell ref="E11:H11"/>
    <mergeCell ref="E12:H12"/>
    <mergeCell ref="E13:H13"/>
    <mergeCell ref="E14:H14"/>
    <mergeCell ref="E15:H15"/>
    <mergeCell ref="E5:H5"/>
    <mergeCell ref="E6:H6"/>
    <mergeCell ref="E7:H7"/>
    <mergeCell ref="E9:H9"/>
    <mergeCell ref="E10:H10"/>
    <mergeCell ref="E59:F59"/>
    <mergeCell ref="E60:F60"/>
    <mergeCell ref="E66:F66"/>
    <mergeCell ref="G59:H59"/>
    <mergeCell ref="G60:H60"/>
    <mergeCell ref="E61:F61"/>
    <mergeCell ref="E62:F62"/>
    <mergeCell ref="E63:F63"/>
    <mergeCell ref="E64:F64"/>
    <mergeCell ref="E65:F65"/>
  </mergeCells>
  <conditionalFormatting sqref="C119">
    <cfRule type="duplicateValues" dxfId="23" priority="27"/>
  </conditionalFormatting>
  <conditionalFormatting sqref="D7">
    <cfRule type="containsText" dxfId="22" priority="6" operator="containsText" text="Y">
      <formula>NOT(ISERROR(SEARCH("Y",D7)))</formula>
    </cfRule>
    <cfRule type="containsText" dxfId="21" priority="5" operator="containsText" text="N">
      <formula>NOT(ISERROR(SEARCH("N",D7)))</formula>
    </cfRule>
  </conditionalFormatting>
  <conditionalFormatting sqref="D12:D13">
    <cfRule type="containsText" dxfId="20" priority="9" operator="containsText" text="YES">
      <formula>NOT(ISERROR(SEARCH("YES",D12)))</formula>
    </cfRule>
  </conditionalFormatting>
  <conditionalFormatting sqref="D15:D16">
    <cfRule type="containsText" dxfId="19" priority="8" operator="containsText" text="YES">
      <formula>NOT(ISERROR(SEARCH("YES",D15)))</formula>
    </cfRule>
  </conditionalFormatting>
  <conditionalFormatting sqref="D17 D23 D28:D31">
    <cfRule type="containsText" dxfId="18" priority="13" operator="containsText" text="SOME">
      <formula>NOT(ISERROR(SEARCH("SOME",D17)))</formula>
    </cfRule>
  </conditionalFormatting>
  <conditionalFormatting sqref="D18:D20">
    <cfRule type="containsText" dxfId="17" priority="7" operator="containsText" text="YES">
      <formula>NOT(ISERROR(SEARCH("YES",D18)))</formula>
    </cfRule>
  </conditionalFormatting>
  <conditionalFormatting sqref="D27:D31">
    <cfRule type="containsText" dxfId="16" priority="12" operator="containsText" text="Y">
      <formula>NOT(ISERROR(SEARCH("Y",D27)))</formula>
    </cfRule>
  </conditionalFormatting>
  <conditionalFormatting sqref="D73">
    <cfRule type="containsText" dxfId="15" priority="10" operator="containsText" text="YES">
      <formula>NOT(ISERROR(SEARCH("YES",D73)))</formula>
    </cfRule>
  </conditionalFormatting>
  <conditionalFormatting sqref="D78:D80">
    <cfRule type="containsText" dxfId="14" priority="3" operator="containsText" text="YES">
      <formula>NOT(ISERROR(SEARCH("YES",D78)))</formula>
    </cfRule>
  </conditionalFormatting>
  <conditionalFormatting sqref="D82:D83">
    <cfRule type="containsText" dxfId="13" priority="2" operator="containsText" text="YES">
      <formula>NOT(ISERROR(SEARCH("YES",D82)))</formula>
    </cfRule>
  </conditionalFormatting>
  <conditionalFormatting sqref="D84">
    <cfRule type="containsText" dxfId="12" priority="1" operator="containsText" text="Monitoring via">
      <formula>NOT(ISERROR(SEARCH("Monitoring via",D84)))</formula>
    </cfRule>
  </conditionalFormatting>
  <dataValidations count="1">
    <dataValidation allowBlank="1" showInputMessage="1" showErrorMessage="1" promptTitle="Please enter other consideration" sqref="D70" xr:uid="{6044813E-011A-4A0F-A855-0A4691EDD3D8}"/>
  </dataValidations>
  <hyperlinks>
    <hyperlink ref="D1" location="'SB3 Overview of cities'!A1" display="'SB3 Overview of cities'!A1" xr:uid="{6B76E9C1-F996-42DC-BFCB-E7C6E4AE3211}"/>
    <hyperlink ref="E1" location="'CONTACT DETAILS'!A1" display="'CONTACT DETAILS'!A1" xr:uid="{685A419B-80C6-4A72-B239-6C233763106C}"/>
    <hyperlink ref="B1" location="'MAIN PAGE'!A1" display="'MAIN PAGE'!A1" xr:uid="{3C32C260-54DD-4F68-AA44-F22731821FF4}"/>
  </hyperlinks>
  <pageMargins left="0.7" right="0.7" top="0.75" bottom="0.75" header="0.3" footer="0.3"/>
  <extLst>
    <ext xmlns:x14="http://schemas.microsoft.com/office/spreadsheetml/2009/9/main" uri="{CCE6A557-97BC-4b89-ADB6-D9C93CAAB3DF}">
      <x14:dataValidations xmlns:xm="http://schemas.microsoft.com/office/excel/2006/main" count="19">
        <x14:dataValidation type="list" allowBlank="1" showInputMessage="1" showErrorMessage="1" promptTitle="Please choose relevant option" xr:uid="{556E1CE5-C896-4CE3-92D0-C26F935F2EFF}">
          <x14:formula1>
            <xm:f>Lists!$X$2:$X$6</xm:f>
          </x14:formula1>
          <xm:sqref>D84</xm:sqref>
        </x14:dataValidation>
        <x14:dataValidation type="list" allowBlank="1" showInputMessage="1" showErrorMessage="1" error="Please select answer from drop-down list, or input answer in CAPITAL LETTERS" prompt="Please select an answer from the drop-down list" xr:uid="{2C05F560-74FA-49B5-A351-88FE71D7634F}">
          <x14:formula1>
            <xm:f>Lists!$R$2:$R$3</xm:f>
          </x14:formula1>
          <xm:sqref>D73</xm:sqref>
        </x14:dataValidation>
        <x14:dataValidation type="list" allowBlank="1" showInputMessage="1" showErrorMessage="1" promptTitle="For example:" xr:uid="{FAC6529D-D6C4-48B5-892E-BA6CA5B0DC22}">
          <x14:formula1>
            <xm:f>Lists!$Y$2:$Y$8</xm:f>
          </x14:formula1>
          <xm:sqref>F37:F56</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ACE5C7F8-0F61-47CA-9D6B-919C22F32254}">
          <x14:formula1>
            <xm:f>Lists!$Q$2:$Q$12</xm:f>
          </x14:formula1>
          <xm:sqref>D61:D69</xm:sqref>
        </x14:dataValidation>
        <x14:dataValidation type="list" allowBlank="1" showInputMessage="1" showErrorMessage="1" error="Please select answer from the drop-down list, or input answer in CAPITAL LETTERS" promptTitle="When defining requirements:" prompt="Public bodies can resort to:" xr:uid="{28C52C7C-ABDE-458C-996F-CF324D83A6F9}">
          <x14:formula1>
            <xm:f>Lists!$C$2:$C$6</xm:f>
          </x14:formula1>
          <xm:sqref>D12</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F5382CAD-113E-47EE-97C2-046482EC306E}">
          <x14:formula1>
            <xm:f>Lists!$O$2:$O$25</xm:f>
          </x14:formula1>
          <xm:sqref>D37:D54</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2600CEF3-F411-410A-B43B-5B2FF7EFF165}">
          <x14:formula1>
            <xm:f>Lists!$V$2:$V$3</xm:f>
          </x14:formula1>
          <xm:sqref>D82:D83</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3A2DCA65-7493-4EF8-9836-481020E32A08}">
          <x14:formula1>
            <xm:f>Lists!$U$2:$U$3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87F27F6B-AD38-476B-AA0F-4CF935FDF4CF}">
          <x14:formula1>
            <xm:f>Lists!$T$2:$T$3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D69F8ACA-0DA0-4938-8880-4C683F6C9415}">
          <x14:formula1>
            <xm:f>Lists!$S$2:$S$3</xm:f>
          </x14:formula1>
          <xm:sqref>D78</xm:sqref>
        </x14:dataValidation>
        <x14:dataValidation type="list" allowBlank="1" showInputMessage="1" showErrorMessage="1" xr:uid="{2DAB17C5-C999-4827-8E5C-3B2DFCDBD3E1}">
          <x14:formula1>
            <xm:f>Lists!$K$2:$K$4</xm:f>
          </x14:formula1>
          <xm:sqref>D23</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59FD3453-C730-4E23-BDD2-BB8890DAD872}">
          <x14:formula1>
            <xm:f>Lists!$A$2:$A$4</xm:f>
          </x14:formula1>
          <xm:sqref>D7</xm:sqref>
        </x14:dataValidation>
        <x14:dataValidation type="list" allowBlank="1" showInputMessage="1" showErrorMessage="1" error="Please select answer from drop-down list, or input answer in CAPITAL LETTERS" promptTitle="Please answer YES/NO" prompt="Select an answer from the drop-down list" xr:uid="{249F33F3-1165-4711-A03A-CB8682E1AA38}">
          <x14:formula1>
            <xm:f>Lists!$L$2:$L$4</xm:f>
          </x14:formula1>
          <xm:sqref>D27:D31</xm:sqref>
        </x14:dataValidation>
        <x14:dataValidation type="list" allowBlank="1" showInputMessage="1" showErrorMessage="1" xr:uid="{0ECA37D3-7155-4430-8E19-E2BB3FE1A4A4}">
          <x14:formula1>
            <xm:f>Lists!$E$2:$E$4</xm:f>
          </x14:formula1>
          <xm:sqref>D15</xm:sqref>
        </x14:dataValidation>
        <x14:dataValidation type="list" allowBlank="1" showInputMessage="1" showErrorMessage="1" xr:uid="{CCA99037-5877-484F-A9C1-884B6103781D}">
          <x14:formula1>
            <xm:f>Lists!$I$2:$I$4</xm:f>
          </x14:formula1>
          <xm:sqref>D20</xm:sqref>
        </x14:dataValidation>
        <x14:dataValidation type="list" allowBlank="1" showInputMessage="1" showErrorMessage="1" xr:uid="{D25CBEDD-03C6-4CBD-955D-6AA9C66F6F56}">
          <x14:formula1>
            <xm:f>Lists!$H$2:$H$4</xm:f>
          </x14:formula1>
          <xm:sqref>D19</xm:sqref>
        </x14:dataValidation>
        <x14:dataValidation type="list" allowBlank="1" showInputMessage="1" showErrorMessage="1" xr:uid="{CA1F9148-CA96-455C-AC60-CC06EC702431}">
          <x14:formula1>
            <xm:f>Lists!$G$2:$G$4</xm:f>
          </x14:formula1>
          <xm:sqref>D18</xm:sqref>
        </x14:dataValidation>
        <x14:dataValidation type="list" allowBlank="1" showInputMessage="1" showErrorMessage="1" xr:uid="{E739B82D-0F59-4672-8282-3A43394CFD21}">
          <x14:formula1>
            <xm:f>Lists!$F$2:$F$4</xm:f>
          </x14:formula1>
          <xm:sqref>D16</xm:sqref>
        </x14:dataValidation>
        <x14:dataValidation type="list" allowBlank="1" showInputMessage="1" showErrorMessage="1" error="Please select answer from the drop-down list, or input answer in CAPITAL LETTERS" prompt="Please select the most relevant answer from the drop-down list" xr:uid="{B314F181-DE63-4C74-9E5E-6F9DA5D9949C}">
          <x14:formula1>
            <xm:f>Lists!$D$2:$D$4</xm:f>
          </x14:formula1>
          <xm:sqref>D13</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D200A-A249-4312-AB30-30ECDDBD0AA6}">
  <dimension ref="B1:S122"/>
  <sheetViews>
    <sheetView showGridLines="0" zoomScaleNormal="100" workbookViewId="0">
      <pane ySplit="3" topLeftCell="A4" activePane="bottomLeft" state="frozen"/>
      <selection pane="bottomLeft" activeCell="A3" sqref="A3"/>
    </sheetView>
  </sheetViews>
  <sheetFormatPr baseColWidth="10" defaultColWidth="25.1640625" defaultRowHeight="11" x14ac:dyDescent="0.2"/>
  <cols>
    <col min="1" max="1" width="15.5" style="1" customWidth="1"/>
    <col min="2" max="2" width="69" style="4" customWidth="1"/>
    <col min="3" max="3" width="12.33203125" style="4" customWidth="1"/>
    <col min="4" max="4" width="47" style="1" customWidth="1"/>
    <col min="5" max="5" width="40.5" style="2" customWidth="1"/>
    <col min="6" max="6" width="30.33203125" style="1" customWidth="1"/>
    <col min="7" max="7" width="25" style="1" customWidth="1"/>
    <col min="8" max="8" width="20.164062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9" s="77" customFormat="1" ht="36" customHeight="1" thickTop="1" thickBot="1" x14ac:dyDescent="0.25">
      <c r="B1" s="106" t="s">
        <v>143</v>
      </c>
      <c r="C1" s="107"/>
      <c r="D1" s="111" t="s">
        <v>458</v>
      </c>
      <c r="E1" s="106" t="s">
        <v>101</v>
      </c>
    </row>
    <row r="2" spans="2:19" ht="24.5" customHeight="1" thickTop="1" x14ac:dyDescent="0.2"/>
    <row r="3" spans="2:19" s="29" customFormat="1" ht="50" customHeight="1" x14ac:dyDescent="0.2">
      <c r="B3" s="27" t="s">
        <v>480</v>
      </c>
      <c r="D3" s="75" t="str">
        <f>'SB3 Overview of cities'!D16</f>
        <v>…</v>
      </c>
      <c r="E3" s="263"/>
      <c r="G3" s="28"/>
      <c r="H3" s="28"/>
      <c r="I3" s="28"/>
      <c r="J3" s="28"/>
      <c r="K3" s="28"/>
    </row>
    <row r="4" spans="2:19" s="29" customFormat="1" ht="20" customHeight="1" thickBot="1" x14ac:dyDescent="0.25">
      <c r="B4" s="27"/>
      <c r="C4" s="28"/>
      <c r="D4" s="27"/>
      <c r="F4" s="28"/>
      <c r="G4" s="28"/>
      <c r="H4" s="28"/>
      <c r="I4" s="28"/>
      <c r="J4" s="28"/>
      <c r="K4" s="28"/>
    </row>
    <row r="5" spans="2:19" s="29" customFormat="1" ht="56.75" customHeight="1" x14ac:dyDescent="0.2">
      <c r="B5" s="15" t="s">
        <v>181</v>
      </c>
      <c r="C5" s="16" t="s">
        <v>182</v>
      </c>
      <c r="D5" s="16"/>
      <c r="E5" s="617"/>
      <c r="F5" s="617"/>
      <c r="G5" s="617"/>
      <c r="H5" s="618"/>
      <c r="I5" s="3"/>
      <c r="J5" s="3"/>
      <c r="K5" s="3"/>
      <c r="L5" s="3"/>
      <c r="M5" s="3"/>
      <c r="N5" s="3"/>
      <c r="O5" s="3"/>
      <c r="P5" s="3"/>
      <c r="Q5" s="3"/>
      <c r="R5" s="3"/>
      <c r="S5" s="3"/>
    </row>
    <row r="6" spans="2:19" s="3" customFormat="1" ht="41.75" customHeight="1" x14ac:dyDescent="0.2">
      <c r="B6" s="17" t="s">
        <v>185</v>
      </c>
      <c r="C6" s="18" t="s">
        <v>186</v>
      </c>
      <c r="D6" s="201" t="s">
        <v>187</v>
      </c>
      <c r="E6" s="615" t="s">
        <v>188</v>
      </c>
      <c r="F6" s="615"/>
      <c r="G6" s="615"/>
      <c r="H6" s="616"/>
      <c r="I6" s="1"/>
      <c r="J6" s="1"/>
      <c r="K6" s="1"/>
      <c r="L6" s="1"/>
      <c r="M6" s="1"/>
      <c r="N6" s="1"/>
      <c r="O6" s="1"/>
      <c r="P6" s="1"/>
      <c r="Q6" s="1"/>
      <c r="R6" s="1"/>
      <c r="S6" s="1"/>
    </row>
    <row r="7" spans="2:19" ht="77" customHeight="1" x14ac:dyDescent="0.2">
      <c r="B7" s="68" t="s">
        <v>460</v>
      </c>
      <c r="C7" s="19"/>
      <c r="D7" s="341"/>
      <c r="E7" s="600"/>
      <c r="F7" s="600"/>
      <c r="G7" s="600"/>
      <c r="H7" s="601"/>
    </row>
    <row r="8" spans="2:19" ht="15" x14ac:dyDescent="0.2">
      <c r="B8" s="20"/>
      <c r="C8" s="23" t="s">
        <v>0</v>
      </c>
      <c r="D8" s="21">
        <f>IF(D7=Lists!$A$2,1,0)</f>
        <v>0</v>
      </c>
      <c r="E8" s="21"/>
      <c r="F8" s="21"/>
      <c r="G8" s="21"/>
      <c r="H8" s="22"/>
    </row>
    <row r="9" spans="2:19" s="3" customFormat="1" ht="41.75" customHeight="1" x14ac:dyDescent="0.2">
      <c r="B9" s="17" t="s">
        <v>192</v>
      </c>
      <c r="C9" s="18"/>
      <c r="D9" s="201"/>
      <c r="E9" s="615"/>
      <c r="F9" s="615"/>
      <c r="G9" s="615"/>
      <c r="H9" s="616"/>
      <c r="I9" s="1"/>
      <c r="J9" s="1"/>
      <c r="K9" s="1"/>
      <c r="L9" s="1"/>
      <c r="M9" s="1"/>
      <c r="N9" s="1"/>
      <c r="O9" s="1"/>
      <c r="P9" s="1"/>
      <c r="Q9" s="1"/>
      <c r="R9" s="1"/>
      <c r="S9" s="1"/>
    </row>
    <row r="10" spans="2:19" ht="38.75" customHeight="1" x14ac:dyDescent="0.2">
      <c r="B10" s="214" t="s">
        <v>423</v>
      </c>
      <c r="C10" s="215" t="s">
        <v>194</v>
      </c>
      <c r="D10" s="201" t="s">
        <v>187</v>
      </c>
      <c r="E10" s="615" t="s">
        <v>188</v>
      </c>
      <c r="F10" s="615"/>
      <c r="G10" s="615"/>
      <c r="H10" s="616"/>
    </row>
    <row r="11" spans="2:19" ht="34.25" customHeight="1" x14ac:dyDescent="0.2">
      <c r="B11" s="202" t="s">
        <v>195</v>
      </c>
      <c r="C11" s="203"/>
      <c r="D11" s="204" t="s">
        <v>196</v>
      </c>
      <c r="E11" s="644"/>
      <c r="F11" s="644"/>
      <c r="G11" s="644"/>
      <c r="H11" s="645"/>
    </row>
    <row r="12" spans="2:19" ht="92" customHeight="1" x14ac:dyDescent="0.2">
      <c r="B12" s="205" t="s">
        <v>197</v>
      </c>
      <c r="C12" s="206"/>
      <c r="D12" s="342"/>
      <c r="E12" s="606"/>
      <c r="F12" s="606"/>
      <c r="G12" s="606"/>
      <c r="H12" s="607"/>
    </row>
    <row r="13" spans="2:19" ht="71" customHeight="1" x14ac:dyDescent="0.2">
      <c r="B13" s="207" t="s">
        <v>200</v>
      </c>
      <c r="C13" s="206"/>
      <c r="D13" s="342"/>
      <c r="E13" s="606"/>
      <c r="F13" s="606"/>
      <c r="G13" s="606"/>
      <c r="H13" s="607"/>
    </row>
    <row r="14" spans="2:19" ht="31.25" customHeight="1" x14ac:dyDescent="0.2">
      <c r="B14" s="208" t="s">
        <v>203</v>
      </c>
      <c r="C14" s="206"/>
      <c r="D14" s="209" t="s">
        <v>204</v>
      </c>
      <c r="E14" s="608"/>
      <c r="F14" s="608"/>
      <c r="G14" s="608"/>
      <c r="H14" s="609"/>
    </row>
    <row r="15" spans="2:19" ht="79.25" customHeight="1" x14ac:dyDescent="0.2">
      <c r="B15" s="205" t="s">
        <v>205</v>
      </c>
      <c r="C15" s="206"/>
      <c r="D15" s="342"/>
      <c r="E15" s="606"/>
      <c r="F15" s="606"/>
      <c r="G15" s="606"/>
      <c r="H15" s="607"/>
    </row>
    <row r="16" spans="2:19" ht="69.5" customHeight="1" x14ac:dyDescent="0.2">
      <c r="B16" s="207" t="s">
        <v>208</v>
      </c>
      <c r="C16" s="206"/>
      <c r="D16" s="342"/>
      <c r="E16" s="606"/>
      <c r="F16" s="606"/>
      <c r="G16" s="606"/>
      <c r="H16" s="607"/>
    </row>
    <row r="17" spans="2:19" ht="17.75" customHeight="1" x14ac:dyDescent="0.2">
      <c r="B17" s="208" t="s">
        <v>210</v>
      </c>
      <c r="C17" s="210"/>
      <c r="D17" s="211"/>
      <c r="E17" s="608"/>
      <c r="F17" s="608"/>
      <c r="G17" s="608"/>
      <c r="H17" s="609"/>
    </row>
    <row r="18" spans="2:19" ht="53.75" customHeight="1" x14ac:dyDescent="0.2">
      <c r="B18" s="205" t="s">
        <v>211</v>
      </c>
      <c r="C18" s="206"/>
      <c r="D18" s="342"/>
      <c r="E18" s="606"/>
      <c r="F18" s="606"/>
      <c r="G18" s="606"/>
      <c r="H18" s="607"/>
    </row>
    <row r="19" spans="2:19" ht="69.5" customHeight="1" x14ac:dyDescent="0.2">
      <c r="B19" s="205" t="s">
        <v>424</v>
      </c>
      <c r="C19" s="206"/>
      <c r="D19" s="342"/>
      <c r="E19" s="606"/>
      <c r="F19" s="606"/>
      <c r="G19" s="606"/>
      <c r="H19" s="607"/>
    </row>
    <row r="20" spans="2:19" ht="84" customHeight="1" x14ac:dyDescent="0.2">
      <c r="B20" s="212" t="s">
        <v>216</v>
      </c>
      <c r="C20" s="213"/>
      <c r="D20" s="343"/>
      <c r="E20" s="613"/>
      <c r="F20" s="613"/>
      <c r="G20" s="613"/>
      <c r="H20" s="614"/>
    </row>
    <row r="21" spans="2:19" ht="23.75" customHeight="1" x14ac:dyDescent="0.2">
      <c r="B21" s="214"/>
      <c r="C21" s="215" t="s">
        <v>218</v>
      </c>
      <c r="D21" s="215">
        <f>SUM(_xlfn.IFS(D12=Lists!$C$2,0.2,D12=Lists!$C$3,0.2,D12=Lists!$C$4,0.2,D12=Lists!$C$5,0,D12="",0),IF(D13=Lists!$D$2,0.1,0),IF(D15=Lists!$E$2,0.05,0),IF(D16=Lists!$F$2,0.05,0),IF(D18=Lists!$G$2,0.15,0),IF(D19=Lists!$H$2,0.05,0),IF(D$20=Lists!$I$2,0.1,0))</f>
        <v>0</v>
      </c>
      <c r="E21" s="602"/>
      <c r="F21" s="602"/>
      <c r="G21" s="602"/>
      <c r="H21" s="603"/>
    </row>
    <row r="22" spans="2:19" ht="33" customHeight="1" x14ac:dyDescent="0.2">
      <c r="B22" s="216" t="s">
        <v>219</v>
      </c>
      <c r="C22" s="217" t="s">
        <v>220</v>
      </c>
      <c r="D22" s="217" t="s">
        <v>221</v>
      </c>
      <c r="E22" s="611" t="s">
        <v>188</v>
      </c>
      <c r="F22" s="611"/>
      <c r="G22" s="611"/>
      <c r="H22" s="612"/>
    </row>
    <row r="23" spans="2:19" ht="221" customHeight="1" x14ac:dyDescent="0.2">
      <c r="B23" s="218" t="s">
        <v>425</v>
      </c>
      <c r="C23" s="213"/>
      <c r="D23" s="343"/>
      <c r="E23" s="613"/>
      <c r="F23" s="613"/>
      <c r="G23" s="613"/>
      <c r="H23" s="614"/>
    </row>
    <row r="24" spans="2:19" ht="20.75" customHeight="1" x14ac:dyDescent="0.2">
      <c r="B24" s="214"/>
      <c r="C24" s="215" t="s">
        <v>225</v>
      </c>
      <c r="D24" s="215">
        <f>SUM(_xlfn.IFS(D23=Lists!$K$3,0.3,D23=Lists!$K$2,0,D23="",0))</f>
        <v>0</v>
      </c>
      <c r="E24" s="602"/>
      <c r="F24" s="602"/>
      <c r="G24" s="602"/>
      <c r="H24" s="603"/>
    </row>
    <row r="25" spans="2:19" ht="15" x14ac:dyDescent="0.2">
      <c r="B25" s="383"/>
      <c r="C25" s="384" t="s">
        <v>124</v>
      </c>
      <c r="D25" s="385">
        <f>D21+D24</f>
        <v>0</v>
      </c>
      <c r="E25" s="385"/>
      <c r="F25" s="385"/>
      <c r="G25" s="385"/>
      <c r="H25" s="386"/>
    </row>
    <row r="26" spans="2:19" s="3" customFormat="1" ht="41.75" customHeight="1" x14ac:dyDescent="0.2">
      <c r="B26" s="17" t="s">
        <v>226</v>
      </c>
      <c r="C26" s="18"/>
      <c r="D26" s="201" t="s">
        <v>187</v>
      </c>
      <c r="E26" s="615" t="s">
        <v>188</v>
      </c>
      <c r="F26" s="615"/>
      <c r="G26" s="615"/>
      <c r="H26" s="616"/>
      <c r="I26" s="1"/>
      <c r="J26" s="1"/>
      <c r="K26" s="1"/>
      <c r="L26" s="1"/>
      <c r="M26" s="1"/>
      <c r="N26" s="1"/>
      <c r="O26" s="1"/>
      <c r="P26" s="1"/>
      <c r="Q26" s="1"/>
      <c r="R26" s="1"/>
      <c r="S26" s="1"/>
    </row>
    <row r="27" spans="2:19" ht="27.5" customHeight="1" x14ac:dyDescent="0.2">
      <c r="B27" s="219" t="s">
        <v>227</v>
      </c>
      <c r="C27" s="220" t="s">
        <v>228</v>
      </c>
      <c r="D27" s="341"/>
      <c r="E27" s="629"/>
      <c r="F27" s="629"/>
      <c r="G27" s="629"/>
      <c r="H27" s="630"/>
    </row>
    <row r="28" spans="2:19" ht="35" customHeight="1" x14ac:dyDescent="0.2">
      <c r="B28" s="221" t="s">
        <v>231</v>
      </c>
      <c r="C28" s="220" t="s">
        <v>228</v>
      </c>
      <c r="D28" s="341"/>
      <c r="E28" s="631"/>
      <c r="F28" s="631"/>
      <c r="G28" s="631"/>
      <c r="H28" s="632"/>
    </row>
    <row r="29" spans="2:19" ht="35" customHeight="1" x14ac:dyDescent="0.2">
      <c r="B29" s="222" t="s">
        <v>234</v>
      </c>
      <c r="C29" s="220" t="s">
        <v>228</v>
      </c>
      <c r="D29" s="341"/>
      <c r="E29" s="631"/>
      <c r="F29" s="631"/>
      <c r="G29" s="631"/>
      <c r="H29" s="632"/>
    </row>
    <row r="30" spans="2:19" ht="45" customHeight="1" x14ac:dyDescent="0.2">
      <c r="B30" s="222" t="s">
        <v>237</v>
      </c>
      <c r="C30" s="220" t="s">
        <v>228</v>
      </c>
      <c r="D30" s="341"/>
      <c r="E30" s="631"/>
      <c r="F30" s="631"/>
      <c r="G30" s="631"/>
      <c r="H30" s="632"/>
    </row>
    <row r="31" spans="2:19" ht="27.5" customHeight="1" x14ac:dyDescent="0.2">
      <c r="B31" s="222" t="s">
        <v>240</v>
      </c>
      <c r="C31" s="220" t="s">
        <v>228</v>
      </c>
      <c r="D31" s="341"/>
      <c r="E31" s="604"/>
      <c r="F31" s="604"/>
      <c r="G31" s="604"/>
      <c r="H31" s="605"/>
    </row>
    <row r="32" spans="2:19" ht="15" x14ac:dyDescent="0.2">
      <c r="B32" s="20"/>
      <c r="C32" s="23" t="s">
        <v>11</v>
      </c>
      <c r="D32" s="21">
        <f>SUM(IF(D27=Lists!$L$2,0.2,0),IF(D28=Lists!$L$2,0.2,0),IF(D29=Lists!$L$2,0.2,0),IF(D30=Lists!$L$2,0.2,0),IF(D31=Lists!$L$2,0.2,0))</f>
        <v>0</v>
      </c>
      <c r="E32" s="21"/>
      <c r="F32" s="21"/>
      <c r="G32" s="21"/>
      <c r="H32" s="22"/>
    </row>
    <row r="33" spans="2:19" s="3" customFormat="1" ht="41.75" customHeight="1" x14ac:dyDescent="0.2">
      <c r="B33" s="17" t="s">
        <v>426</v>
      </c>
      <c r="C33" s="18"/>
      <c r="D33" s="201" t="s">
        <v>187</v>
      </c>
      <c r="E33" s="615"/>
      <c r="F33" s="615"/>
      <c r="G33" s="615"/>
      <c r="H33" s="616"/>
      <c r="I33" s="1"/>
      <c r="J33" s="1"/>
      <c r="K33" s="1"/>
      <c r="L33" s="1"/>
      <c r="M33" s="1"/>
      <c r="N33" s="1"/>
      <c r="O33" s="1"/>
      <c r="P33" s="1"/>
      <c r="Q33" s="1"/>
      <c r="R33" s="1"/>
      <c r="S33" s="1"/>
    </row>
    <row r="34" spans="2:19" ht="36.5" customHeight="1" x14ac:dyDescent="0.2">
      <c r="B34" s="223" t="s">
        <v>244</v>
      </c>
      <c r="C34" s="224" t="s">
        <v>245</v>
      </c>
      <c r="D34" s="225"/>
      <c r="E34" s="226"/>
      <c r="F34" s="651" t="s">
        <v>246</v>
      </c>
      <c r="G34" s="651"/>
      <c r="H34" s="227"/>
    </row>
    <row r="35" spans="2:19" ht="93" customHeight="1" x14ac:dyDescent="0.2">
      <c r="B35" s="228" t="s">
        <v>247</v>
      </c>
      <c r="C35" s="69"/>
      <c r="D35" s="229" t="s">
        <v>427</v>
      </c>
      <c r="E35" s="229" t="s">
        <v>249</v>
      </c>
      <c r="F35" s="229" t="s">
        <v>250</v>
      </c>
      <c r="G35" s="229" t="s">
        <v>251</v>
      </c>
      <c r="H35" s="230" t="s">
        <v>252</v>
      </c>
    </row>
    <row r="36" spans="2:19" ht="32" customHeight="1" x14ac:dyDescent="0.2">
      <c r="B36" s="231" t="s">
        <v>253</v>
      </c>
      <c r="C36" s="232"/>
      <c r="D36" s="233" t="s">
        <v>254</v>
      </c>
      <c r="E36" s="233" t="s">
        <v>255</v>
      </c>
      <c r="F36" s="233" t="s">
        <v>256</v>
      </c>
      <c r="G36" s="234"/>
      <c r="H36" s="235"/>
    </row>
    <row r="37" spans="2:19" ht="17" customHeight="1" x14ac:dyDescent="0.2">
      <c r="B37" s="624"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7" s="236" t="s">
        <v>258</v>
      </c>
      <c r="D37" s="344"/>
      <c r="E37" s="345" t="s">
        <v>269</v>
      </c>
      <c r="F37" s="345"/>
      <c r="G37" s="346"/>
      <c r="H37" s="347"/>
    </row>
    <row r="38" spans="2:19" ht="17" customHeight="1" x14ac:dyDescent="0.2">
      <c r="B38" s="625"/>
      <c r="C38" s="237" t="s">
        <v>261</v>
      </c>
      <c r="D38" s="344"/>
      <c r="E38" s="345" t="s">
        <v>269</v>
      </c>
      <c r="F38" s="345"/>
      <c r="G38" s="346"/>
      <c r="H38" s="347"/>
    </row>
    <row r="39" spans="2:19" ht="17" customHeight="1" x14ac:dyDescent="0.2">
      <c r="B39" s="625"/>
      <c r="C39" s="237" t="s">
        <v>263</v>
      </c>
      <c r="D39" s="344"/>
      <c r="E39" s="345" t="s">
        <v>269</v>
      </c>
      <c r="F39" s="345"/>
      <c r="G39" s="346"/>
      <c r="H39" s="347"/>
    </row>
    <row r="40" spans="2:19" ht="17" customHeight="1" x14ac:dyDescent="0.2">
      <c r="B40" s="625"/>
      <c r="C40" s="237" t="s">
        <v>264</v>
      </c>
      <c r="D40" s="344"/>
      <c r="E40" s="345" t="s">
        <v>269</v>
      </c>
      <c r="F40" s="345"/>
      <c r="G40" s="346"/>
      <c r="H40" s="347"/>
    </row>
    <row r="41" spans="2:19" ht="17" customHeight="1" x14ac:dyDescent="0.2">
      <c r="B41" s="625"/>
      <c r="C41" s="237" t="s">
        <v>265</v>
      </c>
      <c r="D41" s="344"/>
      <c r="E41" s="345" t="s">
        <v>269</v>
      </c>
      <c r="F41" s="345"/>
      <c r="G41" s="346"/>
      <c r="H41" s="347"/>
    </row>
    <row r="42" spans="2:19" ht="17" customHeight="1" x14ac:dyDescent="0.2">
      <c r="B42" s="625"/>
      <c r="C42" s="237" t="s">
        <v>268</v>
      </c>
      <c r="D42" s="344"/>
      <c r="E42" s="345" t="s">
        <v>269</v>
      </c>
      <c r="F42" s="345"/>
      <c r="G42" s="346"/>
      <c r="H42" s="347"/>
    </row>
    <row r="43" spans="2:19" ht="17" customHeight="1" x14ac:dyDescent="0.2">
      <c r="B43" s="625"/>
      <c r="C43" s="237" t="s">
        <v>271</v>
      </c>
      <c r="D43" s="344"/>
      <c r="E43" s="345" t="s">
        <v>269</v>
      </c>
      <c r="F43" s="345"/>
      <c r="G43" s="346"/>
      <c r="H43" s="347"/>
    </row>
    <row r="44" spans="2:19" ht="17" customHeight="1" x14ac:dyDescent="0.2">
      <c r="B44" s="625"/>
      <c r="C44" s="237" t="s">
        <v>272</v>
      </c>
      <c r="D44" s="344"/>
      <c r="E44" s="345" t="s">
        <v>269</v>
      </c>
      <c r="F44" s="345"/>
      <c r="G44" s="346"/>
      <c r="H44" s="347"/>
    </row>
    <row r="45" spans="2:19" ht="17" customHeight="1" x14ac:dyDescent="0.2">
      <c r="B45" s="625"/>
      <c r="C45" s="237" t="s">
        <v>274</v>
      </c>
      <c r="D45" s="344"/>
      <c r="E45" s="345" t="s">
        <v>269</v>
      </c>
      <c r="F45" s="345"/>
      <c r="G45" s="346"/>
      <c r="H45" s="347"/>
    </row>
    <row r="46" spans="2:19" ht="17" customHeight="1" x14ac:dyDescent="0.2">
      <c r="B46" s="625"/>
      <c r="C46" s="237" t="s">
        <v>276</v>
      </c>
      <c r="D46" s="344"/>
      <c r="E46" s="345" t="s">
        <v>269</v>
      </c>
      <c r="F46" s="345"/>
      <c r="G46" s="346"/>
      <c r="H46" s="347"/>
    </row>
    <row r="47" spans="2:19" ht="17" customHeight="1" x14ac:dyDescent="0.2">
      <c r="B47" s="625"/>
      <c r="C47" s="237" t="s">
        <v>279</v>
      </c>
      <c r="D47" s="344"/>
      <c r="E47" s="345" t="s">
        <v>269</v>
      </c>
      <c r="F47" s="345"/>
      <c r="G47" s="346"/>
      <c r="H47" s="347"/>
    </row>
    <row r="48" spans="2:19" ht="17" customHeight="1" x14ac:dyDescent="0.2">
      <c r="B48" s="625"/>
      <c r="C48" s="237" t="s">
        <v>282</v>
      </c>
      <c r="D48" s="344"/>
      <c r="E48" s="345" t="s">
        <v>269</v>
      </c>
      <c r="F48" s="345"/>
      <c r="G48" s="346"/>
      <c r="H48" s="347"/>
    </row>
    <row r="49" spans="2:18" ht="17" customHeight="1" x14ac:dyDescent="0.2">
      <c r="B49" s="625"/>
      <c r="C49" s="237" t="s">
        <v>284</v>
      </c>
      <c r="D49" s="344"/>
      <c r="E49" s="345" t="s">
        <v>269</v>
      </c>
      <c r="F49" s="345"/>
      <c r="G49" s="346"/>
      <c r="H49" s="347"/>
    </row>
    <row r="50" spans="2:18" ht="17" customHeight="1" x14ac:dyDescent="0.2">
      <c r="B50" s="625"/>
      <c r="C50" s="237" t="s">
        <v>286</v>
      </c>
      <c r="D50" s="344"/>
      <c r="E50" s="345" t="s">
        <v>269</v>
      </c>
      <c r="F50" s="345"/>
      <c r="G50" s="346"/>
      <c r="H50" s="347"/>
    </row>
    <row r="51" spans="2:18" ht="17" customHeight="1" x14ac:dyDescent="0.2">
      <c r="B51" s="625"/>
      <c r="C51" s="237" t="s">
        <v>288</v>
      </c>
      <c r="D51" s="344"/>
      <c r="E51" s="345" t="s">
        <v>269</v>
      </c>
      <c r="F51" s="345"/>
      <c r="G51" s="346"/>
      <c r="H51" s="347"/>
    </row>
    <row r="52" spans="2:18" ht="17" customHeight="1" x14ac:dyDescent="0.2">
      <c r="B52" s="625"/>
      <c r="C52" s="237" t="s">
        <v>289</v>
      </c>
      <c r="D52" s="344"/>
      <c r="E52" s="345" t="s">
        <v>269</v>
      </c>
      <c r="F52" s="345"/>
      <c r="G52" s="346"/>
      <c r="H52" s="347"/>
    </row>
    <row r="53" spans="2:18" ht="17" customHeight="1" x14ac:dyDescent="0.2">
      <c r="B53" s="625"/>
      <c r="C53" s="237" t="s">
        <v>290</v>
      </c>
      <c r="D53" s="344"/>
      <c r="E53" s="345" t="s">
        <v>269</v>
      </c>
      <c r="F53" s="345"/>
      <c r="G53" s="346"/>
      <c r="H53" s="347"/>
    </row>
    <row r="54" spans="2:18" ht="17" customHeight="1" x14ac:dyDescent="0.2">
      <c r="B54" s="626"/>
      <c r="C54" s="237" t="s">
        <v>291</v>
      </c>
      <c r="D54" s="344"/>
      <c r="E54" s="345" t="s">
        <v>269</v>
      </c>
      <c r="F54" s="345"/>
      <c r="G54" s="346"/>
      <c r="H54" s="347"/>
    </row>
    <row r="55" spans="2:18" ht="22.25" customHeight="1" x14ac:dyDescent="0.2">
      <c r="B55" s="627" t="s">
        <v>428</v>
      </c>
      <c r="C55" s="237" t="s">
        <v>293</v>
      </c>
      <c r="D55" s="345"/>
      <c r="E55" s="345" t="s">
        <v>269</v>
      </c>
      <c r="F55" s="345"/>
      <c r="G55" s="346"/>
      <c r="H55" s="347"/>
    </row>
    <row r="56" spans="2:18" ht="24" customHeight="1" x14ac:dyDescent="0.2">
      <c r="B56" s="628"/>
      <c r="C56" s="232" t="s">
        <v>295</v>
      </c>
      <c r="D56" s="348"/>
      <c r="E56" s="348" t="s">
        <v>269</v>
      </c>
      <c r="F56" s="348"/>
      <c r="G56" s="349"/>
      <c r="H56" s="350"/>
    </row>
    <row r="57" spans="2:18" ht="38" customHeight="1" x14ac:dyDescent="0.2">
      <c r="B57" s="255"/>
      <c r="C57" s="112" t="s">
        <v>12</v>
      </c>
      <c r="D57" s="256">
        <f>0.02*COUNTA(D37:D56)</f>
        <v>0</v>
      </c>
      <c r="E57" s="112"/>
      <c r="F57" s="112"/>
      <c r="G57" s="112"/>
      <c r="H57" s="113"/>
      <c r="I57" s="66"/>
      <c r="J57" s="66"/>
      <c r="K57" s="66"/>
      <c r="L57" s="66"/>
      <c r="M57" s="66"/>
      <c r="N57" s="66"/>
      <c r="O57" s="66"/>
      <c r="P57" s="66"/>
      <c r="Q57" s="66"/>
    </row>
    <row r="58" spans="2:18" ht="33" customHeight="1" x14ac:dyDescent="0.2">
      <c r="B58" s="216" t="s">
        <v>296</v>
      </c>
      <c r="C58" s="217" t="s">
        <v>245</v>
      </c>
      <c r="D58" s="217"/>
      <c r="E58" s="611"/>
      <c r="F58" s="611"/>
      <c r="G58" s="611"/>
      <c r="H58" s="612"/>
    </row>
    <row r="59" spans="2:18" ht="54" customHeight="1" x14ac:dyDescent="0.2">
      <c r="B59" s="387" t="s">
        <v>297</v>
      </c>
      <c r="C59" s="388"/>
      <c r="D59" s="367" t="s">
        <v>298</v>
      </c>
      <c r="E59" s="622" t="s">
        <v>429</v>
      </c>
      <c r="F59" s="622"/>
      <c r="G59" s="622" t="s">
        <v>300</v>
      </c>
      <c r="H59" s="623"/>
    </row>
    <row r="60" spans="2:18" ht="37.25" customHeight="1" x14ac:dyDescent="0.2">
      <c r="B60" s="238" t="s">
        <v>301</v>
      </c>
      <c r="C60" s="239"/>
      <c r="D60" s="240" t="s">
        <v>302</v>
      </c>
      <c r="E60" s="610" t="s">
        <v>303</v>
      </c>
      <c r="F60" s="610"/>
      <c r="G60" s="674"/>
      <c r="H60" s="675"/>
      <c r="R60" s="66"/>
    </row>
    <row r="61" spans="2:18" ht="33.5" customHeight="1" x14ac:dyDescent="0.2">
      <c r="B61" s="619"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1" s="237" t="s">
        <v>258</v>
      </c>
      <c r="D61" s="344"/>
      <c r="E61" s="598" t="s">
        <v>269</v>
      </c>
      <c r="F61" s="598"/>
      <c r="G61" s="598" t="s">
        <v>269</v>
      </c>
      <c r="H61" s="599"/>
      <c r="R61" s="66"/>
    </row>
    <row r="62" spans="2:18" ht="24" customHeight="1" x14ac:dyDescent="0.2">
      <c r="B62" s="620"/>
      <c r="C62" s="237" t="s">
        <v>261</v>
      </c>
      <c r="D62" s="344"/>
      <c r="E62" s="598" t="s">
        <v>269</v>
      </c>
      <c r="F62" s="598"/>
      <c r="G62" s="598" t="s">
        <v>269</v>
      </c>
      <c r="H62" s="599"/>
      <c r="R62" s="66"/>
    </row>
    <row r="63" spans="2:18" ht="24" customHeight="1" x14ac:dyDescent="0.2">
      <c r="B63" s="620"/>
      <c r="C63" s="237" t="s">
        <v>263</v>
      </c>
      <c r="D63" s="344"/>
      <c r="E63" s="598" t="s">
        <v>269</v>
      </c>
      <c r="F63" s="598"/>
      <c r="G63" s="598" t="s">
        <v>269</v>
      </c>
      <c r="H63" s="599"/>
      <c r="R63" s="66"/>
    </row>
    <row r="64" spans="2:18" ht="27.5" customHeight="1" x14ac:dyDescent="0.2">
      <c r="B64" s="620"/>
      <c r="C64" s="237" t="s">
        <v>264</v>
      </c>
      <c r="D64" s="344"/>
      <c r="E64" s="598" t="s">
        <v>269</v>
      </c>
      <c r="F64" s="598"/>
      <c r="G64" s="598" t="s">
        <v>269</v>
      </c>
      <c r="H64" s="599"/>
      <c r="R64" s="66"/>
    </row>
    <row r="65" spans="2:19" ht="24" customHeight="1" x14ac:dyDescent="0.2">
      <c r="B65" s="620"/>
      <c r="C65" s="237" t="s">
        <v>265</v>
      </c>
      <c r="D65" s="344"/>
      <c r="E65" s="598" t="s">
        <v>269</v>
      </c>
      <c r="F65" s="598"/>
      <c r="G65" s="598" t="s">
        <v>269</v>
      </c>
      <c r="H65" s="599"/>
      <c r="R65" s="66"/>
    </row>
    <row r="66" spans="2:19" ht="24" customHeight="1" x14ac:dyDescent="0.2">
      <c r="B66" s="620"/>
      <c r="C66" s="237" t="s">
        <v>268</v>
      </c>
      <c r="D66" s="344"/>
      <c r="E66" s="598" t="s">
        <v>269</v>
      </c>
      <c r="F66" s="598"/>
      <c r="G66" s="598" t="s">
        <v>269</v>
      </c>
      <c r="H66" s="599"/>
      <c r="R66" s="66"/>
    </row>
    <row r="67" spans="2:19" ht="24" customHeight="1" x14ac:dyDescent="0.2">
      <c r="B67" s="620"/>
      <c r="C67" s="237" t="s">
        <v>271</v>
      </c>
      <c r="D67" s="344"/>
      <c r="E67" s="598" t="s">
        <v>269</v>
      </c>
      <c r="F67" s="598"/>
      <c r="G67" s="598" t="s">
        <v>269</v>
      </c>
      <c r="H67" s="599"/>
      <c r="R67" s="66"/>
    </row>
    <row r="68" spans="2:19" ht="24" customHeight="1" x14ac:dyDescent="0.2">
      <c r="B68" s="620"/>
      <c r="C68" s="237" t="s">
        <v>272</v>
      </c>
      <c r="D68" s="344"/>
      <c r="E68" s="598" t="s">
        <v>269</v>
      </c>
      <c r="F68" s="598"/>
      <c r="G68" s="598" t="s">
        <v>269</v>
      </c>
      <c r="H68" s="599"/>
      <c r="R68" s="66"/>
    </row>
    <row r="69" spans="2:19" ht="32.75" customHeight="1" x14ac:dyDescent="0.2">
      <c r="B69" s="621"/>
      <c r="C69" s="237" t="s">
        <v>274</v>
      </c>
      <c r="D69" s="344"/>
      <c r="E69" s="598" t="s">
        <v>269</v>
      </c>
      <c r="F69" s="598"/>
      <c r="G69" s="598" t="s">
        <v>269</v>
      </c>
      <c r="H69" s="599"/>
      <c r="R69" s="66"/>
    </row>
    <row r="70" spans="2:19" ht="45.5" customHeight="1" x14ac:dyDescent="0.2">
      <c r="B70" s="389" t="s">
        <v>430</v>
      </c>
      <c r="C70" s="232" t="s">
        <v>276</v>
      </c>
      <c r="D70" s="351"/>
      <c r="E70" s="649" t="s">
        <v>269</v>
      </c>
      <c r="F70" s="649"/>
      <c r="G70" s="649" t="s">
        <v>269</v>
      </c>
      <c r="H70" s="650"/>
      <c r="R70" s="66"/>
    </row>
    <row r="71" spans="2:19" ht="20.75" customHeight="1" x14ac:dyDescent="0.2">
      <c r="B71" s="214"/>
      <c r="C71" s="215" t="s">
        <v>309</v>
      </c>
      <c r="D71" s="215">
        <f>0.04*COUNTA(D61:D70)</f>
        <v>0</v>
      </c>
      <c r="E71" s="602"/>
      <c r="F71" s="602"/>
      <c r="G71" s="602"/>
      <c r="H71" s="603"/>
    </row>
    <row r="72" spans="2:19" s="3" customFormat="1" ht="41.75" customHeight="1" x14ac:dyDescent="0.2">
      <c r="B72" s="17" t="s">
        <v>310</v>
      </c>
      <c r="C72" s="18"/>
      <c r="D72" s="201" t="s">
        <v>187</v>
      </c>
      <c r="E72" s="615" t="s">
        <v>311</v>
      </c>
      <c r="F72" s="615"/>
      <c r="G72" s="615"/>
      <c r="H72" s="616"/>
      <c r="I72" s="1"/>
      <c r="J72" s="1"/>
      <c r="K72" s="1"/>
      <c r="L72" s="1"/>
      <c r="M72" s="1"/>
      <c r="N72" s="1"/>
      <c r="O72" s="1"/>
      <c r="P72" s="1"/>
      <c r="Q72" s="1"/>
      <c r="R72" s="1"/>
      <c r="S72" s="1"/>
    </row>
    <row r="73" spans="2:19" ht="53.75" customHeight="1" x14ac:dyDescent="0.2">
      <c r="B73" s="70" t="s">
        <v>312</v>
      </c>
      <c r="C73" s="19"/>
      <c r="D73" s="352"/>
      <c r="E73" s="642" t="s">
        <v>269</v>
      </c>
      <c r="F73" s="642"/>
      <c r="G73" s="642"/>
      <c r="H73" s="643"/>
    </row>
    <row r="74" spans="2:19" s="3" customFormat="1" ht="41.75" customHeight="1" x14ac:dyDescent="0.2">
      <c r="B74" s="17"/>
      <c r="C74" s="264" t="s">
        <v>17</v>
      </c>
      <c r="D74" s="201">
        <f>IF(D73=Lists!$R$2,0.2,0)</f>
        <v>0</v>
      </c>
      <c r="E74" s="615"/>
      <c r="F74" s="615"/>
      <c r="G74" s="615"/>
      <c r="H74" s="616"/>
      <c r="I74" s="1"/>
      <c r="J74" s="1"/>
      <c r="K74" s="1"/>
      <c r="L74" s="1"/>
      <c r="M74" s="1"/>
      <c r="N74" s="1"/>
      <c r="O74" s="1"/>
      <c r="P74" s="1"/>
      <c r="Q74" s="1"/>
      <c r="R74" s="1"/>
      <c r="S74" s="1"/>
    </row>
    <row r="75" spans="2:19" ht="15" x14ac:dyDescent="0.2">
      <c r="B75" s="20"/>
      <c r="C75" s="23" t="s">
        <v>125</v>
      </c>
      <c r="D75" s="21">
        <f>D57+D71+D74</f>
        <v>0</v>
      </c>
      <c r="E75" s="21"/>
      <c r="F75" s="21"/>
      <c r="G75" s="21"/>
      <c r="H75" s="22"/>
    </row>
    <row r="76" spans="2:19" s="3" customFormat="1" ht="41.75" customHeight="1" x14ac:dyDescent="0.2">
      <c r="B76" s="17" t="s">
        <v>315</v>
      </c>
      <c r="C76" s="18"/>
      <c r="D76" s="201" t="s">
        <v>187</v>
      </c>
      <c r="E76" s="615" t="s">
        <v>316</v>
      </c>
      <c r="F76" s="615"/>
      <c r="G76" s="615" t="s">
        <v>317</v>
      </c>
      <c r="H76" s="616"/>
      <c r="I76" s="1"/>
      <c r="J76" s="1"/>
      <c r="K76" s="1"/>
      <c r="L76" s="1"/>
      <c r="M76" s="1"/>
      <c r="N76" s="1"/>
      <c r="O76" s="1"/>
      <c r="P76" s="1"/>
      <c r="Q76" s="1"/>
      <c r="R76" s="1"/>
      <c r="S76" s="1"/>
    </row>
    <row r="77" spans="2:19" ht="29.75" customHeight="1" x14ac:dyDescent="0.2">
      <c r="B77" s="257" t="s">
        <v>318</v>
      </c>
      <c r="C77" s="258" t="s">
        <v>245</v>
      </c>
      <c r="D77" s="258"/>
      <c r="E77" s="639" t="s">
        <v>431</v>
      </c>
      <c r="F77" s="640"/>
      <c r="G77" s="640"/>
      <c r="H77" s="641"/>
    </row>
    <row r="78" spans="2:19" ht="38" customHeight="1" x14ac:dyDescent="0.2">
      <c r="B78" s="30" t="s">
        <v>320</v>
      </c>
      <c r="C78" s="25"/>
      <c r="D78" s="342"/>
      <c r="E78" s="633" t="s">
        <v>269</v>
      </c>
      <c r="F78" s="634"/>
      <c r="G78" s="634"/>
      <c r="H78" s="635"/>
    </row>
    <row r="79" spans="2:19" ht="29.75" customHeight="1" x14ac:dyDescent="0.2">
      <c r="B79" s="30" t="s">
        <v>323</v>
      </c>
      <c r="C79" s="25"/>
      <c r="D79" s="342"/>
      <c r="E79" s="633" t="s">
        <v>269</v>
      </c>
      <c r="F79" s="634"/>
      <c r="G79" s="634"/>
      <c r="H79" s="635"/>
    </row>
    <row r="80" spans="2:19" ht="39" customHeight="1" x14ac:dyDescent="0.2">
      <c r="B80" s="259" t="s">
        <v>326</v>
      </c>
      <c r="C80" s="71"/>
      <c r="D80" s="342"/>
      <c r="E80" s="636" t="s">
        <v>269</v>
      </c>
      <c r="F80" s="637"/>
      <c r="G80" s="637"/>
      <c r="H80" s="638"/>
    </row>
    <row r="81" spans="2:19" ht="44" customHeight="1" x14ac:dyDescent="0.2">
      <c r="B81" s="257" t="s">
        <v>329</v>
      </c>
      <c r="C81" s="258" t="s">
        <v>330</v>
      </c>
      <c r="D81" s="258"/>
      <c r="E81" s="639" t="s">
        <v>331</v>
      </c>
      <c r="F81" s="640"/>
      <c r="G81" s="640"/>
      <c r="H81" s="641"/>
    </row>
    <row r="82" spans="2:19" ht="36" customHeight="1" x14ac:dyDescent="0.2">
      <c r="B82" s="30" t="s">
        <v>332</v>
      </c>
      <c r="C82" s="25"/>
      <c r="D82" s="342"/>
      <c r="E82" s="633" t="s">
        <v>269</v>
      </c>
      <c r="F82" s="634"/>
      <c r="G82" s="634"/>
      <c r="H82" s="635"/>
    </row>
    <row r="83" spans="2:19" ht="29.75" customHeight="1" x14ac:dyDescent="0.2">
      <c r="B83" s="30" t="s">
        <v>335</v>
      </c>
      <c r="C83" s="25"/>
      <c r="D83" s="342"/>
      <c r="E83" s="633" t="s">
        <v>269</v>
      </c>
      <c r="F83" s="634"/>
      <c r="G83" s="634"/>
      <c r="H83" s="635"/>
    </row>
    <row r="84" spans="2:19" ht="75" customHeight="1" x14ac:dyDescent="0.2">
      <c r="B84" s="74" t="s">
        <v>336</v>
      </c>
      <c r="C84" s="26"/>
      <c r="D84" s="342"/>
      <c r="E84" s="636" t="s">
        <v>269</v>
      </c>
      <c r="F84" s="637"/>
      <c r="G84" s="637"/>
      <c r="H84" s="638"/>
    </row>
    <row r="85" spans="2:19" ht="15" x14ac:dyDescent="0.2">
      <c r="B85" s="20"/>
      <c r="C85" s="23" t="s">
        <v>126</v>
      </c>
      <c r="D85" s="21">
        <f>SUM(IF(D78=Lists!$S$2,0.2,0),IF(D79=Lists!$T$2,0.1,0),IF(D80=Lists!$U$2,0.1,0),IF(D82=Lists!$V$2,0.3,0),IF(D83=Lists!$W$2,0.1,0),_xlfn.IFS(D84=Lists!$X$3,0.1,D84=Lists!$X$4,0.1,D84=Lists!$X$5,0.15,D84=Lists!$X$6,0.2,D84=Lists!$X$2,0,D84="",0))</f>
        <v>0</v>
      </c>
      <c r="E85" s="21"/>
      <c r="F85" s="21"/>
      <c r="G85" s="21"/>
      <c r="H85" s="22"/>
    </row>
    <row r="86" spans="2:19" s="3" customFormat="1" ht="41" customHeight="1" x14ac:dyDescent="0.2">
      <c r="B86" s="17" t="s">
        <v>338</v>
      </c>
      <c r="C86" s="285" t="s">
        <v>432</v>
      </c>
      <c r="D86" s="658" t="s">
        <v>340</v>
      </c>
      <c r="E86" s="661"/>
      <c r="F86" s="658"/>
      <c r="G86" s="659"/>
      <c r="H86" s="660"/>
      <c r="I86" s="1"/>
      <c r="J86" s="1"/>
      <c r="K86" s="1"/>
      <c r="L86" s="1"/>
      <c r="M86" s="1"/>
      <c r="N86" s="1"/>
      <c r="O86" s="1"/>
      <c r="P86" s="1"/>
      <c r="Q86" s="1"/>
      <c r="R86" s="1"/>
      <c r="S86" s="1"/>
    </row>
    <row r="87" spans="2:19" ht="59.75" customHeight="1" x14ac:dyDescent="0.2">
      <c r="B87" s="257" t="s">
        <v>341</v>
      </c>
      <c r="C87" s="335">
        <v>2018</v>
      </c>
      <c r="D87" s="24" t="s">
        <v>433</v>
      </c>
      <c r="E87" s="24" t="s">
        <v>434</v>
      </c>
      <c r="F87" s="662" t="s">
        <v>435</v>
      </c>
      <c r="G87" s="663"/>
      <c r="H87" s="664"/>
    </row>
    <row r="88" spans="2:19" ht="15.5" customHeight="1" x14ac:dyDescent="0.2">
      <c r="B88" s="353" t="s">
        <v>346</v>
      </c>
      <c r="C88" s="354"/>
      <c r="D88" s="355" t="s">
        <v>269</v>
      </c>
      <c r="E88" s="355" t="s">
        <v>269</v>
      </c>
      <c r="F88" s="665" t="s">
        <v>269</v>
      </c>
      <c r="G88" s="666"/>
      <c r="H88" s="667"/>
    </row>
    <row r="89" spans="2:19" ht="14.75" customHeight="1" x14ac:dyDescent="0.2">
      <c r="B89" s="353" t="s">
        <v>347</v>
      </c>
      <c r="C89" s="354"/>
      <c r="D89" s="355" t="s">
        <v>269</v>
      </c>
      <c r="E89" s="355" t="s">
        <v>269</v>
      </c>
      <c r="F89" s="668"/>
      <c r="G89" s="669"/>
      <c r="H89" s="670"/>
    </row>
    <row r="90" spans="2:19" ht="14.75" customHeight="1" x14ac:dyDescent="0.2">
      <c r="B90" s="353" t="s">
        <v>348</v>
      </c>
      <c r="C90" s="354"/>
      <c r="D90" s="355" t="s">
        <v>269</v>
      </c>
      <c r="E90" s="355" t="s">
        <v>269</v>
      </c>
      <c r="F90" s="668"/>
      <c r="G90" s="669"/>
      <c r="H90" s="670"/>
    </row>
    <row r="91" spans="2:19" ht="14.75" customHeight="1" x14ac:dyDescent="0.2">
      <c r="B91" s="356" t="s">
        <v>349</v>
      </c>
      <c r="C91" s="354"/>
      <c r="D91" s="357" t="s">
        <v>269</v>
      </c>
      <c r="E91" s="357" t="s">
        <v>269</v>
      </c>
      <c r="F91" s="668"/>
      <c r="G91" s="669"/>
      <c r="H91" s="670"/>
    </row>
    <row r="92" spans="2:19" ht="14.75" customHeight="1" x14ac:dyDescent="0.2">
      <c r="B92" s="356" t="s">
        <v>350</v>
      </c>
      <c r="C92" s="354"/>
      <c r="D92" s="357" t="s">
        <v>269</v>
      </c>
      <c r="E92" s="357" t="s">
        <v>269</v>
      </c>
      <c r="F92" s="668"/>
      <c r="G92" s="669"/>
      <c r="H92" s="670"/>
    </row>
    <row r="93" spans="2:19" ht="14.75" customHeight="1" x14ac:dyDescent="0.2">
      <c r="B93" s="356" t="s">
        <v>351</v>
      </c>
      <c r="C93" s="354"/>
      <c r="D93" s="357" t="s">
        <v>269</v>
      </c>
      <c r="E93" s="357" t="s">
        <v>269</v>
      </c>
      <c r="F93" s="668"/>
      <c r="G93" s="669"/>
      <c r="H93" s="670"/>
    </row>
    <row r="94" spans="2:19" ht="14.75" customHeight="1" x14ac:dyDescent="0.2">
      <c r="B94" s="356" t="s">
        <v>352</v>
      </c>
      <c r="C94" s="354"/>
      <c r="D94" s="357" t="s">
        <v>269</v>
      </c>
      <c r="E94" s="357" t="s">
        <v>269</v>
      </c>
      <c r="F94" s="668"/>
      <c r="G94" s="669"/>
      <c r="H94" s="670"/>
    </row>
    <row r="95" spans="2:19" ht="14.75" customHeight="1" x14ac:dyDescent="0.2">
      <c r="B95" s="356" t="s">
        <v>353</v>
      </c>
      <c r="C95" s="354"/>
      <c r="D95" s="357" t="s">
        <v>269</v>
      </c>
      <c r="E95" s="357" t="s">
        <v>269</v>
      </c>
      <c r="F95" s="668"/>
      <c r="G95" s="669"/>
      <c r="H95" s="670"/>
    </row>
    <row r="96" spans="2:19" ht="14.75" customHeight="1" x14ac:dyDescent="0.2">
      <c r="B96" s="356">
        <v>9</v>
      </c>
      <c r="C96" s="354"/>
      <c r="D96" s="357" t="s">
        <v>269</v>
      </c>
      <c r="E96" s="357" t="s">
        <v>269</v>
      </c>
      <c r="F96" s="668"/>
      <c r="G96" s="669"/>
      <c r="H96" s="670"/>
    </row>
    <row r="97" spans="2:8" ht="14.75" customHeight="1" x14ac:dyDescent="0.2">
      <c r="B97" s="356">
        <v>10</v>
      </c>
      <c r="C97" s="354"/>
      <c r="D97" s="357" t="s">
        <v>269</v>
      </c>
      <c r="E97" s="357" t="s">
        <v>269</v>
      </c>
      <c r="F97" s="668"/>
      <c r="G97" s="669"/>
      <c r="H97" s="670"/>
    </row>
    <row r="98" spans="2:8" ht="14.75" customHeight="1" x14ac:dyDescent="0.2">
      <c r="B98" s="356">
        <v>11</v>
      </c>
      <c r="C98" s="354"/>
      <c r="D98" s="357" t="s">
        <v>269</v>
      </c>
      <c r="E98" s="357" t="s">
        <v>269</v>
      </c>
      <c r="F98" s="668"/>
      <c r="G98" s="669"/>
      <c r="H98" s="670"/>
    </row>
    <row r="99" spans="2:8" ht="14.75" customHeight="1" x14ac:dyDescent="0.2">
      <c r="B99" s="356">
        <v>12</v>
      </c>
      <c r="C99" s="354"/>
      <c r="D99" s="357" t="s">
        <v>269</v>
      </c>
      <c r="E99" s="357" t="s">
        <v>269</v>
      </c>
      <c r="F99" s="668"/>
      <c r="G99" s="669"/>
      <c r="H99" s="670"/>
    </row>
    <row r="100" spans="2:8" ht="14.75" customHeight="1" x14ac:dyDescent="0.2">
      <c r="B100" s="356">
        <v>13</v>
      </c>
      <c r="C100" s="354"/>
      <c r="D100" s="357" t="s">
        <v>269</v>
      </c>
      <c r="E100" s="357" t="s">
        <v>269</v>
      </c>
      <c r="F100" s="668"/>
      <c r="G100" s="669"/>
      <c r="H100" s="670"/>
    </row>
    <row r="101" spans="2:8" ht="14.75" customHeight="1" x14ac:dyDescent="0.2">
      <c r="B101" s="356">
        <v>14</v>
      </c>
      <c r="C101" s="354"/>
      <c r="D101" s="357" t="s">
        <v>269</v>
      </c>
      <c r="E101" s="357" t="s">
        <v>269</v>
      </c>
      <c r="F101" s="668"/>
      <c r="G101" s="669"/>
      <c r="H101" s="670"/>
    </row>
    <row r="102" spans="2:8" ht="14.75" customHeight="1" x14ac:dyDescent="0.2">
      <c r="B102" s="356">
        <v>15</v>
      </c>
      <c r="C102" s="354"/>
      <c r="D102" s="357" t="s">
        <v>269</v>
      </c>
      <c r="E102" s="357" t="s">
        <v>269</v>
      </c>
      <c r="F102" s="668"/>
      <c r="G102" s="669"/>
      <c r="H102" s="670"/>
    </row>
    <row r="103" spans="2:8" ht="14.75" customHeight="1" x14ac:dyDescent="0.2">
      <c r="B103" s="356">
        <v>16</v>
      </c>
      <c r="C103" s="354"/>
      <c r="D103" s="357" t="s">
        <v>269</v>
      </c>
      <c r="E103" s="357" t="s">
        <v>269</v>
      </c>
      <c r="F103" s="668"/>
      <c r="G103" s="669"/>
      <c r="H103" s="670"/>
    </row>
    <row r="104" spans="2:8" ht="14.75" customHeight="1" x14ac:dyDescent="0.2">
      <c r="B104" s="356">
        <v>17</v>
      </c>
      <c r="C104" s="354"/>
      <c r="D104" s="357" t="s">
        <v>269</v>
      </c>
      <c r="E104" s="357" t="s">
        <v>269</v>
      </c>
      <c r="F104" s="668"/>
      <c r="G104" s="669"/>
      <c r="H104" s="670"/>
    </row>
    <row r="105" spans="2:8" ht="14.75" customHeight="1" x14ac:dyDescent="0.2">
      <c r="B105" s="356">
        <v>18</v>
      </c>
      <c r="C105" s="354"/>
      <c r="D105" s="357" t="s">
        <v>269</v>
      </c>
      <c r="E105" s="357" t="s">
        <v>269</v>
      </c>
      <c r="F105" s="668"/>
      <c r="G105" s="669"/>
      <c r="H105" s="670"/>
    </row>
    <row r="106" spans="2:8" ht="14.75" customHeight="1" x14ac:dyDescent="0.2">
      <c r="B106" s="356">
        <v>19</v>
      </c>
      <c r="C106" s="354"/>
      <c r="D106" s="357" t="s">
        <v>269</v>
      </c>
      <c r="E106" s="357" t="s">
        <v>269</v>
      </c>
      <c r="F106" s="668"/>
      <c r="G106" s="669"/>
      <c r="H106" s="670"/>
    </row>
    <row r="107" spans="2:8" ht="14.75" customHeight="1" x14ac:dyDescent="0.2">
      <c r="B107" s="356">
        <v>20</v>
      </c>
      <c r="C107" s="354"/>
      <c r="D107" s="357" t="s">
        <v>269</v>
      </c>
      <c r="E107" s="357" t="s">
        <v>269</v>
      </c>
      <c r="F107" s="668"/>
      <c r="G107" s="669"/>
      <c r="H107" s="670"/>
    </row>
    <row r="108" spans="2:8" ht="14.75" customHeight="1" x14ac:dyDescent="0.2">
      <c r="B108" s="356">
        <v>21</v>
      </c>
      <c r="C108" s="354"/>
      <c r="D108" s="357" t="s">
        <v>269</v>
      </c>
      <c r="E108" s="357" t="s">
        <v>269</v>
      </c>
      <c r="F108" s="668"/>
      <c r="G108" s="669"/>
      <c r="H108" s="670"/>
    </row>
    <row r="109" spans="2:8" ht="14.75" customHeight="1" x14ac:dyDescent="0.2">
      <c r="B109" s="356">
        <v>22</v>
      </c>
      <c r="C109" s="354"/>
      <c r="D109" s="357" t="s">
        <v>269</v>
      </c>
      <c r="E109" s="357" t="s">
        <v>269</v>
      </c>
      <c r="F109" s="668"/>
      <c r="G109" s="669"/>
      <c r="H109" s="670"/>
    </row>
    <row r="110" spans="2:8" ht="14.75" customHeight="1" x14ac:dyDescent="0.2">
      <c r="B110" s="356">
        <v>23</v>
      </c>
      <c r="C110" s="354"/>
      <c r="D110" s="357" t="s">
        <v>269</v>
      </c>
      <c r="E110" s="357" t="s">
        <v>269</v>
      </c>
      <c r="F110" s="668"/>
      <c r="G110" s="669"/>
      <c r="H110" s="670"/>
    </row>
    <row r="111" spans="2:8" ht="14.75" customHeight="1" x14ac:dyDescent="0.2">
      <c r="B111" s="356">
        <v>24</v>
      </c>
      <c r="C111" s="354"/>
      <c r="D111" s="357" t="s">
        <v>269</v>
      </c>
      <c r="E111" s="357" t="s">
        <v>269</v>
      </c>
      <c r="F111" s="668"/>
      <c r="G111" s="669"/>
      <c r="H111" s="670"/>
    </row>
    <row r="112" spans="2:8" ht="14.75" customHeight="1" x14ac:dyDescent="0.2">
      <c r="B112" s="356">
        <v>25</v>
      </c>
      <c r="C112" s="354"/>
      <c r="D112" s="357" t="s">
        <v>269</v>
      </c>
      <c r="E112" s="357" t="s">
        <v>269</v>
      </c>
      <c r="F112" s="668"/>
      <c r="G112" s="669"/>
      <c r="H112" s="670"/>
    </row>
    <row r="113" spans="2:8" ht="14.75" customHeight="1" x14ac:dyDescent="0.2">
      <c r="B113" s="356">
        <v>26</v>
      </c>
      <c r="C113" s="354"/>
      <c r="D113" s="357" t="s">
        <v>269</v>
      </c>
      <c r="E113" s="357" t="s">
        <v>269</v>
      </c>
      <c r="F113" s="668"/>
      <c r="G113" s="669"/>
      <c r="H113" s="670"/>
    </row>
    <row r="114" spans="2:8" ht="14.75" customHeight="1" x14ac:dyDescent="0.2">
      <c r="B114" s="356">
        <v>27</v>
      </c>
      <c r="C114" s="354"/>
      <c r="D114" s="357" t="s">
        <v>269</v>
      </c>
      <c r="E114" s="357" t="s">
        <v>269</v>
      </c>
      <c r="F114" s="668"/>
      <c r="G114" s="669"/>
      <c r="H114" s="670"/>
    </row>
    <row r="115" spans="2:8" ht="14.75" customHeight="1" x14ac:dyDescent="0.2">
      <c r="B115" s="356">
        <v>28</v>
      </c>
      <c r="C115" s="354"/>
      <c r="D115" s="357" t="s">
        <v>269</v>
      </c>
      <c r="E115" s="357" t="s">
        <v>269</v>
      </c>
      <c r="F115" s="668"/>
      <c r="G115" s="669"/>
      <c r="H115" s="670"/>
    </row>
    <row r="116" spans="2:8" ht="14.75" customHeight="1" x14ac:dyDescent="0.2">
      <c r="B116" s="356">
        <v>29</v>
      </c>
      <c r="C116" s="354"/>
      <c r="D116" s="357" t="s">
        <v>269</v>
      </c>
      <c r="E116" s="357" t="s">
        <v>269</v>
      </c>
      <c r="F116" s="668"/>
      <c r="G116" s="669"/>
      <c r="H116" s="670"/>
    </row>
    <row r="117" spans="2:8" ht="14.75" customHeight="1" x14ac:dyDescent="0.2">
      <c r="B117" s="358">
        <v>30</v>
      </c>
      <c r="C117" s="359"/>
      <c r="D117" s="360" t="s">
        <v>269</v>
      </c>
      <c r="E117" s="360" t="s">
        <v>269</v>
      </c>
      <c r="F117" s="671"/>
      <c r="G117" s="672"/>
      <c r="H117" s="673"/>
    </row>
    <row r="118" spans="2:8" ht="42.5" customHeight="1" x14ac:dyDescent="0.2">
      <c r="B118" s="252" t="s">
        <v>461</v>
      </c>
      <c r="C118" s="253"/>
      <c r="D118" s="254">
        <f>SUM(D88:D117)</f>
        <v>0</v>
      </c>
      <c r="E118" s="72">
        <f>SUM(E88:E117)</f>
        <v>0</v>
      </c>
      <c r="F118" s="655"/>
      <c r="G118" s="656"/>
      <c r="H118" s="657"/>
    </row>
    <row r="119" spans="2:8" ht="44.75" customHeight="1" x14ac:dyDescent="0.2">
      <c r="B119" s="390" t="s">
        <v>462</v>
      </c>
      <c r="C119" s="251"/>
      <c r="D119" s="254" t="str">
        <f>'SB2 Overview States Provinces'!D16</f>
        <v>…</v>
      </c>
      <c r="E119" s="652"/>
      <c r="F119" s="653"/>
      <c r="G119" s="653"/>
      <c r="H119" s="654"/>
    </row>
    <row r="120" spans="2:8" ht="16" thickBot="1" x14ac:dyDescent="0.25">
      <c r="B120" s="241"/>
      <c r="C120" s="242" t="s">
        <v>127</v>
      </c>
      <c r="D120" s="248">
        <f>IF(ISERROR(D118/D119),0,D118/D119)</f>
        <v>0</v>
      </c>
      <c r="E120" s="243"/>
      <c r="F120" s="243"/>
      <c r="G120" s="243"/>
      <c r="H120" s="244"/>
    </row>
    <row r="121" spans="2:8" ht="21.5" customHeight="1" thickBot="1" x14ac:dyDescent="0.25">
      <c r="B121" s="245"/>
      <c r="C121" s="245"/>
      <c r="D121" s="245"/>
      <c r="E121" s="1"/>
    </row>
    <row r="122" spans="2:8" ht="43.25" customHeight="1" thickBot="1" x14ac:dyDescent="0.25">
      <c r="B122" s="73" t="s">
        <v>481</v>
      </c>
      <c r="C122" s="247"/>
      <c r="D122" s="249">
        <f>D8*(D25+D32+D75+D85+D120)</f>
        <v>0</v>
      </c>
      <c r="E122" s="646"/>
      <c r="F122" s="647"/>
      <c r="G122" s="647"/>
      <c r="H122" s="648"/>
    </row>
  </sheetData>
  <sheetProtection algorithmName="SHA-512" hashValue="bHDObcMCsPHy9RRazIVguJlf826ihYRhFwNl3mv7I075XNCPpGB3XcUnweoFHYW6bVhVq6KQP/hcsXnJGWi8fA==" saltValue="0NtjL2DLq6Jdr62klGnmOg==" spinCount="100000" sheet="1" objects="1" scenarios="1" formatColumns="0" formatRows="0"/>
  <mergeCells count="75">
    <mergeCell ref="E122:H122"/>
    <mergeCell ref="D86:E86"/>
    <mergeCell ref="F86:H86"/>
    <mergeCell ref="F87:H87"/>
    <mergeCell ref="F88:H117"/>
    <mergeCell ref="F118:H118"/>
    <mergeCell ref="E119:H119"/>
    <mergeCell ref="E82:H82"/>
    <mergeCell ref="E83:H83"/>
    <mergeCell ref="E84:H84"/>
    <mergeCell ref="E79:H79"/>
    <mergeCell ref="E80:H80"/>
    <mergeCell ref="E81:H81"/>
    <mergeCell ref="E74:H74"/>
    <mergeCell ref="E76:H76"/>
    <mergeCell ref="E77:H77"/>
    <mergeCell ref="E78:H78"/>
    <mergeCell ref="E70:F70"/>
    <mergeCell ref="G70:H70"/>
    <mergeCell ref="E71:H71"/>
    <mergeCell ref="E72:H72"/>
    <mergeCell ref="E73:H73"/>
    <mergeCell ref="B61:B69"/>
    <mergeCell ref="G61:H61"/>
    <mergeCell ref="G62:H62"/>
    <mergeCell ref="G63:H63"/>
    <mergeCell ref="G64:H64"/>
    <mergeCell ref="G65:H65"/>
    <mergeCell ref="G66:H66"/>
    <mergeCell ref="G67:H67"/>
    <mergeCell ref="E68:F68"/>
    <mergeCell ref="G68:H68"/>
    <mergeCell ref="E69:F69"/>
    <mergeCell ref="G69:H69"/>
    <mergeCell ref="E67:F67"/>
    <mergeCell ref="E33:H33"/>
    <mergeCell ref="F34:G34"/>
    <mergeCell ref="B37:B54"/>
    <mergeCell ref="B55:B56"/>
    <mergeCell ref="E58:H58"/>
    <mergeCell ref="E27:H27"/>
    <mergeCell ref="E28:H28"/>
    <mergeCell ref="E29:H29"/>
    <mergeCell ref="E30:H30"/>
    <mergeCell ref="E31:H31"/>
    <mergeCell ref="E21:H21"/>
    <mergeCell ref="E22:H22"/>
    <mergeCell ref="E23:H23"/>
    <mergeCell ref="E24:H24"/>
    <mergeCell ref="E26:H26"/>
    <mergeCell ref="E16:H16"/>
    <mergeCell ref="E17:H17"/>
    <mergeCell ref="E18:H18"/>
    <mergeCell ref="E19:H19"/>
    <mergeCell ref="E20:H20"/>
    <mergeCell ref="E11:H11"/>
    <mergeCell ref="E12:H12"/>
    <mergeCell ref="E13:H13"/>
    <mergeCell ref="E14:H14"/>
    <mergeCell ref="E15:H15"/>
    <mergeCell ref="E5:H5"/>
    <mergeCell ref="E6:H6"/>
    <mergeCell ref="E7:H7"/>
    <mergeCell ref="E9:H9"/>
    <mergeCell ref="E10:H10"/>
    <mergeCell ref="E59:F59"/>
    <mergeCell ref="E60:F60"/>
    <mergeCell ref="E66:F66"/>
    <mergeCell ref="G59:H59"/>
    <mergeCell ref="G60:H60"/>
    <mergeCell ref="E61:F61"/>
    <mergeCell ref="E62:F62"/>
    <mergeCell ref="E63:F63"/>
    <mergeCell ref="E64:F64"/>
    <mergeCell ref="E65:F65"/>
  </mergeCells>
  <conditionalFormatting sqref="C119">
    <cfRule type="duplicateValues" dxfId="11" priority="27"/>
  </conditionalFormatting>
  <conditionalFormatting sqref="D7">
    <cfRule type="containsText" dxfId="10" priority="6" operator="containsText" text="Y">
      <formula>NOT(ISERROR(SEARCH("Y",D7)))</formula>
    </cfRule>
    <cfRule type="containsText" dxfId="9" priority="5" operator="containsText" text="N">
      <formula>NOT(ISERROR(SEARCH("N",D7)))</formula>
    </cfRule>
  </conditionalFormatting>
  <conditionalFormatting sqref="D12:D13">
    <cfRule type="containsText" dxfId="8" priority="9" operator="containsText" text="YES">
      <formula>NOT(ISERROR(SEARCH("YES",D12)))</formula>
    </cfRule>
  </conditionalFormatting>
  <conditionalFormatting sqref="D15:D16">
    <cfRule type="containsText" dxfId="7" priority="8" operator="containsText" text="YES">
      <formula>NOT(ISERROR(SEARCH("YES",D15)))</formula>
    </cfRule>
  </conditionalFormatting>
  <conditionalFormatting sqref="D17 D23 D28:D31">
    <cfRule type="containsText" dxfId="6" priority="13" operator="containsText" text="SOME">
      <formula>NOT(ISERROR(SEARCH("SOME",D17)))</formula>
    </cfRule>
  </conditionalFormatting>
  <conditionalFormatting sqref="D18:D20">
    <cfRule type="containsText" dxfId="5" priority="7" operator="containsText" text="YES">
      <formula>NOT(ISERROR(SEARCH("YES",D18)))</formula>
    </cfRule>
  </conditionalFormatting>
  <conditionalFormatting sqref="D27:D31">
    <cfRule type="containsText" dxfId="4" priority="12" operator="containsText" text="Y">
      <formula>NOT(ISERROR(SEARCH("Y",D27)))</formula>
    </cfRule>
  </conditionalFormatting>
  <conditionalFormatting sqref="D73">
    <cfRule type="containsText" dxfId="3" priority="10" operator="containsText" text="YES">
      <formula>NOT(ISERROR(SEARCH("YES",D73)))</formula>
    </cfRule>
  </conditionalFormatting>
  <conditionalFormatting sqref="D78:D80">
    <cfRule type="containsText" dxfId="2" priority="3" operator="containsText" text="YES">
      <formula>NOT(ISERROR(SEARCH("YES",D78)))</formula>
    </cfRule>
  </conditionalFormatting>
  <conditionalFormatting sqref="D82:D83">
    <cfRule type="containsText" dxfId="1" priority="2" operator="containsText" text="YES">
      <formula>NOT(ISERROR(SEARCH("YES",D82)))</formula>
    </cfRule>
  </conditionalFormatting>
  <conditionalFormatting sqref="D84">
    <cfRule type="containsText" dxfId="0" priority="1" operator="containsText" text="Monitoring via">
      <formula>NOT(ISERROR(SEARCH("Monitoring via",D84)))</formula>
    </cfRule>
  </conditionalFormatting>
  <dataValidations count="1">
    <dataValidation allowBlank="1" showInputMessage="1" showErrorMessage="1" promptTitle="Please enter other consideration" sqref="D70" xr:uid="{01AB5D69-E174-44FF-8029-D7C5286CCCCB}"/>
  </dataValidations>
  <hyperlinks>
    <hyperlink ref="D1" location="'SB3 Overview of cities'!A1" display="'SB3 Overview of cities'!A1" xr:uid="{B3365C72-359F-4ECE-A7DA-0E57AA943EBF}"/>
    <hyperlink ref="E1" location="'CONTACT DETAILS'!A1" display="'CONTACT DETAILS'!A1" xr:uid="{747C4D4B-16AB-41D7-A821-1E9F15F92B39}"/>
    <hyperlink ref="B1" location="'MAIN PAGE'!A1" display="'MAIN PAGE'!A1" xr:uid="{A3D67B47-7475-4B28-BFA5-4352B403A651}"/>
  </hyperlinks>
  <pageMargins left="0.7" right="0.7" top="0.75" bottom="0.75" header="0.3" footer="0.3"/>
  <extLst>
    <ext xmlns:x14="http://schemas.microsoft.com/office/spreadsheetml/2009/9/main" uri="{CCE6A557-97BC-4b89-ADB6-D9C93CAAB3DF}">
      <x14:dataValidations xmlns:xm="http://schemas.microsoft.com/office/excel/2006/main" count="19">
        <x14:dataValidation type="list" allowBlank="1" showInputMessage="1" showErrorMessage="1" promptTitle="Please choose relevant option" xr:uid="{5797DA3B-8907-4213-87AD-E3DB68893C46}">
          <x14:formula1>
            <xm:f>Lists!$X$2:$X$6</xm:f>
          </x14:formula1>
          <xm:sqref>D84</xm:sqref>
        </x14:dataValidation>
        <x14:dataValidation type="list" allowBlank="1" showInputMessage="1" showErrorMessage="1" error="Please select answer from drop-down list, or input answer in CAPITAL LETTERS" prompt="Please select an answer from the drop-down list" xr:uid="{41650F7F-8CE5-464E-BB45-F9E9403B31FA}">
          <x14:formula1>
            <xm:f>Lists!$R$2:$R$3</xm:f>
          </x14:formula1>
          <xm:sqref>D73</xm:sqref>
        </x14:dataValidation>
        <x14:dataValidation type="list" allowBlank="1" showInputMessage="1" showErrorMessage="1" promptTitle="For example:" xr:uid="{5413B90C-5236-4B14-9461-537D54A1D5BF}">
          <x14:formula1>
            <xm:f>Lists!$Y$2:$Y$8</xm:f>
          </x14:formula1>
          <xm:sqref>F37:F56</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60FBC947-78DD-4BC4-A699-EA3207AC1E62}">
          <x14:formula1>
            <xm:f>Lists!$Q$2:$Q$12</xm:f>
          </x14:formula1>
          <xm:sqref>D61:D69</xm:sqref>
        </x14:dataValidation>
        <x14:dataValidation type="list" allowBlank="1" showInputMessage="1" showErrorMessage="1" error="Please select answer from the drop-down list, or input answer in CAPITAL LETTERS" promptTitle="When defining requirements:" prompt="Public bodies can resort to:" xr:uid="{6B429E05-5740-4692-B58F-65A75C2B986E}">
          <x14:formula1>
            <xm:f>Lists!$C$2:$C$6</xm:f>
          </x14:formula1>
          <xm:sqref>D12</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F2FDC6A2-7973-4832-87BA-5CBF59410F2B}">
          <x14:formula1>
            <xm:f>Lists!$O$2:$O$25</xm:f>
          </x14:formula1>
          <xm:sqref>D37:D54</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9935394B-9A90-4348-A31C-5E51C0DEE20A}">
          <x14:formula1>
            <xm:f>Lists!$V$2:$V$3</xm:f>
          </x14:formula1>
          <xm:sqref>D82:D83</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54518F23-AE88-4FC3-B5BE-911F2691EB9D}">
          <x14:formula1>
            <xm:f>Lists!$U$2:$U$3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A0512A24-6952-40F7-B229-7A7DC50C7F3F}">
          <x14:formula1>
            <xm:f>Lists!$T$2:$T$3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C24E9A75-A244-45F5-AA1B-12ADEF28230F}">
          <x14:formula1>
            <xm:f>Lists!$S$2:$S$3</xm:f>
          </x14:formula1>
          <xm:sqref>D78</xm:sqref>
        </x14:dataValidation>
        <x14:dataValidation type="list" allowBlank="1" showInputMessage="1" showErrorMessage="1" xr:uid="{835A78C6-9551-4392-8254-320E53CA00AC}">
          <x14:formula1>
            <xm:f>Lists!$K$2:$K$4</xm:f>
          </x14:formula1>
          <xm:sqref>D23</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05409A6B-015E-45D6-834E-557E3BADD979}">
          <x14:formula1>
            <xm:f>Lists!$A$2:$A$4</xm:f>
          </x14:formula1>
          <xm:sqref>D7</xm:sqref>
        </x14:dataValidation>
        <x14:dataValidation type="list" allowBlank="1" showInputMessage="1" showErrorMessage="1" error="Please select answer from drop-down list, or input answer in CAPITAL LETTERS" promptTitle="Please answer YES/NO" prompt="Select an answer from the drop-down list" xr:uid="{11C25826-9B86-45CB-A573-0BA013479838}">
          <x14:formula1>
            <xm:f>Lists!$L$2:$L$4</xm:f>
          </x14:formula1>
          <xm:sqref>D27:D31</xm:sqref>
        </x14:dataValidation>
        <x14:dataValidation type="list" allowBlank="1" showInputMessage="1" showErrorMessage="1" xr:uid="{7532EC07-A281-476C-ADFD-E02B16D36FCE}">
          <x14:formula1>
            <xm:f>Lists!$E$2:$E$4</xm:f>
          </x14:formula1>
          <xm:sqref>D15</xm:sqref>
        </x14:dataValidation>
        <x14:dataValidation type="list" allowBlank="1" showInputMessage="1" showErrorMessage="1" xr:uid="{903D3F52-18A0-4D9B-B439-F0CDA518926D}">
          <x14:formula1>
            <xm:f>Lists!$I$2:$I$4</xm:f>
          </x14:formula1>
          <xm:sqref>D20</xm:sqref>
        </x14:dataValidation>
        <x14:dataValidation type="list" allowBlank="1" showInputMessage="1" showErrorMessage="1" xr:uid="{18B51F82-8545-4D01-8BB4-26563C8E326E}">
          <x14:formula1>
            <xm:f>Lists!$H$2:$H$4</xm:f>
          </x14:formula1>
          <xm:sqref>D19</xm:sqref>
        </x14:dataValidation>
        <x14:dataValidation type="list" allowBlank="1" showInputMessage="1" showErrorMessage="1" xr:uid="{D5CA2693-D36C-4733-85CB-E0C66213606C}">
          <x14:formula1>
            <xm:f>Lists!$G$2:$G$4</xm:f>
          </x14:formula1>
          <xm:sqref>D18</xm:sqref>
        </x14:dataValidation>
        <x14:dataValidation type="list" allowBlank="1" showInputMessage="1" showErrorMessage="1" xr:uid="{4FDFD535-FBC7-4E9E-8CED-E123DF1AC8D6}">
          <x14:formula1>
            <xm:f>Lists!$F$2:$F$4</xm:f>
          </x14:formula1>
          <xm:sqref>D16</xm:sqref>
        </x14:dataValidation>
        <x14:dataValidation type="list" allowBlank="1" showInputMessage="1" showErrorMessage="1" error="Please select answer from the drop-down list, or input answer in CAPITAL LETTERS" prompt="Please select the most relevant answer from the drop-down list" xr:uid="{BD76F2D4-C419-4677-82F4-B04AC4878033}">
          <x14:formula1>
            <xm:f>Lists!$D$2:$D$4</xm:f>
          </x14:formula1>
          <xm:sqref>D13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8C854-0133-48C0-BD1E-63FDEBEAB4EC}">
  <sheetPr>
    <tabColor rgb="FFFFFFCC"/>
    <pageSetUpPr fitToPage="1"/>
  </sheetPr>
  <dimension ref="A1:H26"/>
  <sheetViews>
    <sheetView showGridLines="0" zoomScaleNormal="100" workbookViewId="0">
      <pane xSplit="1" ySplit="2" topLeftCell="B6" activePane="bottomRight" state="frozen"/>
      <selection pane="topRight" activeCell="A8" sqref="A8"/>
      <selection pane="bottomLeft" activeCell="A8" sqref="A8"/>
      <selection pane="bottomRight" sqref="A1:H25"/>
    </sheetView>
  </sheetViews>
  <sheetFormatPr baseColWidth="10" defaultColWidth="8.6640625" defaultRowHeight="15" x14ac:dyDescent="0.2"/>
  <cols>
    <col min="1" max="1" width="25.33203125" style="37" customWidth="1"/>
    <col min="2" max="2" width="30.1640625" style="36" customWidth="1"/>
    <col min="3" max="3" width="34.6640625" style="37" customWidth="1"/>
    <col min="4" max="4" width="42" style="37" customWidth="1"/>
    <col min="5" max="8" width="30.1640625" style="37" customWidth="1"/>
    <col min="9" max="16384" width="8.6640625" style="37"/>
  </cols>
  <sheetData>
    <row r="1" spans="1:8" s="77" customFormat="1" ht="36" customHeight="1" thickTop="1" thickBot="1" x14ac:dyDescent="0.25">
      <c r="B1" s="106" t="s">
        <v>143</v>
      </c>
      <c r="C1" s="107"/>
      <c r="D1" s="105"/>
      <c r="E1" s="106" t="s">
        <v>144</v>
      </c>
    </row>
    <row r="2" spans="1:8" ht="24" customHeight="1" thickTop="1" x14ac:dyDescent="0.2">
      <c r="D2" s="57"/>
    </row>
    <row r="3" spans="1:8" ht="33" customHeight="1" x14ac:dyDescent="0.2">
      <c r="B3" s="65"/>
      <c r="C3" s="50" t="s">
        <v>145</v>
      </c>
      <c r="D3" s="50"/>
      <c r="E3" s="40"/>
      <c r="F3" s="40"/>
    </row>
    <row r="4" spans="1:8" ht="39.5" customHeight="1" x14ac:dyDescent="0.2">
      <c r="B4" s="41"/>
      <c r="C4" s="42" t="s">
        <v>146</v>
      </c>
      <c r="D4" s="41"/>
      <c r="E4" s="41"/>
      <c r="F4" s="41"/>
    </row>
    <row r="5" spans="1:8" ht="23.75" customHeight="1" x14ac:dyDescent="0.2">
      <c r="B5" s="37"/>
      <c r="C5" s="41"/>
      <c r="D5" s="42"/>
      <c r="E5" s="41"/>
      <c r="F5" s="41"/>
      <c r="G5" s="41"/>
    </row>
    <row r="6" spans="1:8" ht="36" customHeight="1" x14ac:dyDescent="0.2">
      <c r="A6" s="43"/>
      <c r="B6" s="45" t="s">
        <v>147</v>
      </c>
      <c r="C6" s="44" t="s">
        <v>148</v>
      </c>
      <c r="D6" s="44" t="s">
        <v>149</v>
      </c>
      <c r="E6" s="44" t="s">
        <v>150</v>
      </c>
      <c r="F6" s="45" t="s">
        <v>151</v>
      </c>
      <c r="G6" s="44" t="s">
        <v>152</v>
      </c>
      <c r="H6" s="44" t="s">
        <v>153</v>
      </c>
    </row>
    <row r="7" spans="1:8" x14ac:dyDescent="0.2">
      <c r="A7" s="46" t="s">
        <v>154</v>
      </c>
      <c r="B7" s="333" t="s">
        <v>104</v>
      </c>
      <c r="C7" s="334" t="s">
        <v>155</v>
      </c>
      <c r="D7" s="334" t="s">
        <v>156</v>
      </c>
      <c r="E7" s="334" t="s">
        <v>157</v>
      </c>
      <c r="F7" s="334" t="s">
        <v>158</v>
      </c>
      <c r="G7" s="334" t="s">
        <v>159</v>
      </c>
      <c r="H7" s="334"/>
    </row>
    <row r="8" spans="1:8" x14ac:dyDescent="0.2">
      <c r="A8" s="46" t="s">
        <v>160</v>
      </c>
      <c r="B8" s="333"/>
      <c r="C8" s="334"/>
      <c r="D8" s="334"/>
      <c r="E8" s="334"/>
      <c r="F8" s="334"/>
      <c r="G8" s="334"/>
      <c r="H8" s="334"/>
    </row>
    <row r="9" spans="1:8" x14ac:dyDescent="0.2">
      <c r="A9" s="46" t="s">
        <v>161</v>
      </c>
      <c r="B9" s="333"/>
      <c r="C9" s="334"/>
      <c r="D9" s="334"/>
      <c r="E9" s="334"/>
      <c r="F9" s="334"/>
      <c r="G9" s="334"/>
      <c r="H9" s="334"/>
    </row>
    <row r="10" spans="1:8" x14ac:dyDescent="0.2">
      <c r="A10" s="46" t="s">
        <v>162</v>
      </c>
      <c r="B10" s="333"/>
      <c r="C10" s="334"/>
      <c r="D10" s="334"/>
      <c r="E10" s="334"/>
      <c r="F10" s="334"/>
      <c r="G10" s="334"/>
      <c r="H10" s="334"/>
    </row>
    <row r="11" spans="1:8" x14ac:dyDescent="0.2">
      <c r="A11" s="46" t="s">
        <v>163</v>
      </c>
      <c r="B11" s="333"/>
      <c r="C11" s="334"/>
      <c r="D11" s="334"/>
      <c r="E11" s="334"/>
      <c r="F11" s="334"/>
      <c r="G11" s="334"/>
      <c r="H11" s="334"/>
    </row>
    <row r="12" spans="1:8" x14ac:dyDescent="0.2">
      <c r="A12" s="46" t="s">
        <v>164</v>
      </c>
      <c r="B12" s="333"/>
      <c r="C12" s="334"/>
      <c r="D12" s="334"/>
      <c r="E12" s="334"/>
      <c r="F12" s="334"/>
      <c r="G12" s="334"/>
      <c r="H12" s="334"/>
    </row>
    <row r="13" spans="1:8" x14ac:dyDescent="0.2">
      <c r="A13" s="46" t="s">
        <v>165</v>
      </c>
      <c r="B13" s="333"/>
      <c r="C13" s="334"/>
      <c r="D13" s="334"/>
      <c r="E13" s="334"/>
      <c r="F13" s="334"/>
      <c r="G13" s="334"/>
      <c r="H13" s="334"/>
    </row>
    <row r="14" spans="1:8" x14ac:dyDescent="0.2">
      <c r="A14" s="46" t="s">
        <v>166</v>
      </c>
      <c r="B14" s="333"/>
      <c r="C14" s="334"/>
      <c r="D14" s="334"/>
      <c r="E14" s="334"/>
      <c r="F14" s="334"/>
      <c r="G14" s="334"/>
      <c r="H14" s="334"/>
    </row>
    <row r="15" spans="1:8" x14ac:dyDescent="0.2">
      <c r="A15" s="46" t="s">
        <v>167</v>
      </c>
      <c r="B15" s="333"/>
      <c r="C15" s="334"/>
      <c r="D15" s="334"/>
      <c r="E15" s="334"/>
      <c r="F15" s="334"/>
      <c r="G15" s="334"/>
      <c r="H15" s="334"/>
    </row>
    <row r="16" spans="1:8" x14ac:dyDescent="0.2">
      <c r="A16" s="46" t="s">
        <v>168</v>
      </c>
      <c r="B16" s="333"/>
      <c r="C16" s="334"/>
      <c r="D16" s="334"/>
      <c r="E16" s="334"/>
      <c r="F16" s="334"/>
      <c r="G16" s="334"/>
      <c r="H16" s="334"/>
    </row>
    <row r="17" spans="1:8" x14ac:dyDescent="0.2">
      <c r="A17" s="46" t="s">
        <v>169</v>
      </c>
      <c r="B17" s="333"/>
      <c r="C17" s="334"/>
      <c r="D17" s="334"/>
      <c r="E17" s="334"/>
      <c r="F17" s="334"/>
      <c r="G17" s="334"/>
      <c r="H17" s="334"/>
    </row>
    <row r="18" spans="1:8" x14ac:dyDescent="0.2">
      <c r="A18" s="46" t="s">
        <v>170</v>
      </c>
      <c r="B18" s="333"/>
      <c r="C18" s="334"/>
      <c r="D18" s="334"/>
      <c r="E18" s="334"/>
      <c r="F18" s="334"/>
      <c r="G18" s="334"/>
      <c r="H18" s="334"/>
    </row>
    <row r="19" spans="1:8" x14ac:dyDescent="0.2">
      <c r="A19" s="46" t="s">
        <v>171</v>
      </c>
      <c r="B19" s="333"/>
      <c r="C19" s="334"/>
      <c r="D19" s="334"/>
      <c r="E19" s="334"/>
      <c r="F19" s="334"/>
      <c r="G19" s="334"/>
      <c r="H19" s="334"/>
    </row>
    <row r="20" spans="1:8" x14ac:dyDescent="0.2">
      <c r="A20" s="46" t="s">
        <v>172</v>
      </c>
      <c r="B20" s="333"/>
      <c r="C20" s="334"/>
      <c r="D20" s="334"/>
      <c r="E20" s="334"/>
      <c r="F20" s="334"/>
      <c r="G20" s="334"/>
      <c r="H20" s="334"/>
    </row>
    <row r="21" spans="1:8" x14ac:dyDescent="0.2">
      <c r="A21" s="46" t="s">
        <v>173</v>
      </c>
      <c r="B21" s="333"/>
      <c r="C21" s="334"/>
      <c r="D21" s="334"/>
      <c r="E21" s="334"/>
      <c r="F21" s="334"/>
      <c r="G21" s="334"/>
      <c r="H21" s="334"/>
    </row>
    <row r="22" spans="1:8" x14ac:dyDescent="0.2">
      <c r="A22" s="47"/>
      <c r="B22" s="49"/>
      <c r="C22" s="48"/>
      <c r="D22" s="48"/>
      <c r="E22" s="48"/>
      <c r="F22" s="48"/>
      <c r="G22" s="48"/>
      <c r="H22" s="48"/>
    </row>
    <row r="24" spans="1:8" ht="36.5" customHeight="1" x14ac:dyDescent="0.2">
      <c r="B24" s="59" t="s">
        <v>174</v>
      </c>
      <c r="C24" s="60" t="s">
        <v>175</v>
      </c>
      <c r="D24" s="61" t="s">
        <v>176</v>
      </c>
    </row>
    <row r="25" spans="1:8" ht="33.5" customHeight="1" x14ac:dyDescent="0.2">
      <c r="B25" s="62"/>
      <c r="C25" s="63" t="s">
        <v>177</v>
      </c>
      <c r="D25" s="64" t="s">
        <v>178</v>
      </c>
    </row>
    <row r="26" spans="1:8" ht="18.5" customHeight="1" x14ac:dyDescent="0.2">
      <c r="B26" s="37"/>
    </row>
  </sheetData>
  <sheetProtection algorithmName="SHA-512" hashValue="M/Cweo1YruzHf9adoVHTEoIB8zPcAsRixX1vSO5SR+fldOKnacB4LA7JFXf+A3U5RY9GKcIb0wuPZd9RxlqyyA==" saltValue="ASlAhQn/RnmkPrh8TVUefQ==" spinCount="100000" sheet="1" objects="1" scenarios="1" formatColumns="0" formatRows="0"/>
  <phoneticPr fontId="2" type="noConversion"/>
  <hyperlinks>
    <hyperlink ref="C24" r:id="rId1" xr:uid="{5ED22313-8623-4B99-BD30-8F307147B3F3}"/>
    <hyperlink ref="C25" r:id="rId2" display="farid.yaker@un.org" xr:uid="{A77C69CA-0990-426E-83B9-0BBEDBB4108B}"/>
    <hyperlink ref="B1" location="'MAIN PAGE'!A1" display="'MAIN PAGE'!A1" xr:uid="{7C0F13F9-96CC-4D52-B793-BF9D98B6668F}"/>
    <hyperlink ref="E1" location="'CONTACT DETAILS'!A1" display="'CONTACT DETAILS'!A1" xr:uid="{5DF21340-E4E0-4B0D-A2B1-5308955A1085}"/>
  </hyperlinks>
  <pageMargins left="0.7" right="0.7" top="0.75" bottom="0.75" header="0.3" footer="0.3"/>
  <pageSetup paperSize="9" scale="51" fitToHeight="0" orientation="landscap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6D204-6C0C-4EDF-BF43-E61E33DA0ECE}">
  <sheetPr codeName="Sheet4">
    <tabColor theme="8" tint="-0.249977111117893"/>
    <pageSetUpPr fitToPage="1"/>
  </sheetPr>
  <dimension ref="B1:R127"/>
  <sheetViews>
    <sheetView showGridLines="0" tabSelected="1" topLeftCell="F1" zoomScale="134" zoomScaleNormal="55" workbookViewId="0">
      <pane ySplit="1" topLeftCell="A8" activePane="bottomLeft" state="frozen"/>
      <selection pane="bottomLeft" activeCell="E8" sqref="E8:H8"/>
    </sheetView>
  </sheetViews>
  <sheetFormatPr baseColWidth="10" defaultColWidth="25.1640625" defaultRowHeight="11" x14ac:dyDescent="0.2"/>
  <cols>
    <col min="1" max="1" width="9.5" style="1" customWidth="1"/>
    <col min="2" max="2" width="52.5" style="4" customWidth="1"/>
    <col min="3" max="3" width="10.6640625" style="4" customWidth="1"/>
    <col min="4" max="4" width="27.1640625" style="1" customWidth="1"/>
    <col min="5" max="5" width="37.33203125" style="2" customWidth="1"/>
    <col min="6" max="6" width="50.83203125" style="1" customWidth="1"/>
    <col min="7" max="7" width="15.6640625" style="1" customWidth="1"/>
    <col min="8" max="8" width="7.5" style="1" customWidth="1"/>
    <col min="9" max="9" width="116.5" style="1" customWidth="1"/>
    <col min="10" max="10" width="18.6640625" style="1" bestFit="1" customWidth="1"/>
    <col min="11" max="11" width="22.664062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1" s="77" customFormat="1" ht="36" customHeight="1" thickTop="1" thickBot="1" x14ac:dyDescent="0.25">
      <c r="B1" s="106" t="s">
        <v>143</v>
      </c>
      <c r="C1" s="107"/>
      <c r="D1" s="8" t="s">
        <v>179</v>
      </c>
      <c r="E1" s="106" t="s">
        <v>101</v>
      </c>
    </row>
    <row r="2" spans="2:11" ht="23" customHeight="1" thickTop="1" x14ac:dyDescent="0.2">
      <c r="C2" s="12"/>
      <c r="E2" s="12"/>
      <c r="F2" s="12"/>
      <c r="G2" s="12"/>
      <c r="H2" s="12"/>
      <c r="I2" s="12"/>
      <c r="J2" s="12"/>
      <c r="K2" s="12"/>
    </row>
    <row r="3" spans="2:11" ht="29.75" customHeight="1" x14ac:dyDescent="0.2">
      <c r="B3" s="98"/>
      <c r="D3" s="98" t="s">
        <v>180</v>
      </c>
    </row>
    <row r="4" spans="2:11" ht="33" customHeight="1" x14ac:dyDescent="0.2">
      <c r="B4" s="262"/>
      <c r="C4" s="292"/>
      <c r="D4" s="295" t="str">
        <f>'MAIN PAGE'!C5</f>
        <v>Germany</v>
      </c>
      <c r="F4" s="12"/>
      <c r="G4" s="12"/>
      <c r="H4" s="12"/>
      <c r="I4" s="12"/>
      <c r="J4" s="12"/>
      <c r="K4" s="12"/>
    </row>
    <row r="5" spans="2:11" ht="20" customHeight="1" thickBot="1" x14ac:dyDescent="0.25">
      <c r="B5" s="1"/>
      <c r="C5" s="1"/>
      <c r="E5" s="1"/>
      <c r="F5" s="12"/>
      <c r="G5" s="12"/>
      <c r="H5" s="12"/>
      <c r="I5" s="12"/>
      <c r="J5" s="12"/>
      <c r="K5" s="12"/>
    </row>
    <row r="6" spans="2:11" s="3" customFormat="1" ht="35" customHeight="1" x14ac:dyDescent="0.2">
      <c r="B6" s="116" t="s">
        <v>181</v>
      </c>
      <c r="C6" s="117" t="s">
        <v>182</v>
      </c>
      <c r="D6" s="117"/>
      <c r="E6" s="528" t="s">
        <v>183</v>
      </c>
      <c r="F6" s="529"/>
      <c r="G6" s="529"/>
      <c r="H6" s="529"/>
      <c r="I6" s="481" t="s">
        <v>184</v>
      </c>
    </row>
    <row r="7" spans="2:11" ht="29" customHeight="1" x14ac:dyDescent="0.2">
      <c r="B7" s="142" t="s">
        <v>185</v>
      </c>
      <c r="C7" s="118" t="s">
        <v>186</v>
      </c>
      <c r="D7" s="119" t="s">
        <v>187</v>
      </c>
      <c r="E7" s="530" t="s">
        <v>188</v>
      </c>
      <c r="F7" s="531"/>
      <c r="G7" s="531"/>
      <c r="H7" s="531"/>
      <c r="I7" s="449"/>
    </row>
    <row r="8" spans="2:11" ht="221.5" customHeight="1" x14ac:dyDescent="0.2">
      <c r="B8" s="120" t="s">
        <v>189</v>
      </c>
      <c r="C8" s="121"/>
      <c r="D8" s="320" t="s">
        <v>25</v>
      </c>
      <c r="E8" s="532" t="s">
        <v>190</v>
      </c>
      <c r="F8" s="533"/>
      <c r="G8" s="533"/>
      <c r="H8" s="533"/>
      <c r="I8" s="450" t="s">
        <v>191</v>
      </c>
    </row>
    <row r="9" spans="2:11" ht="14" customHeight="1" x14ac:dyDescent="0.2">
      <c r="B9" s="5"/>
      <c r="C9" s="6" t="s">
        <v>0</v>
      </c>
      <c r="D9" s="6">
        <f>IF(D8=Lists!$A$2,1,0)</f>
        <v>1</v>
      </c>
      <c r="E9" s="141"/>
      <c r="F9" s="141"/>
      <c r="G9" s="169"/>
      <c r="H9" s="169"/>
      <c r="I9" s="451"/>
    </row>
    <row r="10" spans="2:11" ht="29" customHeight="1" x14ac:dyDescent="0.2">
      <c r="B10" s="171" t="s">
        <v>192</v>
      </c>
      <c r="C10" s="172"/>
      <c r="D10" s="173"/>
      <c r="E10" s="534"/>
      <c r="F10" s="535"/>
      <c r="G10" s="535"/>
      <c r="H10" s="535"/>
      <c r="I10" s="452"/>
    </row>
    <row r="11" spans="2:11" ht="38.75" customHeight="1" x14ac:dyDescent="0.2">
      <c r="B11" s="135" t="s">
        <v>193</v>
      </c>
      <c r="C11" s="118" t="s">
        <v>194</v>
      </c>
      <c r="D11" s="119" t="s">
        <v>187</v>
      </c>
      <c r="E11" s="530" t="s">
        <v>188</v>
      </c>
      <c r="F11" s="531"/>
      <c r="G11" s="531"/>
      <c r="H11" s="531"/>
      <c r="I11" s="449"/>
    </row>
    <row r="12" spans="2:11" ht="34.25" customHeight="1" x14ac:dyDescent="0.2">
      <c r="B12" s="174" t="s">
        <v>195</v>
      </c>
      <c r="C12" s="175"/>
      <c r="D12" s="176" t="s">
        <v>196</v>
      </c>
      <c r="E12" s="536"/>
      <c r="F12" s="537"/>
      <c r="G12" s="537"/>
      <c r="H12" s="537"/>
      <c r="I12" s="453"/>
    </row>
    <row r="13" spans="2:11" ht="132" customHeight="1" x14ac:dyDescent="0.2">
      <c r="B13" s="127" t="s">
        <v>197</v>
      </c>
      <c r="C13" s="125"/>
      <c r="D13" s="321" t="s">
        <v>59</v>
      </c>
      <c r="E13" s="538" t="s">
        <v>198</v>
      </c>
      <c r="F13" s="539"/>
      <c r="G13" s="539"/>
      <c r="H13" s="539"/>
      <c r="I13" s="454" t="s">
        <v>199</v>
      </c>
    </row>
    <row r="14" spans="2:11" ht="75.5" customHeight="1" x14ac:dyDescent="0.2">
      <c r="B14" s="128" t="s">
        <v>200</v>
      </c>
      <c r="C14" s="125"/>
      <c r="D14" s="321" t="s">
        <v>28</v>
      </c>
      <c r="E14" s="540" t="s">
        <v>201</v>
      </c>
      <c r="F14" s="539"/>
      <c r="G14" s="539"/>
      <c r="H14" s="539"/>
      <c r="I14" s="454" t="s">
        <v>202</v>
      </c>
    </row>
    <row r="15" spans="2:11" ht="31.25" customHeight="1" x14ac:dyDescent="0.2">
      <c r="B15" s="124" t="s">
        <v>203</v>
      </c>
      <c r="C15" s="125"/>
      <c r="D15" s="126" t="s">
        <v>204</v>
      </c>
      <c r="E15" s="541"/>
      <c r="F15" s="542"/>
      <c r="G15" s="542"/>
      <c r="H15" s="542"/>
      <c r="I15" s="454"/>
    </row>
    <row r="16" spans="2:11" ht="59" customHeight="1" x14ac:dyDescent="0.2">
      <c r="B16" s="127" t="s">
        <v>205</v>
      </c>
      <c r="C16" s="125"/>
      <c r="D16" s="429" t="s">
        <v>47</v>
      </c>
      <c r="E16" s="540" t="s">
        <v>206</v>
      </c>
      <c r="F16" s="539"/>
      <c r="G16" s="539"/>
      <c r="H16" s="539"/>
      <c r="I16" s="455" t="s">
        <v>207</v>
      </c>
    </row>
    <row r="17" spans="2:9" ht="57.5" customHeight="1" x14ac:dyDescent="0.2">
      <c r="B17" s="128" t="s">
        <v>208</v>
      </c>
      <c r="C17" s="125"/>
      <c r="D17" s="429" t="s">
        <v>47</v>
      </c>
      <c r="E17" s="540"/>
      <c r="F17" s="539"/>
      <c r="G17" s="539"/>
      <c r="H17" s="539"/>
      <c r="I17" s="455" t="s">
        <v>209</v>
      </c>
    </row>
    <row r="18" spans="2:9" ht="17.75" customHeight="1" x14ac:dyDescent="0.2">
      <c r="B18" s="124" t="s">
        <v>210</v>
      </c>
      <c r="C18" s="129"/>
      <c r="D18" s="130"/>
      <c r="E18" s="541"/>
      <c r="F18" s="542"/>
      <c r="G18" s="542"/>
      <c r="H18" s="542"/>
      <c r="I18" s="454"/>
    </row>
    <row r="19" spans="2:9" ht="51" customHeight="1" x14ac:dyDescent="0.2">
      <c r="B19" s="127" t="s">
        <v>211</v>
      </c>
      <c r="C19" s="125"/>
      <c r="D19" s="321" t="s">
        <v>31</v>
      </c>
      <c r="E19" s="540" t="s">
        <v>212</v>
      </c>
      <c r="F19" s="539"/>
      <c r="G19" s="539"/>
      <c r="H19" s="539"/>
      <c r="I19" s="454" t="s">
        <v>213</v>
      </c>
    </row>
    <row r="20" spans="2:9" ht="66.5" customHeight="1" x14ac:dyDescent="0.2">
      <c r="B20" s="127" t="s">
        <v>214</v>
      </c>
      <c r="C20" s="125"/>
      <c r="D20" s="321" t="s">
        <v>32</v>
      </c>
      <c r="E20" s="540" t="s">
        <v>212</v>
      </c>
      <c r="F20" s="539"/>
      <c r="G20" s="539"/>
      <c r="H20" s="539"/>
      <c r="I20" s="456" t="s">
        <v>215</v>
      </c>
    </row>
    <row r="21" spans="2:9" ht="76.25" customHeight="1" x14ac:dyDescent="0.2">
      <c r="B21" s="131" t="s">
        <v>216</v>
      </c>
      <c r="C21" s="132"/>
      <c r="D21" s="434" t="s">
        <v>50</v>
      </c>
      <c r="E21" s="543" t="s">
        <v>217</v>
      </c>
      <c r="F21" s="544"/>
      <c r="G21" s="544"/>
      <c r="H21" s="544"/>
      <c r="I21" s="455" t="s">
        <v>207</v>
      </c>
    </row>
    <row r="22" spans="2:9" ht="23.75" customHeight="1" x14ac:dyDescent="0.2">
      <c r="B22" s="136"/>
      <c r="C22" s="137" t="s">
        <v>218</v>
      </c>
      <c r="D22" s="137">
        <f>SUM(_xlfn.IFS(D13=Lists!$C$2,0.2,D13=Lists!$C$3,0.2,D13=Lists!$C$4,0.2,D13=Lists!$C$5,0,D13="",0),IF(D14=Lists!$D$2,0.1,0),IF(D16=Lists!$E$2,0.05,0),IF(D17=Lists!$F$2,0.05,0),IF(D19=Lists!$G$2,0.15,0),IF(D20=Lists!$H$2,0.05,0),IF(D$21=Lists!$I$2,0.1,0))</f>
        <v>0.50000000000000011</v>
      </c>
      <c r="E22" s="545"/>
      <c r="F22" s="546"/>
      <c r="G22" s="546"/>
      <c r="H22" s="546"/>
      <c r="I22" s="457"/>
    </row>
    <row r="23" spans="2:9" ht="33" customHeight="1" x14ac:dyDescent="0.2">
      <c r="B23" s="133" t="s">
        <v>219</v>
      </c>
      <c r="C23" s="134" t="s">
        <v>220</v>
      </c>
      <c r="D23" s="134" t="s">
        <v>221</v>
      </c>
      <c r="E23" s="507" t="s">
        <v>188</v>
      </c>
      <c r="F23" s="508"/>
      <c r="G23" s="508"/>
      <c r="H23" s="508"/>
      <c r="I23" s="457"/>
    </row>
    <row r="24" spans="2:9" ht="219.5" customHeight="1" x14ac:dyDescent="0.2">
      <c r="B24" s="138" t="s">
        <v>222</v>
      </c>
      <c r="C24" s="132"/>
      <c r="D24" s="322" t="s">
        <v>52</v>
      </c>
      <c r="E24" s="543" t="s">
        <v>223</v>
      </c>
      <c r="F24" s="544"/>
      <c r="G24" s="544"/>
      <c r="H24" s="544"/>
      <c r="I24" s="454" t="s">
        <v>224</v>
      </c>
    </row>
    <row r="25" spans="2:9" ht="20.75" customHeight="1" x14ac:dyDescent="0.2">
      <c r="B25" s="139"/>
      <c r="C25" s="140" t="s">
        <v>225</v>
      </c>
      <c r="D25" s="140">
        <f>SUM(_xlfn.IFS(D24=Lists!$K$3,0.3,D24=Lists!$K$2,0,D24="",0))</f>
        <v>0.3</v>
      </c>
      <c r="E25" s="548"/>
      <c r="F25" s="549"/>
      <c r="G25" s="549"/>
      <c r="H25" s="549"/>
      <c r="I25" s="457"/>
    </row>
    <row r="26" spans="2:9" ht="17.75" customHeight="1" x14ac:dyDescent="0.2">
      <c r="B26" s="5"/>
      <c r="C26" s="6" t="s">
        <v>124</v>
      </c>
      <c r="D26" s="6">
        <f>D22+D25</f>
        <v>0.8</v>
      </c>
      <c r="E26" s="9"/>
      <c r="F26" s="9"/>
      <c r="G26" s="170"/>
      <c r="H26" s="170"/>
      <c r="I26" s="451"/>
    </row>
    <row r="27" spans="2:9" ht="25.5" customHeight="1" x14ac:dyDescent="0.2">
      <c r="B27" s="143" t="s">
        <v>226</v>
      </c>
      <c r="C27" s="10"/>
      <c r="D27" s="76" t="s">
        <v>187</v>
      </c>
      <c r="E27" s="550" t="s">
        <v>188</v>
      </c>
      <c r="F27" s="551"/>
      <c r="G27" s="551"/>
      <c r="H27" s="551"/>
      <c r="I27" s="449"/>
    </row>
    <row r="28" spans="2:9" ht="111" customHeight="1" x14ac:dyDescent="0.2">
      <c r="B28" s="13" t="s">
        <v>227</v>
      </c>
      <c r="C28" s="11" t="s">
        <v>228</v>
      </c>
      <c r="D28" s="323" t="s">
        <v>25</v>
      </c>
      <c r="E28" s="552" t="s">
        <v>229</v>
      </c>
      <c r="F28" s="553"/>
      <c r="G28" s="553"/>
      <c r="H28" s="553"/>
      <c r="I28" s="458" t="s">
        <v>230</v>
      </c>
    </row>
    <row r="29" spans="2:9" ht="71.5" customHeight="1" x14ac:dyDescent="0.2">
      <c r="B29" s="14" t="s">
        <v>231</v>
      </c>
      <c r="C29" s="11" t="s">
        <v>228</v>
      </c>
      <c r="D29" s="323" t="s">
        <v>25</v>
      </c>
      <c r="E29" s="552" t="s">
        <v>232</v>
      </c>
      <c r="F29" s="553"/>
      <c r="G29" s="553"/>
      <c r="H29" s="553"/>
      <c r="I29" s="459" t="s">
        <v>233</v>
      </c>
    </row>
    <row r="30" spans="2:9" ht="260.5" customHeight="1" x14ac:dyDescent="0.2">
      <c r="B30" s="7" t="s">
        <v>234</v>
      </c>
      <c r="C30" s="11" t="s">
        <v>228</v>
      </c>
      <c r="D30" s="323" t="s">
        <v>25</v>
      </c>
      <c r="E30" s="554" t="s">
        <v>235</v>
      </c>
      <c r="F30" s="555"/>
      <c r="G30" s="555"/>
      <c r="H30" s="555"/>
      <c r="I30" s="459" t="s">
        <v>236</v>
      </c>
    </row>
    <row r="31" spans="2:9" ht="81" customHeight="1" x14ac:dyDescent="0.2">
      <c r="B31" s="7" t="s">
        <v>237</v>
      </c>
      <c r="C31" s="11" t="s">
        <v>228</v>
      </c>
      <c r="D31" s="323" t="s">
        <v>25</v>
      </c>
      <c r="E31" s="556" t="s">
        <v>238</v>
      </c>
      <c r="F31" s="555"/>
      <c r="G31" s="555"/>
      <c r="H31" s="555"/>
      <c r="I31" s="454" t="s">
        <v>239</v>
      </c>
    </row>
    <row r="32" spans="2:9" ht="50.5" customHeight="1" x14ac:dyDescent="0.2">
      <c r="B32" s="7" t="s">
        <v>240</v>
      </c>
      <c r="C32" s="11" t="s">
        <v>228</v>
      </c>
      <c r="D32" s="323" t="s">
        <v>25</v>
      </c>
      <c r="E32" s="509" t="s">
        <v>241</v>
      </c>
      <c r="F32" s="510"/>
      <c r="G32" s="510"/>
      <c r="H32" s="510"/>
      <c r="I32" s="454" t="s">
        <v>242</v>
      </c>
    </row>
    <row r="33" spans="2:9" ht="17.75" customHeight="1" x14ac:dyDescent="0.2">
      <c r="B33" s="5"/>
      <c r="C33" s="6" t="s">
        <v>11</v>
      </c>
      <c r="D33" s="6">
        <f>SUM(IF(D28=Lists!$L$2,0.2,0),IF(D29=Lists!$L$2,0.2,0),IF(D30=Lists!$L$2,0.2,0),IF(D31=Lists!$L$2,0.2,0),IF(D32=Lists!$L$2,0.2,0))</f>
        <v>1</v>
      </c>
      <c r="E33" s="9"/>
      <c r="F33" s="9"/>
      <c r="G33" s="170"/>
      <c r="H33" s="170"/>
      <c r="I33" s="451"/>
    </row>
    <row r="34" spans="2:9" ht="45.5" customHeight="1" x14ac:dyDescent="0.2">
      <c r="B34" s="162" t="s">
        <v>243</v>
      </c>
      <c r="C34" s="163"/>
      <c r="D34" s="164" t="s">
        <v>187</v>
      </c>
      <c r="E34" s="177"/>
      <c r="F34" s="178"/>
      <c r="G34" s="178"/>
      <c r="H34" s="178"/>
      <c r="I34" s="460"/>
    </row>
    <row r="35" spans="2:9" ht="35" customHeight="1" x14ac:dyDescent="0.2">
      <c r="B35" s="165" t="s">
        <v>244</v>
      </c>
      <c r="C35" s="166" t="s">
        <v>245</v>
      </c>
      <c r="D35" s="167"/>
      <c r="E35" s="168"/>
      <c r="F35" s="547" t="s">
        <v>246</v>
      </c>
      <c r="G35" s="547"/>
      <c r="H35" s="437"/>
      <c r="I35" s="461"/>
    </row>
    <row r="36" spans="2:9" ht="93" customHeight="1" x14ac:dyDescent="0.2">
      <c r="B36" s="67" t="s">
        <v>247</v>
      </c>
      <c r="C36" s="145"/>
      <c r="D36" s="147" t="s">
        <v>248</v>
      </c>
      <c r="E36" s="147" t="s">
        <v>249</v>
      </c>
      <c r="F36" s="147" t="s">
        <v>250</v>
      </c>
      <c r="G36" s="147" t="s">
        <v>251</v>
      </c>
      <c r="H36" s="438" t="s">
        <v>252</v>
      </c>
      <c r="I36" s="462"/>
    </row>
    <row r="37" spans="2:9" ht="86.5" customHeight="1" x14ac:dyDescent="0.2">
      <c r="B37" s="110" t="s">
        <v>253</v>
      </c>
      <c r="C37" s="146"/>
      <c r="D37" s="197" t="s">
        <v>254</v>
      </c>
      <c r="E37" s="198" t="s">
        <v>255</v>
      </c>
      <c r="F37" s="198" t="s">
        <v>256</v>
      </c>
      <c r="G37" s="199"/>
      <c r="H37" s="439"/>
      <c r="I37" s="463" t="s">
        <v>257</v>
      </c>
    </row>
    <row r="38" spans="2:9" ht="29.5" customHeight="1" x14ac:dyDescent="0.2">
      <c r="B38" s="511"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8" s="148" t="s">
        <v>258</v>
      </c>
      <c r="D38" s="324"/>
      <c r="E38" s="435" t="s">
        <v>259</v>
      </c>
      <c r="F38" s="324"/>
      <c r="G38" s="323" t="s">
        <v>260</v>
      </c>
      <c r="H38" s="440"/>
      <c r="I38" s="464"/>
    </row>
    <row r="39" spans="2:9" ht="42.5" customHeight="1" x14ac:dyDescent="0.2">
      <c r="B39" s="512"/>
      <c r="C39" s="149" t="s">
        <v>261</v>
      </c>
      <c r="D39" s="324"/>
      <c r="E39" s="432" t="s">
        <v>262</v>
      </c>
      <c r="F39" s="324"/>
      <c r="G39" s="323" t="s">
        <v>260</v>
      </c>
      <c r="H39" s="440"/>
      <c r="I39" s="464"/>
    </row>
    <row r="40" spans="2:9" ht="24.5" customHeight="1" x14ac:dyDescent="0.2">
      <c r="B40" s="512"/>
      <c r="C40" s="149" t="s">
        <v>263</v>
      </c>
      <c r="D40" s="431"/>
      <c r="E40" s="431" t="s">
        <v>77</v>
      </c>
      <c r="F40" s="431"/>
      <c r="G40" s="433"/>
      <c r="H40" s="441"/>
      <c r="I40" s="464"/>
    </row>
    <row r="41" spans="2:9" ht="24.5" customHeight="1" x14ac:dyDescent="0.2">
      <c r="B41" s="512"/>
      <c r="C41" s="149" t="s">
        <v>264</v>
      </c>
      <c r="D41" s="324"/>
      <c r="E41" s="431" t="s">
        <v>80</v>
      </c>
      <c r="F41" s="324"/>
      <c r="G41" s="323"/>
      <c r="H41" s="440"/>
      <c r="I41" s="464"/>
    </row>
    <row r="42" spans="2:9" ht="24.5" customHeight="1" x14ac:dyDescent="0.2">
      <c r="B42" s="512"/>
      <c r="C42" s="149" t="s">
        <v>265</v>
      </c>
      <c r="D42" s="324" t="s">
        <v>82</v>
      </c>
      <c r="E42" s="325" t="s">
        <v>266</v>
      </c>
      <c r="F42" s="324"/>
      <c r="G42" s="323" t="s">
        <v>260</v>
      </c>
      <c r="H42" s="440"/>
      <c r="I42" s="465" t="s">
        <v>267</v>
      </c>
    </row>
    <row r="43" spans="2:9" ht="24.5" customHeight="1" x14ac:dyDescent="0.2">
      <c r="B43" s="512"/>
      <c r="C43" s="149" t="s">
        <v>268</v>
      </c>
      <c r="D43" s="324" t="s">
        <v>86</v>
      </c>
      <c r="E43" s="325" t="s">
        <v>269</v>
      </c>
      <c r="F43" s="324"/>
      <c r="G43" s="323" t="s">
        <v>260</v>
      </c>
      <c r="H43" s="440"/>
      <c r="I43" s="465" t="s">
        <v>270</v>
      </c>
    </row>
    <row r="44" spans="2:9" ht="24.5" customHeight="1" x14ac:dyDescent="0.2">
      <c r="B44" s="512"/>
      <c r="C44" s="149" t="s">
        <v>271</v>
      </c>
      <c r="D44" s="431"/>
      <c r="E44" s="431" t="s">
        <v>89</v>
      </c>
      <c r="F44" s="324"/>
      <c r="G44" s="323"/>
      <c r="H44" s="440"/>
      <c r="I44" s="464"/>
    </row>
    <row r="45" spans="2:9" ht="24.5" customHeight="1" x14ac:dyDescent="0.2">
      <c r="B45" s="512"/>
      <c r="C45" s="149" t="s">
        <v>272</v>
      </c>
      <c r="D45" s="324" t="s">
        <v>90</v>
      </c>
      <c r="E45" s="325" t="s">
        <v>273</v>
      </c>
      <c r="F45" s="324"/>
      <c r="G45" s="323" t="s">
        <v>260</v>
      </c>
      <c r="H45" s="440"/>
      <c r="I45" s="465" t="s">
        <v>270</v>
      </c>
    </row>
    <row r="46" spans="2:9" ht="24.5" customHeight="1" x14ac:dyDescent="0.2">
      <c r="B46" s="512"/>
      <c r="C46" s="149" t="s">
        <v>274</v>
      </c>
      <c r="D46" s="324"/>
      <c r="E46" s="432" t="s">
        <v>275</v>
      </c>
      <c r="F46" s="324"/>
      <c r="G46" s="323" t="s">
        <v>260</v>
      </c>
      <c r="H46" s="440"/>
      <c r="I46" s="466"/>
    </row>
    <row r="47" spans="2:9" ht="54.5" customHeight="1" x14ac:dyDescent="0.2">
      <c r="B47" s="512"/>
      <c r="C47" s="149" t="s">
        <v>276</v>
      </c>
      <c r="D47" s="324" t="s">
        <v>92</v>
      </c>
      <c r="E47" s="325" t="s">
        <v>277</v>
      </c>
      <c r="F47" s="324"/>
      <c r="G47" s="323" t="s">
        <v>260</v>
      </c>
      <c r="H47" s="440"/>
      <c r="I47" s="467" t="s">
        <v>278</v>
      </c>
    </row>
    <row r="48" spans="2:9" ht="41.5" customHeight="1" x14ac:dyDescent="0.2">
      <c r="B48" s="512"/>
      <c r="C48" s="149" t="s">
        <v>279</v>
      </c>
      <c r="D48" s="324" t="s">
        <v>95</v>
      </c>
      <c r="E48" s="325" t="s">
        <v>280</v>
      </c>
      <c r="F48" s="324"/>
      <c r="G48" s="323" t="s">
        <v>260</v>
      </c>
      <c r="H48" s="440"/>
      <c r="I48" s="467" t="s">
        <v>281</v>
      </c>
    </row>
    <row r="49" spans="2:18" ht="24.5" customHeight="1" x14ac:dyDescent="0.2">
      <c r="B49" s="512"/>
      <c r="C49" s="149" t="s">
        <v>282</v>
      </c>
      <c r="D49" s="431"/>
      <c r="E49" s="432" t="s">
        <v>283</v>
      </c>
      <c r="F49" s="324"/>
      <c r="G49" s="323"/>
      <c r="H49" s="440"/>
      <c r="I49" s="468"/>
    </row>
    <row r="50" spans="2:18" ht="24.5" customHeight="1" x14ac:dyDescent="0.2">
      <c r="B50" s="512"/>
      <c r="C50" s="149" t="s">
        <v>284</v>
      </c>
      <c r="D50" s="430"/>
      <c r="E50" s="432" t="s">
        <v>285</v>
      </c>
      <c r="F50" s="324"/>
      <c r="G50" s="323"/>
      <c r="H50" s="440"/>
      <c r="I50" s="468"/>
    </row>
    <row r="51" spans="2:18" ht="24.5" customHeight="1" x14ac:dyDescent="0.2">
      <c r="B51" s="512"/>
      <c r="C51" s="149" t="s">
        <v>286</v>
      </c>
      <c r="D51" s="324"/>
      <c r="E51" s="325" t="s">
        <v>287</v>
      </c>
      <c r="F51" s="324"/>
      <c r="G51" s="323"/>
      <c r="H51" s="440"/>
      <c r="I51" s="469"/>
    </row>
    <row r="52" spans="2:18" ht="24.5" customHeight="1" x14ac:dyDescent="0.2">
      <c r="B52" s="512"/>
      <c r="C52" s="149" t="s">
        <v>288</v>
      </c>
      <c r="D52" s="324"/>
      <c r="E52" s="325"/>
      <c r="F52" s="324"/>
      <c r="G52" s="323"/>
      <c r="H52" s="440"/>
      <c r="I52" s="469"/>
    </row>
    <row r="53" spans="2:18" ht="24.5" customHeight="1" x14ac:dyDescent="0.2">
      <c r="B53" s="512"/>
      <c r="C53" s="149" t="s">
        <v>289</v>
      </c>
      <c r="D53" s="324"/>
      <c r="E53" s="325"/>
      <c r="F53" s="324"/>
      <c r="G53" s="323"/>
      <c r="H53" s="440"/>
      <c r="I53" s="469"/>
    </row>
    <row r="54" spans="2:18" ht="24.5" customHeight="1" x14ac:dyDescent="0.2">
      <c r="B54" s="512"/>
      <c r="C54" s="149" t="s">
        <v>290</v>
      </c>
      <c r="D54" s="324"/>
      <c r="E54" s="325"/>
      <c r="F54" s="324"/>
      <c r="G54" s="323"/>
      <c r="H54" s="440"/>
      <c r="I54" s="469"/>
    </row>
    <row r="55" spans="2:18" ht="24.5" customHeight="1" x14ac:dyDescent="0.2">
      <c r="B55" s="513"/>
      <c r="C55" s="149" t="s">
        <v>291</v>
      </c>
      <c r="D55" s="324"/>
      <c r="E55" s="325" t="s">
        <v>269</v>
      </c>
      <c r="F55" s="324"/>
      <c r="G55" s="323"/>
      <c r="H55" s="440"/>
      <c r="I55" s="469"/>
    </row>
    <row r="56" spans="2:18" ht="24.5" customHeight="1" x14ac:dyDescent="0.2">
      <c r="B56" s="514" t="s">
        <v>292</v>
      </c>
      <c r="C56" s="149" t="s">
        <v>293</v>
      </c>
      <c r="D56" s="325"/>
      <c r="E56" s="325" t="s">
        <v>294</v>
      </c>
      <c r="F56" s="324"/>
      <c r="G56" s="323"/>
      <c r="H56" s="440"/>
      <c r="I56" s="469"/>
    </row>
    <row r="57" spans="2:18" ht="24.5" customHeight="1" x14ac:dyDescent="0.2">
      <c r="B57" s="515"/>
      <c r="C57" s="146" t="s">
        <v>295</v>
      </c>
      <c r="D57" s="326"/>
      <c r="E57" s="326"/>
      <c r="F57" s="324"/>
      <c r="G57" s="327"/>
      <c r="H57" s="442"/>
      <c r="I57" s="469"/>
    </row>
    <row r="58" spans="2:18" ht="22.25" customHeight="1" x14ac:dyDescent="0.2">
      <c r="B58" s="150" t="s">
        <v>12</v>
      </c>
      <c r="C58" s="144"/>
      <c r="D58" s="151">
        <f>0.02*COUNTA(D38:D57)</f>
        <v>0.1</v>
      </c>
      <c r="E58" s="144"/>
      <c r="F58" s="144"/>
      <c r="G58" s="144"/>
      <c r="H58" s="443"/>
      <c r="I58" s="470"/>
      <c r="J58" s="66"/>
      <c r="K58" s="66"/>
      <c r="L58" s="66"/>
      <c r="M58" s="66"/>
      <c r="N58" s="66"/>
      <c r="O58" s="66"/>
      <c r="P58" s="66"/>
      <c r="Q58" s="66"/>
    </row>
    <row r="59" spans="2:18" ht="33" customHeight="1" x14ac:dyDescent="0.2">
      <c r="B59" s="133" t="s">
        <v>296</v>
      </c>
      <c r="C59" s="134" t="s">
        <v>245</v>
      </c>
      <c r="D59" s="134"/>
      <c r="E59" s="363"/>
      <c r="F59" s="364"/>
      <c r="G59" s="364"/>
      <c r="H59" s="364"/>
      <c r="I59" s="457"/>
    </row>
    <row r="60" spans="2:18" ht="54" customHeight="1" x14ac:dyDescent="0.2">
      <c r="B60" s="371" t="s">
        <v>297</v>
      </c>
      <c r="C60" s="188"/>
      <c r="D60" s="372" t="s">
        <v>298</v>
      </c>
      <c r="E60" s="519" t="s">
        <v>299</v>
      </c>
      <c r="F60" s="520"/>
      <c r="G60" s="521" t="s">
        <v>300</v>
      </c>
      <c r="H60" s="522"/>
      <c r="I60" s="471"/>
    </row>
    <row r="61" spans="2:18" ht="56.5" customHeight="1" x14ac:dyDescent="0.2">
      <c r="B61" s="152" t="s">
        <v>301</v>
      </c>
      <c r="C61" s="153"/>
      <c r="D61" s="200" t="s">
        <v>302</v>
      </c>
      <c r="E61" s="523" t="s">
        <v>303</v>
      </c>
      <c r="F61" s="524"/>
      <c r="G61" s="525"/>
      <c r="H61" s="526"/>
      <c r="I61" s="454"/>
      <c r="R61" s="66"/>
    </row>
    <row r="62" spans="2:18" ht="52.25" customHeight="1" x14ac:dyDescent="0.2">
      <c r="B62" s="516"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2" s="149" t="s">
        <v>258</v>
      </c>
      <c r="D62" s="324" t="s">
        <v>39</v>
      </c>
      <c r="E62" s="505" t="s">
        <v>304</v>
      </c>
      <c r="F62" s="527"/>
      <c r="G62" s="505" t="s">
        <v>269</v>
      </c>
      <c r="H62" s="506"/>
      <c r="I62" s="472" t="s">
        <v>305</v>
      </c>
      <c r="R62" s="66"/>
    </row>
    <row r="63" spans="2:18" ht="130.25" customHeight="1" x14ac:dyDescent="0.2">
      <c r="B63" s="517"/>
      <c r="C63" s="149" t="s">
        <v>261</v>
      </c>
      <c r="D63" s="324" t="s">
        <v>61</v>
      </c>
      <c r="E63" s="505" t="s">
        <v>306</v>
      </c>
      <c r="F63" s="527"/>
      <c r="G63" s="505" t="s">
        <v>269</v>
      </c>
      <c r="H63" s="506"/>
      <c r="I63" s="472" t="s">
        <v>307</v>
      </c>
      <c r="R63" s="66"/>
    </row>
    <row r="64" spans="2:18" ht="24" customHeight="1" x14ac:dyDescent="0.2">
      <c r="B64" s="517"/>
      <c r="C64" s="149" t="s">
        <v>263</v>
      </c>
      <c r="D64" s="324"/>
      <c r="E64" s="505" t="s">
        <v>269</v>
      </c>
      <c r="F64" s="527"/>
      <c r="G64" s="505" t="s">
        <v>269</v>
      </c>
      <c r="H64" s="506"/>
      <c r="I64" s="472"/>
      <c r="R64" s="66"/>
    </row>
    <row r="65" spans="2:18" ht="27.5" customHeight="1" x14ac:dyDescent="0.2">
      <c r="B65" s="517"/>
      <c r="C65" s="149" t="s">
        <v>264</v>
      </c>
      <c r="D65" s="324"/>
      <c r="E65" s="505" t="s">
        <v>269</v>
      </c>
      <c r="F65" s="527"/>
      <c r="G65" s="505" t="s">
        <v>269</v>
      </c>
      <c r="H65" s="506"/>
      <c r="I65" s="472"/>
      <c r="R65" s="66"/>
    </row>
    <row r="66" spans="2:18" ht="24" customHeight="1" x14ac:dyDescent="0.2">
      <c r="B66" s="517"/>
      <c r="C66" s="149" t="s">
        <v>265</v>
      </c>
      <c r="D66" s="324"/>
      <c r="E66" s="505" t="s">
        <v>269</v>
      </c>
      <c r="F66" s="527"/>
      <c r="G66" s="505" t="s">
        <v>269</v>
      </c>
      <c r="H66" s="506"/>
      <c r="I66" s="472"/>
      <c r="R66" s="66"/>
    </row>
    <row r="67" spans="2:18" ht="24" customHeight="1" x14ac:dyDescent="0.2">
      <c r="B67" s="517"/>
      <c r="C67" s="149" t="s">
        <v>268</v>
      </c>
      <c r="D67" s="324"/>
      <c r="E67" s="505" t="s">
        <v>269</v>
      </c>
      <c r="F67" s="527"/>
      <c r="G67" s="505" t="s">
        <v>269</v>
      </c>
      <c r="H67" s="506"/>
      <c r="I67" s="472"/>
      <c r="R67" s="66"/>
    </row>
    <row r="68" spans="2:18" ht="24" customHeight="1" x14ac:dyDescent="0.2">
      <c r="B68" s="517"/>
      <c r="C68" s="149" t="s">
        <v>271</v>
      </c>
      <c r="D68" s="324"/>
      <c r="E68" s="505" t="s">
        <v>269</v>
      </c>
      <c r="F68" s="527"/>
      <c r="G68" s="505" t="s">
        <v>269</v>
      </c>
      <c r="H68" s="506"/>
      <c r="I68" s="472"/>
      <c r="R68" s="66"/>
    </row>
    <row r="69" spans="2:18" ht="24" customHeight="1" x14ac:dyDescent="0.2">
      <c r="B69" s="517"/>
      <c r="C69" s="149" t="s">
        <v>272</v>
      </c>
      <c r="D69" s="324"/>
      <c r="E69" s="505" t="s">
        <v>269</v>
      </c>
      <c r="F69" s="527"/>
      <c r="G69" s="505" t="s">
        <v>269</v>
      </c>
      <c r="H69" s="506"/>
      <c r="I69" s="472"/>
      <c r="R69" s="66"/>
    </row>
    <row r="70" spans="2:18" ht="32.75" customHeight="1" x14ac:dyDescent="0.2">
      <c r="B70" s="518"/>
      <c r="C70" s="149" t="s">
        <v>274</v>
      </c>
      <c r="D70" s="324"/>
      <c r="E70" s="505" t="s">
        <v>269</v>
      </c>
      <c r="F70" s="527"/>
      <c r="G70" s="505" t="s">
        <v>269</v>
      </c>
      <c r="H70" s="506"/>
      <c r="I70" s="472"/>
      <c r="R70" s="66"/>
    </row>
    <row r="71" spans="2:18" ht="45.5" customHeight="1" x14ac:dyDescent="0.2">
      <c r="B71" s="373" t="s">
        <v>308</v>
      </c>
      <c r="C71" s="149" t="s">
        <v>276</v>
      </c>
      <c r="D71" s="328"/>
      <c r="E71" s="505" t="s">
        <v>269</v>
      </c>
      <c r="F71" s="527"/>
      <c r="G71" s="505" t="s">
        <v>269</v>
      </c>
      <c r="H71" s="506"/>
      <c r="I71" s="472"/>
      <c r="R71" s="66"/>
    </row>
    <row r="72" spans="2:18" ht="20.75" customHeight="1" x14ac:dyDescent="0.2">
      <c r="B72" s="139" t="s">
        <v>309</v>
      </c>
      <c r="C72" s="140"/>
      <c r="D72" s="140">
        <f>0.04*COUNTA(D62:D71)</f>
        <v>0.08</v>
      </c>
      <c r="E72" s="548"/>
      <c r="F72" s="549"/>
      <c r="G72" s="549"/>
      <c r="H72" s="549"/>
      <c r="I72" s="457"/>
    </row>
    <row r="73" spans="2:18" ht="42.5" customHeight="1" x14ac:dyDescent="0.2">
      <c r="B73" s="154" t="s">
        <v>310</v>
      </c>
      <c r="C73" s="134" t="s">
        <v>228</v>
      </c>
      <c r="D73" s="119" t="s">
        <v>187</v>
      </c>
      <c r="E73" s="563" t="s">
        <v>311</v>
      </c>
      <c r="F73" s="564"/>
      <c r="G73" s="564"/>
      <c r="H73" s="564"/>
      <c r="I73" s="449"/>
    </row>
    <row r="74" spans="2:18" ht="113.5" customHeight="1" x14ac:dyDescent="0.2">
      <c r="B74" s="155" t="s">
        <v>312</v>
      </c>
      <c r="C74" s="156"/>
      <c r="D74" s="329" t="s">
        <v>40</v>
      </c>
      <c r="E74" s="565" t="s">
        <v>313</v>
      </c>
      <c r="F74" s="566"/>
      <c r="G74" s="566"/>
      <c r="H74" s="566"/>
      <c r="I74" s="473" t="s">
        <v>314</v>
      </c>
    </row>
    <row r="75" spans="2:18" ht="20" customHeight="1" x14ac:dyDescent="0.2">
      <c r="B75" s="157"/>
      <c r="C75" s="158" t="s">
        <v>17</v>
      </c>
      <c r="D75" s="159">
        <f>IF(D74=Lists!$R$2,0.2,0)</f>
        <v>0.2</v>
      </c>
      <c r="E75" s="561"/>
      <c r="F75" s="562"/>
      <c r="G75" s="562"/>
      <c r="H75" s="562"/>
      <c r="I75" s="474"/>
    </row>
    <row r="76" spans="2:18" ht="15.5" customHeight="1" x14ac:dyDescent="0.2">
      <c r="B76" s="160"/>
      <c r="C76" s="6" t="s">
        <v>125</v>
      </c>
      <c r="D76" s="161">
        <f>D58+D72+D75</f>
        <v>0.38</v>
      </c>
      <c r="E76" s="141"/>
      <c r="F76" s="169"/>
      <c r="G76" s="169"/>
      <c r="H76" s="169"/>
      <c r="I76" s="451"/>
    </row>
    <row r="77" spans="2:18" ht="80" customHeight="1" x14ac:dyDescent="0.2">
      <c r="B77" s="179" t="s">
        <v>315</v>
      </c>
      <c r="C77" s="180"/>
      <c r="D77" s="119" t="s">
        <v>187</v>
      </c>
      <c r="E77" s="558" t="s">
        <v>316</v>
      </c>
      <c r="F77" s="558"/>
      <c r="G77" s="558" t="s">
        <v>317</v>
      </c>
      <c r="H77" s="559"/>
      <c r="I77" s="449"/>
    </row>
    <row r="78" spans="2:18" ht="29.75" customHeight="1" x14ac:dyDescent="0.2">
      <c r="B78" s="122" t="s">
        <v>318</v>
      </c>
      <c r="C78" s="123" t="s">
        <v>245</v>
      </c>
      <c r="D78" s="123"/>
      <c r="E78" s="557" t="s">
        <v>319</v>
      </c>
      <c r="F78" s="557"/>
      <c r="G78" s="557"/>
      <c r="H78" s="560"/>
      <c r="I78" s="457"/>
    </row>
    <row r="79" spans="2:18" ht="171.5" customHeight="1" x14ac:dyDescent="0.2">
      <c r="B79" s="181" t="s">
        <v>320</v>
      </c>
      <c r="C79" s="125"/>
      <c r="D79" s="321" t="s">
        <v>25</v>
      </c>
      <c r="E79" s="585" t="s">
        <v>321</v>
      </c>
      <c r="F79" s="586"/>
      <c r="G79" s="567" t="s">
        <v>269</v>
      </c>
      <c r="H79" s="587"/>
      <c r="I79" s="473" t="s">
        <v>322</v>
      </c>
    </row>
    <row r="80" spans="2:18" ht="41.5" customHeight="1" x14ac:dyDescent="0.2">
      <c r="B80" s="181" t="s">
        <v>323</v>
      </c>
      <c r="C80" s="125"/>
      <c r="D80" s="436" t="s">
        <v>43</v>
      </c>
      <c r="E80" s="567" t="s">
        <v>324</v>
      </c>
      <c r="F80" s="567"/>
      <c r="G80" s="567" t="s">
        <v>269</v>
      </c>
      <c r="H80" s="587"/>
      <c r="I80" s="455" t="s">
        <v>325</v>
      </c>
    </row>
    <row r="81" spans="2:9" ht="36" customHeight="1" x14ac:dyDescent="0.2">
      <c r="B81" s="181" t="s">
        <v>326</v>
      </c>
      <c r="C81" s="125"/>
      <c r="D81" s="436" t="s">
        <v>43</v>
      </c>
      <c r="E81" s="567" t="s">
        <v>327</v>
      </c>
      <c r="F81" s="567"/>
      <c r="G81" s="567" t="s">
        <v>269</v>
      </c>
      <c r="H81" s="587"/>
      <c r="I81" s="455" t="s">
        <v>328</v>
      </c>
    </row>
    <row r="82" spans="2:9" ht="44" customHeight="1" x14ac:dyDescent="0.2">
      <c r="B82" s="122" t="s">
        <v>329</v>
      </c>
      <c r="C82" s="123" t="s">
        <v>330</v>
      </c>
      <c r="D82" s="123"/>
      <c r="E82" s="557" t="s">
        <v>331</v>
      </c>
      <c r="F82" s="557"/>
      <c r="G82" s="557"/>
      <c r="H82" s="560"/>
      <c r="I82" s="457"/>
    </row>
    <row r="83" spans="2:9" ht="39" customHeight="1" x14ac:dyDescent="0.2">
      <c r="B83" s="181" t="s">
        <v>332</v>
      </c>
      <c r="C83" s="125"/>
      <c r="D83" s="436" t="s">
        <v>43</v>
      </c>
      <c r="E83" s="567" t="s">
        <v>333</v>
      </c>
      <c r="F83" s="567"/>
      <c r="G83" s="567" t="s">
        <v>269</v>
      </c>
      <c r="H83" s="587"/>
      <c r="I83" s="455" t="s">
        <v>334</v>
      </c>
    </row>
    <row r="84" spans="2:9" ht="30" customHeight="1" x14ac:dyDescent="0.2">
      <c r="B84" s="181" t="s">
        <v>335</v>
      </c>
      <c r="C84" s="125"/>
      <c r="D84" s="321" t="s">
        <v>43</v>
      </c>
      <c r="E84" s="567" t="s">
        <v>269</v>
      </c>
      <c r="F84" s="567"/>
      <c r="G84" s="567" t="s">
        <v>269</v>
      </c>
      <c r="H84" s="587"/>
      <c r="I84" s="472"/>
    </row>
    <row r="85" spans="2:9" ht="56.75" customHeight="1" x14ac:dyDescent="0.2">
      <c r="B85" s="181" t="s">
        <v>336</v>
      </c>
      <c r="C85" s="125"/>
      <c r="D85" s="321" t="s">
        <v>41</v>
      </c>
      <c r="E85" s="567" t="s">
        <v>337</v>
      </c>
      <c r="F85" s="567"/>
      <c r="G85" s="567" t="s">
        <v>269</v>
      </c>
      <c r="H85" s="587"/>
      <c r="I85" s="472"/>
    </row>
    <row r="86" spans="2:9" ht="20.25" customHeight="1" x14ac:dyDescent="0.2">
      <c r="B86" s="182"/>
      <c r="C86" s="183" t="s">
        <v>126</v>
      </c>
      <c r="D86" s="183">
        <f>SUM(IF(D79=Lists!$S$2,0.2,0),IF(D80=Lists!$T$2,0.1,0),IF(D81=Lists!$U$2,0.1,0),IF(D83=Lists!$V$2,0.3,0),IF(D84=Lists!$W$2,0.1,0),_xlfn.IFS(D85=Lists!$X$3,0.1,D85=Lists!$X$4,0.1,D85=Lists!$X$5,0.15,D85=Lists!$X$6,0.2,D85=Lists!$X$2,0,D85="",0))</f>
        <v>0.2</v>
      </c>
      <c r="E86" s="184"/>
      <c r="F86" s="184"/>
      <c r="G86" s="184"/>
      <c r="H86" s="444"/>
      <c r="I86" s="451"/>
    </row>
    <row r="87" spans="2:9" ht="46.25" customHeight="1" x14ac:dyDescent="0.2">
      <c r="B87" s="185" t="s">
        <v>338</v>
      </c>
      <c r="C87" s="284" t="s">
        <v>339</v>
      </c>
      <c r="D87" s="186" t="s">
        <v>340</v>
      </c>
      <c r="E87" s="186" t="s">
        <v>340</v>
      </c>
      <c r="F87" s="578"/>
      <c r="G87" s="579"/>
      <c r="H87" s="579"/>
      <c r="I87" s="475"/>
    </row>
    <row r="88" spans="2:9" ht="59.75" customHeight="1" x14ac:dyDescent="0.2">
      <c r="B88" s="187" t="s">
        <v>341</v>
      </c>
      <c r="C88" s="335">
        <v>2018</v>
      </c>
      <c r="D88" s="189" t="s">
        <v>342</v>
      </c>
      <c r="E88" s="188" t="s">
        <v>343</v>
      </c>
      <c r="F88" s="588" t="s">
        <v>344</v>
      </c>
      <c r="G88" s="589"/>
      <c r="H88" s="427" t="s">
        <v>345</v>
      </c>
      <c r="I88" s="476"/>
    </row>
    <row r="89" spans="2:9" ht="15.5" customHeight="1" x14ac:dyDescent="0.2">
      <c r="B89" s="361" t="s">
        <v>346</v>
      </c>
      <c r="C89" s="190"/>
      <c r="D89" s="330" t="s">
        <v>269</v>
      </c>
      <c r="E89" s="330" t="s">
        <v>269</v>
      </c>
      <c r="F89" s="572" t="s">
        <v>269</v>
      </c>
      <c r="G89" s="573"/>
      <c r="H89" s="445">
        <f t="shared" ref="H89:H119" si="0">IF(ISERROR(D89/E89),0,D89/E89)</f>
        <v>0</v>
      </c>
      <c r="I89" s="477"/>
    </row>
    <row r="90" spans="2:9" ht="14.75" customHeight="1" x14ac:dyDescent="0.2">
      <c r="B90" s="361" t="s">
        <v>347</v>
      </c>
      <c r="C90" s="190"/>
      <c r="D90" s="330" t="s">
        <v>269</v>
      </c>
      <c r="E90" s="330" t="s">
        <v>269</v>
      </c>
      <c r="F90" s="574"/>
      <c r="G90" s="575"/>
      <c r="H90" s="445">
        <f t="shared" si="0"/>
        <v>0</v>
      </c>
      <c r="I90" s="477"/>
    </row>
    <row r="91" spans="2:9" ht="14.75" customHeight="1" x14ac:dyDescent="0.2">
      <c r="B91" s="361" t="s">
        <v>348</v>
      </c>
      <c r="C91" s="190"/>
      <c r="D91" s="330" t="s">
        <v>269</v>
      </c>
      <c r="E91" s="330" t="s">
        <v>269</v>
      </c>
      <c r="F91" s="574"/>
      <c r="G91" s="575"/>
      <c r="H91" s="445">
        <f t="shared" si="0"/>
        <v>0</v>
      </c>
      <c r="I91" s="477"/>
    </row>
    <row r="92" spans="2:9" ht="14.75" customHeight="1" x14ac:dyDescent="0.2">
      <c r="B92" s="362" t="s">
        <v>349</v>
      </c>
      <c r="C92" s="190"/>
      <c r="D92" s="331" t="s">
        <v>269</v>
      </c>
      <c r="E92" s="331" t="s">
        <v>269</v>
      </c>
      <c r="F92" s="574"/>
      <c r="G92" s="575"/>
      <c r="H92" s="445">
        <f t="shared" si="0"/>
        <v>0</v>
      </c>
      <c r="I92" s="477"/>
    </row>
    <row r="93" spans="2:9" ht="14.75" customHeight="1" x14ac:dyDescent="0.2">
      <c r="B93" s="362" t="s">
        <v>350</v>
      </c>
      <c r="C93" s="190"/>
      <c r="D93" s="331" t="s">
        <v>269</v>
      </c>
      <c r="E93" s="331" t="s">
        <v>269</v>
      </c>
      <c r="F93" s="574"/>
      <c r="G93" s="575"/>
      <c r="H93" s="445">
        <f t="shared" si="0"/>
        <v>0</v>
      </c>
      <c r="I93" s="477"/>
    </row>
    <row r="94" spans="2:9" ht="14.75" customHeight="1" x14ac:dyDescent="0.2">
      <c r="B94" s="362" t="s">
        <v>351</v>
      </c>
      <c r="C94" s="190"/>
      <c r="D94" s="331" t="s">
        <v>269</v>
      </c>
      <c r="E94" s="331" t="s">
        <v>269</v>
      </c>
      <c r="F94" s="574"/>
      <c r="G94" s="575"/>
      <c r="H94" s="445">
        <f t="shared" si="0"/>
        <v>0</v>
      </c>
      <c r="I94" s="477"/>
    </row>
    <row r="95" spans="2:9" ht="14.75" customHeight="1" x14ac:dyDescent="0.2">
      <c r="B95" s="362" t="s">
        <v>352</v>
      </c>
      <c r="C95" s="190"/>
      <c r="D95" s="331" t="s">
        <v>269</v>
      </c>
      <c r="E95" s="331" t="s">
        <v>269</v>
      </c>
      <c r="F95" s="574"/>
      <c r="G95" s="575"/>
      <c r="H95" s="445">
        <f t="shared" si="0"/>
        <v>0</v>
      </c>
      <c r="I95" s="477"/>
    </row>
    <row r="96" spans="2:9" ht="14.75" customHeight="1" x14ac:dyDescent="0.2">
      <c r="B96" s="362" t="s">
        <v>353</v>
      </c>
      <c r="C96" s="190"/>
      <c r="D96" s="331" t="s">
        <v>269</v>
      </c>
      <c r="E96" s="331" t="s">
        <v>269</v>
      </c>
      <c r="F96" s="574"/>
      <c r="G96" s="575"/>
      <c r="H96" s="445">
        <f t="shared" si="0"/>
        <v>0</v>
      </c>
      <c r="I96" s="477"/>
    </row>
    <row r="97" spans="2:9" ht="14.75" customHeight="1" x14ac:dyDescent="0.2">
      <c r="B97" s="362">
        <v>9</v>
      </c>
      <c r="C97" s="190"/>
      <c r="D97" s="331" t="s">
        <v>269</v>
      </c>
      <c r="E97" s="331" t="s">
        <v>269</v>
      </c>
      <c r="F97" s="574"/>
      <c r="G97" s="575"/>
      <c r="H97" s="445">
        <f t="shared" si="0"/>
        <v>0</v>
      </c>
      <c r="I97" s="477"/>
    </row>
    <row r="98" spans="2:9" ht="14.75" customHeight="1" x14ac:dyDescent="0.2">
      <c r="B98" s="362">
        <v>10</v>
      </c>
      <c r="C98" s="190"/>
      <c r="D98" s="331" t="s">
        <v>269</v>
      </c>
      <c r="E98" s="331" t="s">
        <v>269</v>
      </c>
      <c r="F98" s="574"/>
      <c r="G98" s="575"/>
      <c r="H98" s="445">
        <f t="shared" si="0"/>
        <v>0</v>
      </c>
      <c r="I98" s="477"/>
    </row>
    <row r="99" spans="2:9" ht="14.75" customHeight="1" x14ac:dyDescent="0.2">
      <c r="B99" s="362">
        <v>11</v>
      </c>
      <c r="C99" s="190"/>
      <c r="D99" s="331" t="s">
        <v>269</v>
      </c>
      <c r="E99" s="331" t="s">
        <v>269</v>
      </c>
      <c r="F99" s="574"/>
      <c r="G99" s="575"/>
      <c r="H99" s="445">
        <f t="shared" si="0"/>
        <v>0</v>
      </c>
      <c r="I99" s="477"/>
    </row>
    <row r="100" spans="2:9" ht="14.75" customHeight="1" x14ac:dyDescent="0.2">
      <c r="B100" s="362">
        <v>12</v>
      </c>
      <c r="C100" s="190"/>
      <c r="D100" s="331" t="s">
        <v>269</v>
      </c>
      <c r="E100" s="331" t="s">
        <v>269</v>
      </c>
      <c r="F100" s="574"/>
      <c r="G100" s="575"/>
      <c r="H100" s="445">
        <f t="shared" si="0"/>
        <v>0</v>
      </c>
      <c r="I100" s="477"/>
    </row>
    <row r="101" spans="2:9" ht="14.75" customHeight="1" x14ac:dyDescent="0.2">
      <c r="B101" s="362">
        <v>13</v>
      </c>
      <c r="C101" s="190"/>
      <c r="D101" s="331" t="s">
        <v>269</v>
      </c>
      <c r="E101" s="331" t="s">
        <v>269</v>
      </c>
      <c r="F101" s="574"/>
      <c r="G101" s="575"/>
      <c r="H101" s="445">
        <f t="shared" si="0"/>
        <v>0</v>
      </c>
      <c r="I101" s="477"/>
    </row>
    <row r="102" spans="2:9" ht="14.75" customHeight="1" x14ac:dyDescent="0.2">
      <c r="B102" s="362">
        <v>14</v>
      </c>
      <c r="C102" s="190"/>
      <c r="D102" s="331" t="s">
        <v>269</v>
      </c>
      <c r="E102" s="331" t="s">
        <v>269</v>
      </c>
      <c r="F102" s="574"/>
      <c r="G102" s="575"/>
      <c r="H102" s="445">
        <f t="shared" si="0"/>
        <v>0</v>
      </c>
      <c r="I102" s="477"/>
    </row>
    <row r="103" spans="2:9" ht="14.75" customHeight="1" x14ac:dyDescent="0.2">
      <c r="B103" s="362">
        <v>15</v>
      </c>
      <c r="C103" s="190"/>
      <c r="D103" s="331" t="s">
        <v>269</v>
      </c>
      <c r="E103" s="331" t="s">
        <v>269</v>
      </c>
      <c r="F103" s="574"/>
      <c r="G103" s="575"/>
      <c r="H103" s="445">
        <f t="shared" si="0"/>
        <v>0</v>
      </c>
      <c r="I103" s="477"/>
    </row>
    <row r="104" spans="2:9" ht="14.75" customHeight="1" x14ac:dyDescent="0.2">
      <c r="B104" s="362">
        <v>16</v>
      </c>
      <c r="C104" s="190"/>
      <c r="D104" s="331" t="s">
        <v>269</v>
      </c>
      <c r="E104" s="331" t="s">
        <v>269</v>
      </c>
      <c r="F104" s="574"/>
      <c r="G104" s="575"/>
      <c r="H104" s="445">
        <f t="shared" si="0"/>
        <v>0</v>
      </c>
      <c r="I104" s="477"/>
    </row>
    <row r="105" spans="2:9" ht="14.75" customHeight="1" x14ac:dyDescent="0.2">
      <c r="B105" s="362">
        <v>17</v>
      </c>
      <c r="C105" s="190"/>
      <c r="D105" s="331" t="s">
        <v>269</v>
      </c>
      <c r="E105" s="331" t="s">
        <v>269</v>
      </c>
      <c r="F105" s="574"/>
      <c r="G105" s="575"/>
      <c r="H105" s="445">
        <f t="shared" si="0"/>
        <v>0</v>
      </c>
      <c r="I105" s="477"/>
    </row>
    <row r="106" spans="2:9" ht="14.75" customHeight="1" x14ac:dyDescent="0.2">
      <c r="B106" s="362">
        <v>18</v>
      </c>
      <c r="C106" s="190"/>
      <c r="D106" s="331" t="s">
        <v>269</v>
      </c>
      <c r="E106" s="331" t="s">
        <v>269</v>
      </c>
      <c r="F106" s="574"/>
      <c r="G106" s="575"/>
      <c r="H106" s="445">
        <f t="shared" si="0"/>
        <v>0</v>
      </c>
      <c r="I106" s="477"/>
    </row>
    <row r="107" spans="2:9" ht="14.75" customHeight="1" x14ac:dyDescent="0.2">
      <c r="B107" s="362">
        <v>19</v>
      </c>
      <c r="C107" s="190"/>
      <c r="D107" s="331" t="s">
        <v>269</v>
      </c>
      <c r="E107" s="331" t="s">
        <v>269</v>
      </c>
      <c r="F107" s="574"/>
      <c r="G107" s="575"/>
      <c r="H107" s="445">
        <f t="shared" si="0"/>
        <v>0</v>
      </c>
      <c r="I107" s="477"/>
    </row>
    <row r="108" spans="2:9" ht="14.75" customHeight="1" x14ac:dyDescent="0.2">
      <c r="B108" s="362">
        <v>20</v>
      </c>
      <c r="C108" s="190"/>
      <c r="D108" s="331" t="s">
        <v>269</v>
      </c>
      <c r="E108" s="331" t="s">
        <v>269</v>
      </c>
      <c r="F108" s="574"/>
      <c r="G108" s="575"/>
      <c r="H108" s="445">
        <f t="shared" si="0"/>
        <v>0</v>
      </c>
      <c r="I108" s="477"/>
    </row>
    <row r="109" spans="2:9" ht="14.75" customHeight="1" x14ac:dyDescent="0.2">
      <c r="B109" s="362">
        <v>21</v>
      </c>
      <c r="C109" s="190"/>
      <c r="D109" s="331" t="s">
        <v>269</v>
      </c>
      <c r="E109" s="331" t="s">
        <v>269</v>
      </c>
      <c r="F109" s="574"/>
      <c r="G109" s="575"/>
      <c r="H109" s="445">
        <f t="shared" si="0"/>
        <v>0</v>
      </c>
      <c r="I109" s="477"/>
    </row>
    <row r="110" spans="2:9" ht="14.75" customHeight="1" x14ac:dyDescent="0.2">
      <c r="B110" s="362">
        <v>22</v>
      </c>
      <c r="C110" s="190"/>
      <c r="D110" s="331" t="s">
        <v>269</v>
      </c>
      <c r="E110" s="331" t="s">
        <v>269</v>
      </c>
      <c r="F110" s="574"/>
      <c r="G110" s="575"/>
      <c r="H110" s="445">
        <f t="shared" si="0"/>
        <v>0</v>
      </c>
      <c r="I110" s="477"/>
    </row>
    <row r="111" spans="2:9" ht="14.75" customHeight="1" x14ac:dyDescent="0.2">
      <c r="B111" s="362">
        <v>23</v>
      </c>
      <c r="C111" s="190"/>
      <c r="D111" s="331" t="s">
        <v>269</v>
      </c>
      <c r="E111" s="331" t="s">
        <v>269</v>
      </c>
      <c r="F111" s="574"/>
      <c r="G111" s="575"/>
      <c r="H111" s="445">
        <f t="shared" si="0"/>
        <v>0</v>
      </c>
      <c r="I111" s="477"/>
    </row>
    <row r="112" spans="2:9" ht="14.75" customHeight="1" x14ac:dyDescent="0.2">
      <c r="B112" s="362">
        <v>24</v>
      </c>
      <c r="C112" s="190"/>
      <c r="D112" s="331" t="s">
        <v>269</v>
      </c>
      <c r="E112" s="331" t="s">
        <v>269</v>
      </c>
      <c r="F112" s="574"/>
      <c r="G112" s="575"/>
      <c r="H112" s="445">
        <f t="shared" si="0"/>
        <v>0</v>
      </c>
      <c r="I112" s="477"/>
    </row>
    <row r="113" spans="2:9" ht="14.75" customHeight="1" x14ac:dyDescent="0.2">
      <c r="B113" s="362">
        <v>25</v>
      </c>
      <c r="C113" s="190"/>
      <c r="D113" s="331" t="s">
        <v>269</v>
      </c>
      <c r="E113" s="331" t="s">
        <v>269</v>
      </c>
      <c r="F113" s="574"/>
      <c r="G113" s="575"/>
      <c r="H113" s="445">
        <f t="shared" si="0"/>
        <v>0</v>
      </c>
      <c r="I113" s="477"/>
    </row>
    <row r="114" spans="2:9" ht="14.75" customHeight="1" x14ac:dyDescent="0.2">
      <c r="B114" s="362">
        <v>26</v>
      </c>
      <c r="C114" s="190"/>
      <c r="D114" s="331" t="s">
        <v>269</v>
      </c>
      <c r="E114" s="331" t="s">
        <v>269</v>
      </c>
      <c r="F114" s="574"/>
      <c r="G114" s="575"/>
      <c r="H114" s="445">
        <f t="shared" si="0"/>
        <v>0</v>
      </c>
      <c r="I114" s="477"/>
    </row>
    <row r="115" spans="2:9" ht="14.75" customHeight="1" x14ac:dyDescent="0.2">
      <c r="B115" s="362">
        <v>27</v>
      </c>
      <c r="C115" s="190"/>
      <c r="D115" s="331" t="s">
        <v>269</v>
      </c>
      <c r="E115" s="331" t="s">
        <v>269</v>
      </c>
      <c r="F115" s="574"/>
      <c r="G115" s="575"/>
      <c r="H115" s="445">
        <f t="shared" si="0"/>
        <v>0</v>
      </c>
      <c r="I115" s="477"/>
    </row>
    <row r="116" spans="2:9" ht="14.75" customHeight="1" x14ac:dyDescent="0.2">
      <c r="B116" s="362">
        <v>28</v>
      </c>
      <c r="C116" s="190"/>
      <c r="D116" s="331" t="s">
        <v>269</v>
      </c>
      <c r="E116" s="331" t="s">
        <v>269</v>
      </c>
      <c r="F116" s="574"/>
      <c r="G116" s="575"/>
      <c r="H116" s="445">
        <f t="shared" si="0"/>
        <v>0</v>
      </c>
      <c r="I116" s="477"/>
    </row>
    <row r="117" spans="2:9" ht="14.75" customHeight="1" x14ac:dyDescent="0.2">
      <c r="B117" s="362">
        <v>29</v>
      </c>
      <c r="C117" s="190"/>
      <c r="D117" s="331" t="s">
        <v>269</v>
      </c>
      <c r="E117" s="331" t="s">
        <v>269</v>
      </c>
      <c r="F117" s="574"/>
      <c r="G117" s="575"/>
      <c r="H117" s="445">
        <f t="shared" si="0"/>
        <v>0</v>
      </c>
      <c r="I117" s="477"/>
    </row>
    <row r="118" spans="2:9" ht="14.75" customHeight="1" x14ac:dyDescent="0.2">
      <c r="B118" s="362">
        <v>30</v>
      </c>
      <c r="C118" s="190"/>
      <c r="D118" s="331" t="s">
        <v>269</v>
      </c>
      <c r="E118" s="331" t="s">
        <v>269</v>
      </c>
      <c r="F118" s="576"/>
      <c r="G118" s="577"/>
      <c r="H118" s="445">
        <f t="shared" si="0"/>
        <v>0</v>
      </c>
      <c r="I118" s="477"/>
    </row>
    <row r="119" spans="2:9" ht="29" customHeight="1" x14ac:dyDescent="0.2">
      <c r="B119" s="365" t="s">
        <v>354</v>
      </c>
      <c r="C119" s="191"/>
      <c r="D119" s="192">
        <f>SUM(D89:D118)</f>
        <v>0</v>
      </c>
      <c r="E119" s="193">
        <f>SUM(E89:E118)</f>
        <v>0</v>
      </c>
      <c r="F119" s="568"/>
      <c r="G119" s="569"/>
      <c r="H119" s="446">
        <f t="shared" si="0"/>
        <v>0</v>
      </c>
      <c r="I119" s="478"/>
    </row>
    <row r="120" spans="2:9" ht="44.75" customHeight="1" x14ac:dyDescent="0.2">
      <c r="B120" s="366" t="s">
        <v>355</v>
      </c>
      <c r="C120" s="191"/>
      <c r="D120" s="294">
        <f>'MAIN PAGE'!C18</f>
        <v>60000000000</v>
      </c>
      <c r="E120" s="194"/>
      <c r="F120" s="570"/>
      <c r="G120" s="571"/>
      <c r="H120" s="447"/>
      <c r="I120" s="479"/>
    </row>
    <row r="121" spans="2:9" ht="23.75" customHeight="1" x14ac:dyDescent="0.2">
      <c r="B121" s="195" t="s">
        <v>127</v>
      </c>
      <c r="C121" s="6"/>
      <c r="D121" s="196">
        <f>IF(ISERROR(D119/D120),0,D119/D120)</f>
        <v>0</v>
      </c>
      <c r="E121" s="141"/>
      <c r="F121" s="141"/>
      <c r="G121" s="141"/>
      <c r="H121" s="169"/>
      <c r="I121" s="451"/>
    </row>
    <row r="122" spans="2:9" ht="21.5" customHeight="1" x14ac:dyDescent="0.2">
      <c r="B122" s="279"/>
      <c r="C122" s="279"/>
      <c r="D122" s="279"/>
      <c r="E122" s="280"/>
      <c r="F122" s="280"/>
      <c r="G122" s="280"/>
      <c r="I122" s="453"/>
    </row>
    <row r="123" spans="2:9" ht="48" customHeight="1" thickBot="1" x14ac:dyDescent="0.25">
      <c r="B123" s="281" t="s">
        <v>356</v>
      </c>
      <c r="C123" s="276"/>
      <c r="D123" s="277">
        <f>D9*(D26+D33+D76+D86+D121)</f>
        <v>2.3800000000000003</v>
      </c>
      <c r="E123" s="278"/>
      <c r="F123" s="278"/>
      <c r="G123" s="278"/>
      <c r="H123" s="448"/>
      <c r="I123" s="480"/>
    </row>
    <row r="124" spans="2:9" ht="27.5" customHeight="1" x14ac:dyDescent="0.2">
      <c r="B124" s="282"/>
      <c r="C124" s="245"/>
      <c r="D124" s="283"/>
      <c r="E124" s="1"/>
    </row>
    <row r="125" spans="2:9" ht="42.5" customHeight="1" x14ac:dyDescent="0.2">
      <c r="B125" s="580" t="s">
        <v>355</v>
      </c>
      <c r="C125" s="581"/>
      <c r="D125" s="294">
        <f>'MAIN PAGE'!C18</f>
        <v>60000000000</v>
      </c>
      <c r="E125" s="1"/>
    </row>
    <row r="126" spans="2:9" ht="46.25" customHeight="1" thickBot="1" x14ac:dyDescent="0.25">
      <c r="B126" s="580" t="s">
        <v>357</v>
      </c>
      <c r="C126" s="581"/>
      <c r="D126" s="293">
        <f>'MAIN PAGE'!C17</f>
        <v>500000000000</v>
      </c>
    </row>
    <row r="127" spans="2:9" ht="48" customHeight="1" thickBot="1" x14ac:dyDescent="0.25">
      <c r="B127" s="286" t="s">
        <v>358</v>
      </c>
      <c r="C127" s="287"/>
      <c r="D127" s="288">
        <f>IF(ISERROR(D123*D125/D126),0,D123*D125/D126)</f>
        <v>0.28560000000000008</v>
      </c>
      <c r="E127" s="582"/>
      <c r="F127" s="583"/>
      <c r="G127" s="583"/>
      <c r="H127" s="584"/>
      <c r="I127" s="428"/>
    </row>
  </sheetData>
  <sheetProtection formatColumns="0" formatRows="0" insertHyperlinks="0"/>
  <mergeCells count="83">
    <mergeCell ref="B125:C125"/>
    <mergeCell ref="E127:H127"/>
    <mergeCell ref="B126:C126"/>
    <mergeCell ref="E79:F79"/>
    <mergeCell ref="E80:F80"/>
    <mergeCell ref="E81:F81"/>
    <mergeCell ref="G79:H79"/>
    <mergeCell ref="G80:H80"/>
    <mergeCell ref="G81:H81"/>
    <mergeCell ref="F88:G88"/>
    <mergeCell ref="G82:H82"/>
    <mergeCell ref="G83:H83"/>
    <mergeCell ref="G84:H84"/>
    <mergeCell ref="G85:H85"/>
    <mergeCell ref="E82:F82"/>
    <mergeCell ref="E83:F83"/>
    <mergeCell ref="E84:F84"/>
    <mergeCell ref="E85:F85"/>
    <mergeCell ref="F119:G119"/>
    <mergeCell ref="F120:G120"/>
    <mergeCell ref="F89:G118"/>
    <mergeCell ref="F87:H87"/>
    <mergeCell ref="G66:H66"/>
    <mergeCell ref="E78:F78"/>
    <mergeCell ref="G77:H77"/>
    <mergeCell ref="G78:H78"/>
    <mergeCell ref="E68:F68"/>
    <mergeCell ref="E69:F69"/>
    <mergeCell ref="E70:F70"/>
    <mergeCell ref="E71:F71"/>
    <mergeCell ref="E75:H75"/>
    <mergeCell ref="E72:H72"/>
    <mergeCell ref="E73:H73"/>
    <mergeCell ref="E74:H74"/>
    <mergeCell ref="E77:F77"/>
    <mergeCell ref="G71:H71"/>
    <mergeCell ref="E17:H17"/>
    <mergeCell ref="E18:H18"/>
    <mergeCell ref="E19:H19"/>
    <mergeCell ref="G67:H67"/>
    <mergeCell ref="G68:H68"/>
    <mergeCell ref="E20:H20"/>
    <mergeCell ref="E21:H21"/>
    <mergeCell ref="E22:H22"/>
    <mergeCell ref="F35:G35"/>
    <mergeCell ref="E24:H24"/>
    <mergeCell ref="E25:H25"/>
    <mergeCell ref="E27:H27"/>
    <mergeCell ref="E28:H28"/>
    <mergeCell ref="E29:H29"/>
    <mergeCell ref="E30:H30"/>
    <mergeCell ref="E31:H31"/>
    <mergeCell ref="E12:H12"/>
    <mergeCell ref="E13:H13"/>
    <mergeCell ref="E14:H14"/>
    <mergeCell ref="E15:H15"/>
    <mergeCell ref="E16:H16"/>
    <mergeCell ref="E6:H6"/>
    <mergeCell ref="E7:H7"/>
    <mergeCell ref="E8:H8"/>
    <mergeCell ref="E11:H11"/>
    <mergeCell ref="E10:H10"/>
    <mergeCell ref="B38:B55"/>
    <mergeCell ref="B56:B57"/>
    <mergeCell ref="B62:B70"/>
    <mergeCell ref="E60:F60"/>
    <mergeCell ref="G60:H60"/>
    <mergeCell ref="E61:F61"/>
    <mergeCell ref="G61:H61"/>
    <mergeCell ref="E62:F62"/>
    <mergeCell ref="E63:F63"/>
    <mergeCell ref="E64:F64"/>
    <mergeCell ref="E65:F65"/>
    <mergeCell ref="E66:F66"/>
    <mergeCell ref="E67:F67"/>
    <mergeCell ref="G69:H69"/>
    <mergeCell ref="G70:H70"/>
    <mergeCell ref="G65:H65"/>
    <mergeCell ref="G62:H62"/>
    <mergeCell ref="G63:H63"/>
    <mergeCell ref="G64:H64"/>
    <mergeCell ref="E23:H23"/>
    <mergeCell ref="E32:H32"/>
  </mergeCells>
  <phoneticPr fontId="2" type="noConversion"/>
  <conditionalFormatting sqref="D8 D28:D32">
    <cfRule type="containsText" dxfId="249" priority="120" operator="containsText" text="Y">
      <formula>NOT(ISERROR(SEARCH("Y",D8)))</formula>
    </cfRule>
  </conditionalFormatting>
  <conditionalFormatting sqref="D8">
    <cfRule type="containsText" dxfId="248" priority="119" operator="containsText" text="N">
      <formula>NOT(ISERROR(SEARCH("N",D8)))</formula>
    </cfRule>
  </conditionalFormatting>
  <conditionalFormatting sqref="D13:D14">
    <cfRule type="containsText" dxfId="247" priority="21" operator="containsText" text="YES">
      <formula>NOT(ISERROR(SEARCH("YES",D13)))</formula>
    </cfRule>
  </conditionalFormatting>
  <conditionalFormatting sqref="D16:D17">
    <cfRule type="containsText" dxfId="246" priority="20" operator="containsText" text="YES">
      <formula>NOT(ISERROR(SEARCH("YES",D16)))</formula>
    </cfRule>
  </conditionalFormatting>
  <conditionalFormatting sqref="D18 D24 D29:D32">
    <cfRule type="containsText" dxfId="245" priority="170" operator="containsText" text="SOME">
      <formula>NOT(ISERROR(SEARCH("SOME",D18)))</formula>
    </cfRule>
  </conditionalFormatting>
  <conditionalFormatting sqref="D19:D21">
    <cfRule type="containsText" dxfId="244" priority="19" operator="containsText" text="YES">
      <formula>NOT(ISERROR(SEARCH("YES",D19)))</formula>
    </cfRule>
  </conditionalFormatting>
  <conditionalFormatting sqref="D74">
    <cfRule type="containsText" dxfId="243" priority="31" operator="containsText" text="YES">
      <formula>NOT(ISERROR(SEARCH("YES",D74)))</formula>
    </cfRule>
  </conditionalFormatting>
  <conditionalFormatting sqref="D79:D81">
    <cfRule type="containsText" dxfId="242" priority="3" operator="containsText" text="YES">
      <formula>NOT(ISERROR(SEARCH("YES",D79)))</formula>
    </cfRule>
  </conditionalFormatting>
  <conditionalFormatting sqref="D83:D84">
    <cfRule type="containsText" dxfId="241" priority="1" operator="containsText" text="YES">
      <formula>NOT(ISERROR(SEARCH("YES",D83)))</formula>
    </cfRule>
  </conditionalFormatting>
  <conditionalFormatting sqref="D85">
    <cfRule type="containsText" dxfId="240" priority="2" operator="containsText" text="Monitoring via">
      <formula>NOT(ISERROR(SEARCH("Monitoring via",D85)))</formula>
    </cfRule>
  </conditionalFormatting>
  <dataValidations xWindow="1172" yWindow="668" count="1">
    <dataValidation allowBlank="1" showInputMessage="1" showErrorMessage="1" promptTitle="Please enter other consideration" sqref="D71" xr:uid="{80FF13AF-7E3C-4B4B-AFD3-9433BBAD4B98}"/>
  </dataValidations>
  <hyperlinks>
    <hyperlink ref="E1" location="'CONTACT DETAILS'!A1" display="'CONTACT DETAILS'!A1" xr:uid="{EC1BCD8F-48B1-4187-814A-521F7215168A}"/>
    <hyperlink ref="B1" location="'MAIN PAGE'!A1" display="'MAIN PAGE'!A1" xr:uid="{77018149-72C0-4659-9896-97E04A263689}"/>
    <hyperlink ref="E30" r:id="rId1" xr:uid="{812786F6-0C44-45ED-9822-CA888CDC83F9}"/>
    <hyperlink ref="E14" r:id="rId2" xr:uid="{F676C77A-237B-4D47-AA11-4D2EF673BFDA}"/>
    <hyperlink ref="E16" r:id="rId3" xr:uid="{DA8C202A-784A-4738-87F3-D55D0724FB00}"/>
    <hyperlink ref="E19" r:id="rId4" xr:uid="{C352DA33-11CE-491B-9121-FF3B31F4E9E0}"/>
    <hyperlink ref="E20" r:id="rId5" xr:uid="{E1BFAC30-F960-4C22-9F16-95EF1FBC119E}"/>
  </hyperlinks>
  <pageMargins left="0.7" right="0.7" top="0.75" bottom="0.75" header="0.3" footer="0.3"/>
  <pageSetup paperSize="9" scale="45" fitToHeight="0" orientation="landscape" r:id="rId6"/>
  <extLst>
    <ext xmlns:x14="http://schemas.microsoft.com/office/spreadsheetml/2009/9/main" uri="{CCE6A557-97BC-4b89-ADB6-D9C93CAAB3DF}">
      <x14:dataValidations xmlns:xm="http://schemas.microsoft.com/office/excel/2006/main" xWindow="1172" yWindow="668" count="19">
        <x14:dataValidation type="list" allowBlank="1" showInputMessage="1" showErrorMessage="1" promptTitle="Please choose relevant option" xr:uid="{1AF8760B-D123-40BE-BAD7-4F073A4397AD}">
          <x14:formula1>
            <xm:f>Lists!$X$2:$X$6</xm:f>
          </x14:formula1>
          <xm:sqref>D85</xm:sqref>
        </x14:dataValidation>
        <x14:dataValidation type="list" allowBlank="1" showInputMessage="1" showErrorMessage="1" error="Please select answer from the drop-down list, or input answer in CAPITAL LETTERS" prompt="Please select the most relevant answer from the drop-down list" xr:uid="{8DEE9170-8F85-45AE-AF17-254BF9F2792A}">
          <x14:formula1>
            <xm:f>Lists!$D$2:$D$4</xm:f>
          </x14:formula1>
          <xm:sqref>D14</xm:sqref>
        </x14:dataValidation>
        <x14:dataValidation type="list" allowBlank="1" showInputMessage="1" showErrorMessage="1" xr:uid="{B80A1B0C-015E-41B2-A5DC-AB252C28AD71}">
          <x14:formula1>
            <xm:f>Lists!$F$2:$F$4</xm:f>
          </x14:formula1>
          <xm:sqref>D17</xm:sqref>
        </x14:dataValidation>
        <x14:dataValidation type="list" allowBlank="1" showInputMessage="1" showErrorMessage="1" xr:uid="{538D778C-48FF-4955-927B-CEAB955EACFD}">
          <x14:formula1>
            <xm:f>Lists!$G$2:$G$4</xm:f>
          </x14:formula1>
          <xm:sqref>D19</xm:sqref>
        </x14:dataValidation>
        <x14:dataValidation type="list" allowBlank="1" showInputMessage="1" showErrorMessage="1" xr:uid="{FEBEEF08-135B-486B-AF52-923086B82DE7}">
          <x14:formula1>
            <xm:f>Lists!$H$2:$H$4</xm:f>
          </x14:formula1>
          <xm:sqref>D20</xm:sqref>
        </x14:dataValidation>
        <x14:dataValidation type="list" allowBlank="1" showInputMessage="1" showErrorMessage="1" xr:uid="{961FD8E7-268E-42F2-BD8A-D27CCD18600A}">
          <x14:formula1>
            <xm:f>Lists!$I$2:$I$4</xm:f>
          </x14:formula1>
          <xm:sqref>D21</xm:sqref>
        </x14:dataValidation>
        <x14:dataValidation type="list" allowBlank="1" showInputMessage="1" showErrorMessage="1" xr:uid="{862A3FFC-C5DC-4C78-BB7D-61C3E591DBDD}">
          <x14:formula1>
            <xm:f>Lists!$E$2:$E$4</xm:f>
          </x14:formula1>
          <xm:sqref>D16</xm:sqref>
        </x14:dataValidation>
        <x14:dataValidation type="list" allowBlank="1" showInputMessage="1" showErrorMessage="1" error="Please select answer from drop-down list, or input answer in CAPITAL LETTERS" prompt="Please select an answer from the drop-down list" xr:uid="{3880471A-5627-4778-814C-9A43215637F6}">
          <x14:formula1>
            <xm:f>Lists!$R$2:$R$3</xm:f>
          </x14:formula1>
          <xm:sqref>D74</xm:sqref>
        </x14:dataValidation>
        <x14:dataValidation type="list" allowBlank="1" showInputMessage="1" showErrorMessage="1" error="Please select answer from drop-down list, or input answer in CAPITAL LETTERS" promptTitle="Please answer YES/NO" prompt="Select an answer from the drop-down list" xr:uid="{0FFFB0E1-7EA0-4B33-A1D1-5FDB89D687F8}">
          <x14:formula1>
            <xm:f>Lists!$L$2:$L$4</xm:f>
          </x14:formula1>
          <xm:sqref>D28:D32</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62B1F7E4-0D3A-42BA-AD5B-3AB99BDD1F4F}">
          <x14:formula1>
            <xm:f>Lists!$A$2:$A$4</xm:f>
          </x14:formula1>
          <xm:sqref>D8</xm:sqref>
        </x14:dataValidation>
        <x14:dataValidation type="list" allowBlank="1" showInputMessage="1" showErrorMessage="1" xr:uid="{3AEA6DDA-E5B0-4BB8-A920-E00F24A46B0D}">
          <x14:formula1>
            <xm:f>Lists!$K$2:$K$4</xm:f>
          </x14:formula1>
          <xm:sqref>D24</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56803196-7C16-4AE8-AC85-B8B1E5B4271A}">
          <x14:formula1>
            <xm:f>Lists!$S$2:$S$3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D56142B9-6F6D-44FC-B9DA-DE6FB3F9E665}">
          <x14:formula1>
            <xm:f>Lists!$T$2:$T$3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01B896E1-1E84-4B65-982F-23B63C1921FC}">
          <x14:formula1>
            <xm:f>Lists!$U$2:$U$3</xm:f>
          </x14:formula1>
          <xm:sqref>D81</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4C563542-9789-405A-9799-12FE535C46B4}">
          <x14:formula1>
            <xm:f>Lists!$V$2:$V$3</xm:f>
          </x14:formula1>
          <xm:sqref>D83:D84</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3F50CA74-AED6-47A2-BA51-B2FA660EDBC6}">
          <x14:formula1>
            <xm:f>Lists!$O$2:$O$25</xm:f>
          </x14:formula1>
          <xm:sqref>D38:D55 E44 E40:E41</xm:sqref>
        </x14:dataValidation>
        <x14:dataValidation type="list" allowBlank="1" showInputMessage="1" showErrorMessage="1" promptTitle="For example:" xr:uid="{6A4C79C8-8F91-4A1D-BAA2-0E7079801389}">
          <x14:formula1>
            <xm:f>Lists!$Y$2:$Y$8</xm:f>
          </x14:formula1>
          <xm:sqref>F38:F57</xm:sqref>
        </x14:dataValidation>
        <x14:dataValidation type="list" allowBlank="1" showInputMessage="1" showErrorMessage="1" error="Please select answer from the drop-down list, or input answer in CAPITAL LETTERS" promptTitle="When defining requirements:" prompt="Public bodies can resort to:" xr:uid="{51DB2DA6-9B5F-4310-8182-092AD72598F7}">
          <x14:formula1>
            <xm:f>Lists!$C$2:$C$6</xm:f>
          </x14:formula1>
          <xm:sqref>D13</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0AC0E64C-2EDA-4F11-8BB1-C4EFBAF2C691}">
          <x14:formula1>
            <xm:f>Lists!$Q$2:$Q$12</xm:f>
          </x14:formula1>
          <xm:sqref>D62:D70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5E601-2752-46F1-89A4-3FA59FC8E62E}">
  <sheetPr>
    <tabColor rgb="FF006666"/>
  </sheetPr>
  <dimension ref="A1:H23"/>
  <sheetViews>
    <sheetView showGridLines="0" zoomScale="85" zoomScaleNormal="85" workbookViewId="0">
      <pane ySplit="1" topLeftCell="A2" activePane="bottomLeft" state="frozen"/>
      <selection activeCell="A8" sqref="A8"/>
      <selection pane="bottomLeft" activeCell="C38" sqref="C38"/>
    </sheetView>
  </sheetViews>
  <sheetFormatPr baseColWidth="10" defaultColWidth="25.1640625" defaultRowHeight="11" x14ac:dyDescent="0.2"/>
  <cols>
    <col min="1" max="1" width="12.6640625" style="1" customWidth="1"/>
    <col min="2" max="2" width="24.6640625" style="4" customWidth="1"/>
    <col min="3" max="3" width="27.5" style="4" customWidth="1"/>
    <col min="4" max="4" width="29" style="4" customWidth="1"/>
    <col min="5" max="5" width="28.33203125" style="1" customWidth="1"/>
    <col min="6" max="6" width="22.5" style="1" customWidth="1"/>
    <col min="7" max="7" width="21.33203125" style="1" customWidth="1"/>
    <col min="8" max="8" width="23.1640625" style="1" customWidth="1"/>
    <col min="9" max="9" width="18.6640625" style="1" bestFit="1" customWidth="1"/>
    <col min="10" max="10" width="19.5" style="1" customWidth="1"/>
    <col min="11" max="11" width="11.6640625" style="1" customWidth="1"/>
    <col min="12" max="12" width="11.33203125" style="1" customWidth="1"/>
    <col min="13" max="13" width="13.6640625" style="1" customWidth="1"/>
    <col min="14" max="14" width="13.5" style="1" customWidth="1"/>
    <col min="15" max="16" width="16.6640625" style="1" customWidth="1"/>
    <col min="17" max="17" width="3.6640625" style="1" customWidth="1"/>
    <col min="18" max="18" width="21.5" style="1" customWidth="1"/>
    <col min="19" max="16384" width="25.1640625" style="1"/>
  </cols>
  <sheetData>
    <row r="1" spans="1:8" s="77" customFormat="1" ht="46.25" customHeight="1" thickTop="1" thickBot="1" x14ac:dyDescent="0.25">
      <c r="B1" s="106" t="s">
        <v>143</v>
      </c>
      <c r="C1" s="107"/>
      <c r="D1" s="108" t="s">
        <v>359</v>
      </c>
      <c r="E1" s="267"/>
      <c r="F1" s="106" t="s">
        <v>101</v>
      </c>
    </row>
    <row r="2" spans="1:8" ht="65" customHeight="1" thickTop="1" x14ac:dyDescent="0.2">
      <c r="B2" s="590" t="s">
        <v>360</v>
      </c>
      <c r="C2" s="590"/>
      <c r="D2" s="590"/>
      <c r="E2" s="590"/>
    </row>
    <row r="3" spans="1:8" ht="18" customHeight="1" x14ac:dyDescent="0.2">
      <c r="B3" s="1"/>
      <c r="C3" s="103" t="s">
        <v>361</v>
      </c>
      <c r="D3" s="100"/>
      <c r="E3" s="100"/>
    </row>
    <row r="4" spans="1:8" ht="20.75" customHeight="1" x14ac:dyDescent="0.2">
      <c r="B4" s="1"/>
      <c r="C4" s="103" t="s">
        <v>362</v>
      </c>
      <c r="D4" s="100"/>
      <c r="E4" s="100"/>
    </row>
    <row r="5" spans="1:8" ht="22.25" customHeight="1" x14ac:dyDescent="0.2">
      <c r="B5" s="1"/>
      <c r="C5" s="103" t="s">
        <v>363</v>
      </c>
      <c r="D5" s="100"/>
      <c r="E5" s="100"/>
    </row>
    <row r="6" spans="1:8" s="29" customFormat="1" ht="54" customHeight="1" x14ac:dyDescent="0.2">
      <c r="B6" s="101"/>
      <c r="C6" s="54" t="s">
        <v>364</v>
      </c>
      <c r="D6" s="54" t="s">
        <v>365</v>
      </c>
      <c r="E6" s="102" t="s">
        <v>366</v>
      </c>
      <c r="F6" s="54" t="s">
        <v>367</v>
      </c>
      <c r="G6" s="54" t="s">
        <v>368</v>
      </c>
      <c r="H6" s="55" t="s">
        <v>369</v>
      </c>
    </row>
    <row r="7" spans="1:8" s="33" customFormat="1" ht="30" customHeight="1" x14ac:dyDescent="0.2">
      <c r="A7" s="394"/>
      <c r="B7" s="395" t="s">
        <v>370</v>
      </c>
      <c r="C7" s="336" t="s">
        <v>269</v>
      </c>
      <c r="D7" s="426" t="s">
        <v>269</v>
      </c>
      <c r="E7" s="266" t="s">
        <v>371</v>
      </c>
      <c r="F7" s="382">
        <f>'SB2.A'!D122</f>
        <v>0</v>
      </c>
      <c r="G7" s="265">
        <f>IF(ISERROR(D7/$H$7),0,D7/$H$7)</f>
        <v>0</v>
      </c>
      <c r="H7" s="591">
        <f>'MAIN PAGE'!C17</f>
        <v>500000000000</v>
      </c>
    </row>
    <row r="8" spans="1:8" s="33" customFormat="1" ht="30" customHeight="1" x14ac:dyDescent="0.2">
      <c r="A8" s="394"/>
      <c r="B8" s="395" t="s">
        <v>372</v>
      </c>
      <c r="C8" s="336" t="s">
        <v>269</v>
      </c>
      <c r="D8" s="426" t="s">
        <v>269</v>
      </c>
      <c r="E8" s="266" t="s">
        <v>373</v>
      </c>
      <c r="F8" s="382">
        <f>'SB2.B'!D122</f>
        <v>0</v>
      </c>
      <c r="G8" s="265">
        <f t="shared" ref="G8:G16" si="0">IF(ISERROR(D8/$H$7),0,D8/$H$7)</f>
        <v>0</v>
      </c>
      <c r="H8" s="591"/>
    </row>
    <row r="9" spans="1:8" s="33" customFormat="1" ht="30" customHeight="1" x14ac:dyDescent="0.2">
      <c r="A9" s="394"/>
      <c r="B9" s="395" t="s">
        <v>374</v>
      </c>
      <c r="C9" s="336" t="s">
        <v>269</v>
      </c>
      <c r="D9" s="426" t="s">
        <v>269</v>
      </c>
      <c r="E9" s="266" t="s">
        <v>375</v>
      </c>
      <c r="F9" s="382">
        <f>'SB2.C'!D122</f>
        <v>0</v>
      </c>
      <c r="G9" s="265">
        <f t="shared" si="0"/>
        <v>0</v>
      </c>
      <c r="H9" s="591"/>
    </row>
    <row r="10" spans="1:8" s="33" customFormat="1" ht="30" customHeight="1" x14ac:dyDescent="0.2">
      <c r="A10" s="394"/>
      <c r="B10" s="395" t="s">
        <v>376</v>
      </c>
      <c r="C10" s="336" t="s">
        <v>269</v>
      </c>
      <c r="D10" s="426" t="s">
        <v>269</v>
      </c>
      <c r="E10" s="266" t="s">
        <v>377</v>
      </c>
      <c r="F10" s="382">
        <f>'SB2.D'!D122</f>
        <v>0</v>
      </c>
      <c r="G10" s="265">
        <f t="shared" si="0"/>
        <v>0</v>
      </c>
      <c r="H10" s="591"/>
    </row>
    <row r="11" spans="1:8" s="33" customFormat="1" ht="30" customHeight="1" x14ac:dyDescent="0.2">
      <c r="A11" s="394"/>
      <c r="B11" s="395" t="s">
        <v>378</v>
      </c>
      <c r="C11" s="336" t="s">
        <v>269</v>
      </c>
      <c r="D11" s="426" t="s">
        <v>269</v>
      </c>
      <c r="E11" s="266" t="s">
        <v>379</v>
      </c>
      <c r="F11" s="382">
        <f>'SB2.E'!D122</f>
        <v>0</v>
      </c>
      <c r="G11" s="265">
        <f t="shared" si="0"/>
        <v>0</v>
      </c>
      <c r="H11" s="591"/>
    </row>
    <row r="12" spans="1:8" s="33" customFormat="1" ht="30" customHeight="1" x14ac:dyDescent="0.2">
      <c r="A12" s="394"/>
      <c r="B12" s="395" t="s">
        <v>380</v>
      </c>
      <c r="C12" s="336" t="s">
        <v>269</v>
      </c>
      <c r="D12" s="426" t="s">
        <v>269</v>
      </c>
      <c r="E12" s="266" t="s">
        <v>381</v>
      </c>
      <c r="F12" s="382">
        <f>'SB2.F'!D122</f>
        <v>0</v>
      </c>
      <c r="G12" s="265">
        <f t="shared" si="0"/>
        <v>0</v>
      </c>
      <c r="H12" s="591"/>
    </row>
    <row r="13" spans="1:8" s="33" customFormat="1" ht="30" customHeight="1" x14ac:dyDescent="0.2">
      <c r="A13" s="394"/>
      <c r="B13" s="395" t="s">
        <v>382</v>
      </c>
      <c r="C13" s="336" t="s">
        <v>269</v>
      </c>
      <c r="D13" s="426" t="s">
        <v>269</v>
      </c>
      <c r="E13" s="266" t="s">
        <v>383</v>
      </c>
      <c r="F13" s="382">
        <f>'SB2.G'!D122</f>
        <v>0</v>
      </c>
      <c r="G13" s="265">
        <f t="shared" si="0"/>
        <v>0</v>
      </c>
      <c r="H13" s="591"/>
    </row>
    <row r="14" spans="1:8" s="33" customFormat="1" ht="30" customHeight="1" x14ac:dyDescent="0.2">
      <c r="A14" s="394"/>
      <c r="B14" s="395" t="s">
        <v>384</v>
      </c>
      <c r="C14" s="336" t="s">
        <v>269</v>
      </c>
      <c r="D14" s="426" t="s">
        <v>269</v>
      </c>
      <c r="E14" s="266" t="s">
        <v>385</v>
      </c>
      <c r="F14" s="382">
        <f>'SB2.H'!D122</f>
        <v>0</v>
      </c>
      <c r="G14" s="265">
        <f t="shared" si="0"/>
        <v>0</v>
      </c>
      <c r="H14" s="591"/>
    </row>
    <row r="15" spans="1:8" s="33" customFormat="1" ht="30" customHeight="1" x14ac:dyDescent="0.2">
      <c r="A15" s="394"/>
      <c r="B15" s="395" t="s">
        <v>386</v>
      </c>
      <c r="C15" s="336" t="s">
        <v>269</v>
      </c>
      <c r="D15" s="426" t="s">
        <v>269</v>
      </c>
      <c r="E15" s="266" t="s">
        <v>387</v>
      </c>
      <c r="F15" s="382">
        <f>'SB2.I'!D122</f>
        <v>0</v>
      </c>
      <c r="G15" s="265">
        <f t="shared" si="0"/>
        <v>0</v>
      </c>
      <c r="H15" s="591"/>
    </row>
    <row r="16" spans="1:8" s="33" customFormat="1" ht="30" customHeight="1" x14ac:dyDescent="0.2">
      <c r="A16" s="394"/>
      <c r="B16" s="396" t="s">
        <v>388</v>
      </c>
      <c r="C16" s="397" t="s">
        <v>269</v>
      </c>
      <c r="D16" s="398" t="s">
        <v>269</v>
      </c>
      <c r="E16" s="399" t="s">
        <v>389</v>
      </c>
      <c r="F16" s="400">
        <f>'SB2.J'!D122</f>
        <v>0</v>
      </c>
      <c r="G16" s="401">
        <f t="shared" si="0"/>
        <v>0</v>
      </c>
      <c r="H16" s="592"/>
    </row>
    <row r="17" spans="2:8" s="33" customFormat="1" ht="25.25" customHeight="1" x14ac:dyDescent="0.2">
      <c r="B17" s="593" t="s">
        <v>390</v>
      </c>
      <c r="C17" s="593"/>
      <c r="D17" s="593"/>
      <c r="E17" s="593"/>
      <c r="F17" s="593"/>
      <c r="G17" s="593"/>
      <c r="H17" s="593"/>
    </row>
    <row r="18" spans="2:8" s="33" customFormat="1" ht="31.25" customHeight="1" x14ac:dyDescent="0.2">
      <c r="C18" s="35"/>
      <c r="E18" s="99" t="s">
        <v>139</v>
      </c>
      <c r="F18" s="381">
        <f>(F7*G7)+(F8*G8)+(F9*G9)+(F10*G10)+(F11*G11)+(F12*G12)+(F13*G13)+(F14*G14)+(F15*G15)+(F16*G16)</f>
        <v>0</v>
      </c>
    </row>
    <row r="19" spans="2:8" s="33" customFormat="1" ht="29" customHeight="1" x14ac:dyDescent="0.2">
      <c r="D19" s="32"/>
      <c r="E19" s="32"/>
    </row>
    <row r="20" spans="2:8" s="33" customFormat="1" ht="12" x14ac:dyDescent="0.2"/>
    <row r="21" spans="2:8" s="33" customFormat="1" ht="12" x14ac:dyDescent="0.2">
      <c r="B21" s="34"/>
      <c r="C21" s="34"/>
      <c r="E21" s="32"/>
      <c r="F21" s="32"/>
    </row>
    <row r="22" spans="2:8" s="33" customFormat="1" ht="14" x14ac:dyDescent="0.2">
      <c r="B22" s="51"/>
      <c r="C22" s="51"/>
      <c r="D22" s="51"/>
      <c r="F22" s="32"/>
    </row>
    <row r="23" spans="2:8" s="33" customFormat="1" ht="12" x14ac:dyDescent="0.2">
      <c r="B23" s="31"/>
      <c r="C23" s="31"/>
      <c r="D23" s="34"/>
      <c r="F23" s="32"/>
      <c r="G23" s="32"/>
      <c r="H23" s="32"/>
    </row>
  </sheetData>
  <sheetProtection algorithmName="SHA-512" hashValue="ZBcDzOzzzZdjAEVt3+8ny2wQW2YzgEKgZM5r/Tbzzg2UpzK3xmGXcdONMZsBe4XlsBHWeCZbadphiYormZosvg==" saltValue="X2OLICS6sOu3cgMW7lPD8g==" spinCount="100000" sheet="1" objects="1" scenarios="1" formatColumns="0" formatRows="0"/>
  <mergeCells count="3">
    <mergeCell ref="B2:E2"/>
    <mergeCell ref="H7:H16"/>
    <mergeCell ref="B17:H17"/>
  </mergeCells>
  <hyperlinks>
    <hyperlink ref="E7" location="SB2.A!A1" display="SB2.A!A1" xr:uid="{DBB7E1FC-68C5-4D71-9D00-E4E6A16BA64C}"/>
    <hyperlink ref="E8" location="SB2.B!A1" display="SB2.B!A1" xr:uid="{C3975053-EA3C-46E6-903A-B2604461BEB0}"/>
    <hyperlink ref="E9" location="SB2.C!A1" display="SB2.C!A1" xr:uid="{5857DAF0-4DE4-4913-AFB9-E4809BA4FE1D}"/>
    <hyperlink ref="E10" location="SB2.D!A1" display="SB2.D!A1" xr:uid="{63BE0C04-0D51-4802-860D-FC0BC077140C}"/>
    <hyperlink ref="E11" location="SB2.E!A1" display="SB2.E!A1" xr:uid="{18CEE10A-D567-4556-A800-6A4772212B14}"/>
    <hyperlink ref="E12" location="SB2.F!A1" display="SB2.F!A1" xr:uid="{6D8EFC17-B0B4-4CF7-9AA6-B567E6D3B118}"/>
    <hyperlink ref="E13" location="SB2.G!A1" display="SB2.G!A1" xr:uid="{0AF8510C-1A1A-40EB-97BB-8238CA7121DF}"/>
    <hyperlink ref="E14" location="SB2.H!A1" display="SB2.H!A1" xr:uid="{340ABB51-2BCC-4E89-8DF3-4A50A348F69F}"/>
    <hyperlink ref="E15" location="SB2.I!A1" display="SB2.I!A1" xr:uid="{58091C4C-636A-4AD5-9DD9-A64916B9A60A}"/>
    <hyperlink ref="E16" location="SB2.J!A1" display="SB2.J!A1" xr:uid="{AE25CB39-E63D-4C62-B9AA-57BB01A3D125}"/>
    <hyperlink ref="F1" location="'CONTACT DETAILS'!A1" display="'CONTACT DETAILS'!A1" xr:uid="{DF81EC3C-E1EA-412C-B990-2934F9AFAA7A}"/>
    <hyperlink ref="B1" location="'MAIN PAGE'!A1" display="'MAIN PAGE'!A1" xr:uid="{06390BBB-A445-4588-92D2-630378F7999A}"/>
    <hyperlink ref="D1" location="'SB2 Overview States Provinces'!A1" display="'SB2 Overview States Provinces'!A1" xr:uid="{09DB9FFF-47B0-45F4-B854-DE88C3C2F6D3}"/>
    <hyperlink ref="B7" location="SB2.A!A1" display="SB2.A!A1" xr:uid="{BE6FF8D2-A1F3-4BF0-B611-8B712B018F2F}"/>
    <hyperlink ref="B8" location="SB2.B!A1" display="SB2.B!A1" xr:uid="{E5A59113-380B-4289-A7DC-54BA1609EE48}"/>
    <hyperlink ref="B9" location="SB2.C!A1" display="SB2.C!A1" xr:uid="{F8245F74-3427-4672-8E39-8FEF27ACD5FE}"/>
    <hyperlink ref="B10" location="SB2.D!A1" display="SB2.D!A1" xr:uid="{17D94E91-B365-4A3B-B075-6C18999BB051}"/>
    <hyperlink ref="B11" location="SB2.E!A1" display="SB2.E!A1" xr:uid="{ACE69FAB-BE47-48F8-B1F7-664E47499C9E}"/>
    <hyperlink ref="B12" location="SB2.F!A1" display="SB2.F!A1" xr:uid="{489B3DFF-1C37-4991-AEA8-AB8A2E32034A}"/>
    <hyperlink ref="B13" location="SB2.G!A1" display="SB2.G!A1" xr:uid="{19E7A383-AB83-4A6D-A907-DF720272FDE3}"/>
    <hyperlink ref="B14" location="SB2.H!A1" display="SB2.H!A1" xr:uid="{52A94A2E-E5E1-4DC3-8187-94BCEDBEAD79}"/>
    <hyperlink ref="B15" location="SB2.I!A1" display="SB2.I!A1" xr:uid="{01F2E270-2E0B-4AB2-BF70-E008CAB079C3}"/>
    <hyperlink ref="B16" location="SB2.J!A1" display="SB2.J!A1" xr:uid="{ECEF9482-A447-45F1-AB48-E7898E69B0DD}"/>
  </hyperlink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A72CF-BB5E-49FC-83DD-4FA53C422DB8}">
  <sheetPr codeName="Sheet5">
    <tabColor rgb="FF92D050"/>
  </sheetPr>
  <dimension ref="B1:I21"/>
  <sheetViews>
    <sheetView showGridLines="0" zoomScale="85" zoomScaleNormal="85" workbookViewId="0">
      <pane ySplit="1" topLeftCell="A2" activePane="bottomLeft" state="frozen"/>
      <selection activeCell="A8" sqref="A8"/>
      <selection pane="bottomLeft" activeCell="A5" sqref="A5"/>
    </sheetView>
  </sheetViews>
  <sheetFormatPr baseColWidth="10" defaultColWidth="25.1640625" defaultRowHeight="11" x14ac:dyDescent="0.2"/>
  <cols>
    <col min="1" max="1" width="12.6640625" style="1" customWidth="1"/>
    <col min="2" max="2" width="24.6640625" style="4" customWidth="1"/>
    <col min="3" max="3" width="32.33203125" style="4" customWidth="1"/>
    <col min="4" max="4" width="28.6640625" style="1" customWidth="1"/>
    <col min="5" max="5" width="34.6640625" style="2" customWidth="1"/>
    <col min="6" max="6" width="15.33203125" style="1" customWidth="1"/>
    <col min="7" max="7" width="18.6640625" style="1" customWidth="1"/>
    <col min="8" max="8" width="21.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8" s="77" customFormat="1" ht="36" customHeight="1" thickTop="1" thickBot="1" x14ac:dyDescent="0.25">
      <c r="B1" s="106" t="s">
        <v>143</v>
      </c>
      <c r="C1" s="107"/>
      <c r="D1" s="109" t="s">
        <v>391</v>
      </c>
      <c r="E1" s="106" t="s">
        <v>101</v>
      </c>
    </row>
    <row r="2" spans="2:8" ht="59" customHeight="1" thickTop="1" x14ac:dyDescent="0.2">
      <c r="B2" s="53"/>
      <c r="C2" s="596" t="s">
        <v>392</v>
      </c>
      <c r="D2" s="596"/>
      <c r="E2" s="596"/>
      <c r="F2" s="104"/>
    </row>
    <row r="3" spans="2:8" ht="18" customHeight="1" x14ac:dyDescent="0.2">
      <c r="B3" s="1"/>
      <c r="C3" s="103" t="s">
        <v>361</v>
      </c>
      <c r="D3" s="100"/>
      <c r="E3" s="100"/>
    </row>
    <row r="4" spans="2:8" ht="20.75" customHeight="1" x14ac:dyDescent="0.2">
      <c r="B4" s="1"/>
      <c r="C4" s="103" t="s">
        <v>393</v>
      </c>
      <c r="D4" s="100"/>
      <c r="E4" s="100"/>
    </row>
    <row r="5" spans="2:8" ht="22.25" customHeight="1" x14ac:dyDescent="0.2">
      <c r="B5" s="1"/>
      <c r="C5" s="103" t="s">
        <v>394</v>
      </c>
      <c r="D5" s="100"/>
      <c r="E5" s="100"/>
    </row>
    <row r="6" spans="2:8" s="29" customFormat="1" ht="59.75" customHeight="1" x14ac:dyDescent="0.2">
      <c r="B6" s="403"/>
      <c r="C6" s="402" t="s">
        <v>395</v>
      </c>
      <c r="D6" s="268" t="s">
        <v>396</v>
      </c>
      <c r="E6" s="269" t="s">
        <v>366</v>
      </c>
      <c r="F6" s="272" t="s">
        <v>397</v>
      </c>
      <c r="G6" s="274" t="s">
        <v>398</v>
      </c>
      <c r="H6" s="273" t="s">
        <v>399</v>
      </c>
    </row>
    <row r="7" spans="2:8" s="33" customFormat="1" ht="44" customHeight="1" x14ac:dyDescent="0.2">
      <c r="B7" s="404" t="s">
        <v>400</v>
      </c>
      <c r="C7" s="337" t="s">
        <v>269</v>
      </c>
      <c r="D7" s="391" t="s">
        <v>269</v>
      </c>
      <c r="E7" s="270" t="s">
        <v>401</v>
      </c>
      <c r="F7" s="404">
        <f>'SB3 City A'!D122</f>
        <v>0</v>
      </c>
      <c r="G7" s="406">
        <f>IF(ISERROR(D7/$H$7),0,D7/$H$7)</f>
        <v>0</v>
      </c>
      <c r="H7" s="594">
        <f>'MAIN PAGE'!C17</f>
        <v>500000000000</v>
      </c>
    </row>
    <row r="8" spans="2:8" s="33" customFormat="1" ht="37.25" customHeight="1" x14ac:dyDescent="0.2">
      <c r="B8" s="404" t="s">
        <v>402</v>
      </c>
      <c r="C8" s="337" t="s">
        <v>269</v>
      </c>
      <c r="D8" s="338" t="s">
        <v>269</v>
      </c>
      <c r="E8" s="270" t="s">
        <v>403</v>
      </c>
      <c r="F8" s="404">
        <f>'SB3 City B'!D122</f>
        <v>0</v>
      </c>
      <c r="G8" s="406">
        <f t="shared" ref="G8:G16" si="0">IF(ISERROR(D8/$H$7),0,D8/$H$7)</f>
        <v>0</v>
      </c>
      <c r="H8" s="594"/>
    </row>
    <row r="9" spans="2:8" s="33" customFormat="1" ht="39" x14ac:dyDescent="0.2">
      <c r="B9" s="404" t="s">
        <v>404</v>
      </c>
      <c r="C9" s="337" t="s">
        <v>269</v>
      </c>
      <c r="D9" s="338" t="s">
        <v>269</v>
      </c>
      <c r="E9" s="270" t="s">
        <v>405</v>
      </c>
      <c r="F9" s="404">
        <f>'SB3 City C'!D122</f>
        <v>0</v>
      </c>
      <c r="G9" s="406">
        <f t="shared" si="0"/>
        <v>0</v>
      </c>
      <c r="H9" s="594"/>
    </row>
    <row r="10" spans="2:8" s="33" customFormat="1" ht="39" x14ac:dyDescent="0.2">
      <c r="B10" s="404" t="s">
        <v>406</v>
      </c>
      <c r="C10" s="337" t="s">
        <v>269</v>
      </c>
      <c r="D10" s="338" t="s">
        <v>269</v>
      </c>
      <c r="E10" s="270" t="s">
        <v>407</v>
      </c>
      <c r="F10" s="404">
        <f>'SB3 City D'!D122</f>
        <v>0</v>
      </c>
      <c r="G10" s="406">
        <f t="shared" si="0"/>
        <v>0</v>
      </c>
      <c r="H10" s="594"/>
    </row>
    <row r="11" spans="2:8" s="33" customFormat="1" ht="39" x14ac:dyDescent="0.2">
      <c r="B11" s="404" t="s">
        <v>408</v>
      </c>
      <c r="C11" s="337" t="s">
        <v>269</v>
      </c>
      <c r="D11" s="338" t="s">
        <v>269</v>
      </c>
      <c r="E11" s="270" t="s">
        <v>409</v>
      </c>
      <c r="F11" s="404">
        <f>'SB3 City E'!D122</f>
        <v>0</v>
      </c>
      <c r="G11" s="406">
        <f t="shared" si="0"/>
        <v>0</v>
      </c>
      <c r="H11" s="594"/>
    </row>
    <row r="12" spans="2:8" s="33" customFormat="1" ht="39" x14ac:dyDescent="0.2">
      <c r="B12" s="404" t="s">
        <v>410</v>
      </c>
      <c r="C12" s="337" t="s">
        <v>269</v>
      </c>
      <c r="D12" s="338" t="s">
        <v>269</v>
      </c>
      <c r="E12" s="270" t="s">
        <v>411</v>
      </c>
      <c r="F12" s="404">
        <f>'SB3 City F'!D122</f>
        <v>0</v>
      </c>
      <c r="G12" s="406">
        <f t="shared" si="0"/>
        <v>0</v>
      </c>
      <c r="H12" s="594"/>
    </row>
    <row r="13" spans="2:8" s="33" customFormat="1" ht="39" x14ac:dyDescent="0.2">
      <c r="B13" s="404" t="s">
        <v>412</v>
      </c>
      <c r="C13" s="337" t="s">
        <v>269</v>
      </c>
      <c r="D13" s="338" t="s">
        <v>269</v>
      </c>
      <c r="E13" s="270" t="s">
        <v>413</v>
      </c>
      <c r="F13" s="404">
        <f>'SB3 City G'!D122</f>
        <v>0</v>
      </c>
      <c r="G13" s="406">
        <f t="shared" si="0"/>
        <v>0</v>
      </c>
      <c r="H13" s="594"/>
    </row>
    <row r="14" spans="2:8" s="33" customFormat="1" ht="39" x14ac:dyDescent="0.2">
      <c r="B14" s="404" t="s">
        <v>414</v>
      </c>
      <c r="C14" s="337" t="s">
        <v>269</v>
      </c>
      <c r="D14" s="338" t="s">
        <v>269</v>
      </c>
      <c r="E14" s="270" t="s">
        <v>415</v>
      </c>
      <c r="F14" s="404">
        <f>'SB3 City H'!D122</f>
        <v>0</v>
      </c>
      <c r="G14" s="406">
        <f t="shared" si="0"/>
        <v>0</v>
      </c>
      <c r="H14" s="594"/>
    </row>
    <row r="15" spans="2:8" s="33" customFormat="1" ht="39.5" customHeight="1" x14ac:dyDescent="0.2">
      <c r="B15" s="404" t="s">
        <v>416</v>
      </c>
      <c r="C15" s="337" t="s">
        <v>269</v>
      </c>
      <c r="D15" s="338" t="s">
        <v>269</v>
      </c>
      <c r="E15" s="270" t="s">
        <v>417</v>
      </c>
      <c r="F15" s="404">
        <f>'SB3 City I'!D122</f>
        <v>0</v>
      </c>
      <c r="G15" s="406">
        <f t="shared" si="0"/>
        <v>0</v>
      </c>
      <c r="H15" s="594"/>
    </row>
    <row r="16" spans="2:8" s="33" customFormat="1" ht="39.5" customHeight="1" x14ac:dyDescent="0.2">
      <c r="B16" s="405" t="s">
        <v>418</v>
      </c>
      <c r="C16" s="339" t="s">
        <v>269</v>
      </c>
      <c r="D16" s="340" t="s">
        <v>269</v>
      </c>
      <c r="E16" s="271" t="s">
        <v>419</v>
      </c>
      <c r="F16" s="405">
        <f>'SB3 City J'!D122</f>
        <v>0</v>
      </c>
      <c r="G16" s="407">
        <f t="shared" si="0"/>
        <v>0</v>
      </c>
      <c r="H16" s="595"/>
    </row>
    <row r="17" spans="2:9" s="33" customFormat="1" ht="26.75" customHeight="1" x14ac:dyDescent="0.2">
      <c r="B17" s="275"/>
      <c r="C17" s="597" t="s">
        <v>390</v>
      </c>
      <c r="D17" s="597"/>
      <c r="E17" s="597"/>
      <c r="F17" s="597"/>
      <c r="G17" s="597"/>
      <c r="H17" s="597"/>
    </row>
    <row r="18" spans="2:9" s="33" customFormat="1" ht="26.75" customHeight="1" x14ac:dyDescent="0.2">
      <c r="B18" s="58"/>
      <c r="C18" s="58"/>
      <c r="D18" s="58"/>
      <c r="E18" s="52" t="s">
        <v>140</v>
      </c>
      <c r="F18" s="380">
        <f>(F7*G7)+(F8*G8)+(F9*G9)+(F10*G10)+(F11*G11)+(F12*G12)+(F13*G13)+(F14*G14)+(F15*G15)+(F16*G16)</f>
        <v>0</v>
      </c>
      <c r="G18" s="32"/>
    </row>
    <row r="19" spans="2:9" s="33" customFormat="1" ht="12" x14ac:dyDescent="0.2">
      <c r="B19" s="34"/>
      <c r="D19" s="32"/>
      <c r="F19" s="32"/>
      <c r="G19" s="32"/>
    </row>
    <row r="20" spans="2:9" s="33" customFormat="1" ht="14" x14ac:dyDescent="0.2">
      <c r="B20" s="51"/>
      <c r="C20" s="51"/>
      <c r="E20" s="2"/>
      <c r="F20" s="1"/>
      <c r="G20" s="32"/>
    </row>
    <row r="21" spans="2:9" s="33" customFormat="1" ht="12" x14ac:dyDescent="0.2">
      <c r="B21" s="31"/>
      <c r="C21" s="34"/>
      <c r="E21" s="2"/>
      <c r="F21" s="1"/>
      <c r="G21" s="32"/>
      <c r="H21" s="32"/>
      <c r="I21" s="32"/>
    </row>
  </sheetData>
  <sheetProtection algorithmName="SHA-512" hashValue="DkIY4FoSBhaFPiWmw6nrM6ggd2BLBuM/Kk8y8S0SJH5ZcBPDeCFzQ93OIV1x82SRie9AaDIWVaqeGgYvO6wUEw==" saltValue="bQYk442Iuw5HlyDt/9gX1w==" spinCount="100000" sheet="1" objects="1" scenarios="1" formatColumns="0" formatRows="0"/>
  <mergeCells count="3">
    <mergeCell ref="H7:H16"/>
    <mergeCell ref="C2:E2"/>
    <mergeCell ref="C17:H17"/>
  </mergeCells>
  <hyperlinks>
    <hyperlink ref="E8:E16" location="'SB2-A City,Province,State A'!A1" display="'SB2-A City,Province,State A'!A1" xr:uid="{9E88BC5C-29DB-45A5-91EA-FEC459CDA670}"/>
    <hyperlink ref="E7" location="'SB3 City A'!A1" display="'SB3 City A'!A1" xr:uid="{5F68269A-96EE-43D8-8ED0-917AB8B0687A}"/>
    <hyperlink ref="E8" location="'SB3 City B'!A1" display="'SB3 City B'!A1" xr:uid="{709AFDA1-CA3F-45DC-B43F-CA6D6D1B0814}"/>
    <hyperlink ref="E9" location="'SB3 City C'!A1" display="'SB3 City C'!A1" xr:uid="{82AE0121-4DF0-44F9-93BD-DC8D392077A0}"/>
    <hyperlink ref="E10" location="'SB3 City D'!A1" display="'SB3 City D'!A1" xr:uid="{A09CAF44-B508-448F-BD59-ADC23BE903EA}"/>
    <hyperlink ref="E11" location="'SB3 City E'!A1" display="'SB3 City E'!A1" xr:uid="{5944DD84-7DB8-4593-A5C8-2F0B87CCBEF9}"/>
    <hyperlink ref="E12" location="'SB3 City F'!A1" display="'SB3 City F'!A1" xr:uid="{3C40860D-C830-417E-B4FC-875231C1EB1D}"/>
    <hyperlink ref="E13" location="'SB3 City G'!A1" display="'SB3 City G'!A1" xr:uid="{E8BEF211-330B-4EB1-A471-08994FAF1BAC}"/>
    <hyperlink ref="E14" location="'SB3 City H'!A1" display="'SB3 City H'!A1" xr:uid="{7EA7262C-CA83-48A0-A211-912F53CCA9CB}"/>
    <hyperlink ref="E15" location="'SB3 City I'!A1" display="'SB3 City I'!A1" xr:uid="{D60946E3-287F-4C34-91A1-085BA72824DF}"/>
    <hyperlink ref="E16" location="'SB3 City J'!A1" display="'SB3 City J'!A1" xr:uid="{F9509D69-4C00-4A62-AB02-03D646C439F5}"/>
    <hyperlink ref="B8:B16" location="'SB2-A City,Province,State A'!A1" display="'SB2-A City,Province,State A'!A1" xr:uid="{75C97721-F6B0-4599-BFB5-49AF8D177984}"/>
    <hyperlink ref="B7" location="'SB3 City A'!A1" display="'SB3 City A'!A1" xr:uid="{34BCD91F-A0A3-46FD-94B5-FCCDF0DEB6D4}"/>
    <hyperlink ref="B8" location="'SB3 City B'!A1" display="'SB3 City B'!A1" xr:uid="{1A2DE06D-A5C7-4895-A445-B09CCE00F742}"/>
    <hyperlink ref="B9" location="'SB3 City C'!A1" display="'SB3 City C'!A1" xr:uid="{95DC6782-832E-45F6-AE56-9734BD695D7D}"/>
    <hyperlink ref="B10" location="'SB3 City D'!A1" display="'SB3 City D'!A1" xr:uid="{2C9A0AEE-7B3D-4BEF-AA65-AD91D7870216}"/>
    <hyperlink ref="B11" location="'SB3 City E'!A1" display="'SB3 City E'!A1" xr:uid="{46A79E9F-66FE-4506-8E2A-7A7D897C431B}"/>
    <hyperlink ref="B12" location="'SB3 City F'!A1" display="'SB3 City F'!A1" xr:uid="{86593A6D-D1F6-4CDF-9FD9-7C1B59B378FA}"/>
    <hyperlink ref="B13" location="'SB3 City G'!A1" display="'SB3 City G'!A1" xr:uid="{45E98D39-7DA4-44A0-A277-7654FF1A541D}"/>
    <hyperlink ref="B14" location="'SB3 City H'!A1" display="'SB3 City H'!A1" xr:uid="{BFF3977A-CED5-4D83-A559-D3082F6CB068}"/>
    <hyperlink ref="B15" location="'SB3 City I'!A1" display="'SB3 City I'!A1" xr:uid="{7DA602DD-6CAF-4F27-847F-FCAC173E95EA}"/>
    <hyperlink ref="B16" location="'SB3 City J'!A1" display="'SB3 City J'!A1" xr:uid="{29A9DF90-5737-40D1-931B-67C90AB882F8}"/>
    <hyperlink ref="E1" location="'CONTACT DETAILS'!A1" display="'CONTACT DETAILS'!A1" xr:uid="{109D0F5C-904A-4DBF-AEFC-D2C16C7A32EE}"/>
    <hyperlink ref="B1" location="'MAIN PAGE'!A1" display="'MAIN PAGE'!A1" xr:uid="{4921A293-F62B-445F-9266-AC0A82C97DB6}"/>
    <hyperlink ref="D1" location="'SB3 Overview of cities'!A1" display="'SB3 Overview of cities'!A1" xr:uid="{A66963D0-A8CF-43BE-8A72-7B61E7A1157E}"/>
  </hyperlink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A5F04-1327-44DF-9E75-B3D0C03258D9}">
  <dimension ref="B1:S122"/>
  <sheetViews>
    <sheetView showGridLines="0" zoomScaleNormal="100" workbookViewId="0">
      <pane xSplit="2" ySplit="4" topLeftCell="C5" activePane="bottomRight" state="frozen"/>
      <selection pane="topRight" activeCell="D119" sqref="D119"/>
      <selection pane="bottomLeft" activeCell="D119" sqref="D119"/>
      <selection pane="bottomRight" activeCell="A5" sqref="A5"/>
    </sheetView>
  </sheetViews>
  <sheetFormatPr baseColWidth="10" defaultColWidth="25.1640625" defaultRowHeight="11" x14ac:dyDescent="0.2"/>
  <cols>
    <col min="1" max="1" width="15.5" style="1" customWidth="1"/>
    <col min="2" max="2" width="73.6640625" style="4" customWidth="1"/>
    <col min="3" max="3" width="12.6640625" style="4" customWidth="1"/>
    <col min="4" max="4" width="47" style="1" customWidth="1"/>
    <col min="5" max="5" width="40.5" style="2" customWidth="1"/>
    <col min="6" max="6" width="30.33203125" style="1" customWidth="1"/>
    <col min="7" max="7" width="22.33203125" style="1" customWidth="1"/>
    <col min="8" max="8" width="25.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9" s="77" customFormat="1" ht="36" customHeight="1" thickTop="1" thickBot="1" x14ac:dyDescent="0.25">
      <c r="B1" s="106" t="s">
        <v>143</v>
      </c>
      <c r="C1" s="107"/>
      <c r="D1" s="108" t="s">
        <v>420</v>
      </c>
      <c r="E1" s="106" t="s">
        <v>101</v>
      </c>
    </row>
    <row r="2" spans="2:19" ht="24.5" customHeight="1" thickTop="1" x14ac:dyDescent="0.2"/>
    <row r="3" spans="2:19" s="29" customFormat="1" ht="50" customHeight="1" x14ac:dyDescent="0.2">
      <c r="B3" s="27" t="s">
        <v>421</v>
      </c>
      <c r="D3" s="56" t="str">
        <f>'SB2 Overview States Provinces'!C7</f>
        <v>…</v>
      </c>
      <c r="E3" s="263"/>
      <c r="H3" s="28"/>
      <c r="I3" s="28"/>
      <c r="J3" s="28"/>
      <c r="K3" s="28"/>
    </row>
    <row r="4" spans="2:19" s="29" customFormat="1" ht="16.25" customHeight="1" thickBot="1" x14ac:dyDescent="0.25">
      <c r="B4" s="27"/>
      <c r="C4" s="28"/>
      <c r="D4" s="27"/>
      <c r="F4" s="28"/>
      <c r="G4" s="28"/>
      <c r="H4" s="28"/>
      <c r="I4" s="28"/>
      <c r="J4" s="28"/>
      <c r="K4" s="28"/>
    </row>
    <row r="5" spans="2:19" s="29" customFormat="1" ht="56.75" customHeight="1" x14ac:dyDescent="0.2">
      <c r="B5" s="15" t="s">
        <v>181</v>
      </c>
      <c r="C5" s="16" t="s">
        <v>182</v>
      </c>
      <c r="D5" s="16"/>
      <c r="E5" s="617"/>
      <c r="F5" s="617"/>
      <c r="G5" s="617"/>
      <c r="H5" s="618"/>
      <c r="I5" s="3"/>
      <c r="J5" s="3"/>
      <c r="K5" s="3"/>
      <c r="L5" s="3"/>
      <c r="M5" s="3"/>
      <c r="N5" s="3"/>
      <c r="O5" s="3"/>
      <c r="P5" s="3"/>
      <c r="Q5" s="3"/>
      <c r="R5" s="3"/>
      <c r="S5" s="3"/>
    </row>
    <row r="6" spans="2:19" s="3" customFormat="1" ht="41.75" customHeight="1" x14ac:dyDescent="0.2">
      <c r="B6" s="17" t="s">
        <v>185</v>
      </c>
      <c r="C6" s="18" t="s">
        <v>186</v>
      </c>
      <c r="D6" s="201" t="s">
        <v>187</v>
      </c>
      <c r="E6" s="615" t="s">
        <v>188</v>
      </c>
      <c r="F6" s="615"/>
      <c r="G6" s="615"/>
      <c r="H6" s="616"/>
      <c r="I6" s="1"/>
      <c r="J6" s="1"/>
      <c r="K6" s="1"/>
      <c r="L6" s="1"/>
      <c r="M6" s="1"/>
      <c r="N6" s="1"/>
      <c r="O6" s="1"/>
      <c r="P6" s="1"/>
      <c r="Q6" s="1"/>
      <c r="R6" s="1"/>
      <c r="S6" s="1"/>
    </row>
    <row r="7" spans="2:19" ht="77" customHeight="1" x14ac:dyDescent="0.2">
      <c r="B7" s="68" t="s">
        <v>422</v>
      </c>
      <c r="C7" s="19"/>
      <c r="D7" s="341"/>
      <c r="E7" s="600"/>
      <c r="F7" s="600"/>
      <c r="G7" s="600"/>
      <c r="H7" s="601"/>
    </row>
    <row r="8" spans="2:19" ht="15" x14ac:dyDescent="0.2">
      <c r="B8" s="20"/>
      <c r="C8" s="23" t="s">
        <v>0</v>
      </c>
      <c r="D8" s="21">
        <f>IF(D7=Lists!$A$2,1,0)</f>
        <v>0</v>
      </c>
      <c r="E8" s="21"/>
      <c r="F8" s="21"/>
      <c r="G8" s="21"/>
      <c r="H8" s="22"/>
    </row>
    <row r="9" spans="2:19" s="3" customFormat="1" ht="41.75" customHeight="1" x14ac:dyDescent="0.2">
      <c r="B9" s="17" t="s">
        <v>192</v>
      </c>
      <c r="C9" s="18"/>
      <c r="D9" s="201"/>
      <c r="E9" s="615"/>
      <c r="F9" s="615"/>
      <c r="G9" s="615"/>
      <c r="H9" s="616"/>
      <c r="I9" s="1"/>
      <c r="J9" s="1"/>
      <c r="K9" s="1"/>
      <c r="L9" s="1"/>
      <c r="M9" s="1"/>
      <c r="N9" s="1"/>
      <c r="O9" s="1"/>
      <c r="P9" s="1"/>
      <c r="Q9" s="1"/>
      <c r="R9" s="1"/>
      <c r="S9" s="1"/>
    </row>
    <row r="10" spans="2:19" ht="38.75" customHeight="1" x14ac:dyDescent="0.2">
      <c r="B10" s="214" t="s">
        <v>423</v>
      </c>
      <c r="C10" s="215" t="s">
        <v>194</v>
      </c>
      <c r="D10" s="201" t="s">
        <v>187</v>
      </c>
      <c r="E10" s="615" t="s">
        <v>188</v>
      </c>
      <c r="F10" s="615"/>
      <c r="G10" s="615"/>
      <c r="H10" s="616"/>
    </row>
    <row r="11" spans="2:19" ht="34.25" customHeight="1" x14ac:dyDescent="0.2">
      <c r="B11" s="202" t="s">
        <v>195</v>
      </c>
      <c r="C11" s="203"/>
      <c r="D11" s="204" t="s">
        <v>196</v>
      </c>
      <c r="E11" s="644"/>
      <c r="F11" s="644"/>
      <c r="G11" s="644"/>
      <c r="H11" s="645"/>
    </row>
    <row r="12" spans="2:19" ht="132" customHeight="1" x14ac:dyDescent="0.2">
      <c r="B12" s="205" t="s">
        <v>197</v>
      </c>
      <c r="C12" s="206"/>
      <c r="D12" s="342"/>
      <c r="E12" s="606"/>
      <c r="F12" s="606"/>
      <c r="G12" s="606"/>
      <c r="H12" s="607"/>
    </row>
    <row r="13" spans="2:19" ht="75.5" customHeight="1" x14ac:dyDescent="0.2">
      <c r="B13" s="207" t="s">
        <v>200</v>
      </c>
      <c r="C13" s="206"/>
      <c r="D13" s="342"/>
      <c r="E13" s="606"/>
      <c r="F13" s="606"/>
      <c r="G13" s="606"/>
      <c r="H13" s="607"/>
    </row>
    <row r="14" spans="2:19" ht="31.25" customHeight="1" x14ac:dyDescent="0.2">
      <c r="B14" s="208" t="s">
        <v>203</v>
      </c>
      <c r="C14" s="206"/>
      <c r="D14" s="209" t="s">
        <v>204</v>
      </c>
      <c r="E14" s="608"/>
      <c r="F14" s="608"/>
      <c r="G14" s="608"/>
      <c r="H14" s="609"/>
    </row>
    <row r="15" spans="2:19" ht="79.25" customHeight="1" x14ac:dyDescent="0.2">
      <c r="B15" s="205" t="s">
        <v>205</v>
      </c>
      <c r="C15" s="206"/>
      <c r="D15" s="342"/>
      <c r="E15" s="606"/>
      <c r="F15" s="606"/>
      <c r="G15" s="606"/>
      <c r="H15" s="607"/>
    </row>
    <row r="16" spans="2:19" ht="69.5" customHeight="1" x14ac:dyDescent="0.2">
      <c r="B16" s="207" t="s">
        <v>208</v>
      </c>
      <c r="C16" s="206"/>
      <c r="D16" s="342"/>
      <c r="E16" s="606"/>
      <c r="F16" s="606"/>
      <c r="G16" s="606"/>
      <c r="H16" s="607"/>
    </row>
    <row r="17" spans="2:19" ht="17.75" customHeight="1" x14ac:dyDescent="0.2">
      <c r="B17" s="208" t="s">
        <v>210</v>
      </c>
      <c r="C17" s="210"/>
      <c r="D17" s="211"/>
      <c r="E17" s="608"/>
      <c r="F17" s="608"/>
      <c r="G17" s="608"/>
      <c r="H17" s="609"/>
    </row>
    <row r="18" spans="2:19" ht="53.75" customHeight="1" x14ac:dyDescent="0.2">
      <c r="B18" s="205" t="s">
        <v>211</v>
      </c>
      <c r="C18" s="206"/>
      <c r="D18" s="342"/>
      <c r="E18" s="606"/>
      <c r="F18" s="606"/>
      <c r="G18" s="606"/>
      <c r="H18" s="607"/>
    </row>
    <row r="19" spans="2:19" ht="94.25" customHeight="1" x14ac:dyDescent="0.2">
      <c r="B19" s="205" t="s">
        <v>424</v>
      </c>
      <c r="C19" s="206"/>
      <c r="D19" s="342"/>
      <c r="E19" s="606"/>
      <c r="F19" s="606"/>
      <c r="G19" s="606"/>
      <c r="H19" s="607"/>
    </row>
    <row r="20" spans="2:19" ht="103.25" customHeight="1" x14ac:dyDescent="0.2">
      <c r="B20" s="212" t="s">
        <v>216</v>
      </c>
      <c r="C20" s="213"/>
      <c r="D20" s="343"/>
      <c r="E20" s="613"/>
      <c r="F20" s="613"/>
      <c r="G20" s="613"/>
      <c r="H20" s="614"/>
    </row>
    <row r="21" spans="2:19" ht="23.75" customHeight="1" x14ac:dyDescent="0.2">
      <c r="B21" s="214"/>
      <c r="C21" s="215" t="s">
        <v>218</v>
      </c>
      <c r="D21" s="215">
        <f>SUM(_xlfn.IFS(D12=Lists!$C$2,0.2,D12=Lists!$C$3,0.2,D12=Lists!$C$4,0.2,D12=Lists!$C$5,0,D12="",0),IF(D13=Lists!$D$2,0.1,0),IF(D15=Lists!$E$2,0.05,0),IF(D16=Lists!$F$2,0.05,0),IF(D18=Lists!$G$2,0.15,0),IF(D19=Lists!$H$2,0.05,0),IF(D$20=Lists!$I$2,0.1,0))</f>
        <v>0</v>
      </c>
      <c r="E21" s="602"/>
      <c r="F21" s="602"/>
      <c r="G21" s="602"/>
      <c r="H21" s="603"/>
    </row>
    <row r="22" spans="2:19" ht="33" customHeight="1" x14ac:dyDescent="0.2">
      <c r="B22" s="216" t="s">
        <v>219</v>
      </c>
      <c r="C22" s="217" t="s">
        <v>220</v>
      </c>
      <c r="D22" s="217" t="s">
        <v>221</v>
      </c>
      <c r="E22" s="611" t="s">
        <v>188</v>
      </c>
      <c r="F22" s="611"/>
      <c r="G22" s="611"/>
      <c r="H22" s="612"/>
    </row>
    <row r="23" spans="2:19" ht="221" customHeight="1" x14ac:dyDescent="0.2">
      <c r="B23" s="218" t="s">
        <v>425</v>
      </c>
      <c r="C23" s="213"/>
      <c r="D23" s="343"/>
      <c r="E23" s="613"/>
      <c r="F23" s="613"/>
      <c r="G23" s="613"/>
      <c r="H23" s="614"/>
    </row>
    <row r="24" spans="2:19" ht="20.75" customHeight="1" x14ac:dyDescent="0.2">
      <c r="B24" s="214"/>
      <c r="C24" s="215" t="s">
        <v>225</v>
      </c>
      <c r="D24" s="215">
        <f>SUM(_xlfn.IFS(D23=Lists!$K$3,0.3,D23=Lists!$K$2,0,D23="",0))</f>
        <v>0</v>
      </c>
      <c r="E24" s="602"/>
      <c r="F24" s="602"/>
      <c r="G24" s="602"/>
      <c r="H24" s="603"/>
    </row>
    <row r="25" spans="2:19" ht="15" x14ac:dyDescent="0.2">
      <c r="B25" s="383"/>
      <c r="C25" s="384" t="s">
        <v>124</v>
      </c>
      <c r="D25" s="385">
        <f>D21+D24</f>
        <v>0</v>
      </c>
      <c r="E25" s="385"/>
      <c r="F25" s="385"/>
      <c r="G25" s="385"/>
      <c r="H25" s="386"/>
    </row>
    <row r="26" spans="2:19" s="3" customFormat="1" ht="41.75" customHeight="1" x14ac:dyDescent="0.2">
      <c r="B26" s="17" t="s">
        <v>226</v>
      </c>
      <c r="C26" s="18"/>
      <c r="D26" s="201" t="s">
        <v>187</v>
      </c>
      <c r="E26" s="615" t="s">
        <v>188</v>
      </c>
      <c r="F26" s="615"/>
      <c r="G26" s="615"/>
      <c r="H26" s="616"/>
      <c r="I26" s="1"/>
      <c r="J26" s="1"/>
      <c r="K26" s="1"/>
      <c r="L26" s="1"/>
      <c r="M26" s="1"/>
      <c r="N26" s="1"/>
      <c r="O26" s="1"/>
      <c r="P26" s="1"/>
      <c r="Q26" s="1"/>
      <c r="R26" s="1"/>
      <c r="S26" s="1"/>
    </row>
    <row r="27" spans="2:19" ht="27.5" customHeight="1" x14ac:dyDescent="0.2">
      <c r="B27" s="219" t="s">
        <v>227</v>
      </c>
      <c r="C27" s="220" t="s">
        <v>228</v>
      </c>
      <c r="D27" s="341"/>
      <c r="E27" s="629"/>
      <c r="F27" s="629"/>
      <c r="G27" s="629"/>
      <c r="H27" s="630"/>
    </row>
    <row r="28" spans="2:19" ht="35" customHeight="1" x14ac:dyDescent="0.2">
      <c r="B28" s="221" t="s">
        <v>231</v>
      </c>
      <c r="C28" s="220" t="s">
        <v>228</v>
      </c>
      <c r="D28" s="341"/>
      <c r="E28" s="631"/>
      <c r="F28" s="631"/>
      <c r="G28" s="631"/>
      <c r="H28" s="632"/>
    </row>
    <row r="29" spans="2:19" ht="35" customHeight="1" x14ac:dyDescent="0.2">
      <c r="B29" s="222" t="s">
        <v>234</v>
      </c>
      <c r="C29" s="220" t="s">
        <v>228</v>
      </c>
      <c r="D29" s="341"/>
      <c r="E29" s="631"/>
      <c r="F29" s="631"/>
      <c r="G29" s="631"/>
      <c r="H29" s="632"/>
    </row>
    <row r="30" spans="2:19" ht="45" customHeight="1" x14ac:dyDescent="0.2">
      <c r="B30" s="222" t="s">
        <v>237</v>
      </c>
      <c r="C30" s="220" t="s">
        <v>228</v>
      </c>
      <c r="D30" s="341"/>
      <c r="E30" s="631"/>
      <c r="F30" s="631"/>
      <c r="G30" s="631"/>
      <c r="H30" s="632"/>
    </row>
    <row r="31" spans="2:19" ht="27.5" customHeight="1" x14ac:dyDescent="0.2">
      <c r="B31" s="222" t="s">
        <v>240</v>
      </c>
      <c r="C31" s="220" t="s">
        <v>228</v>
      </c>
      <c r="D31" s="341"/>
      <c r="E31" s="604"/>
      <c r="F31" s="604"/>
      <c r="G31" s="604"/>
      <c r="H31" s="605"/>
    </row>
    <row r="32" spans="2:19" ht="15" x14ac:dyDescent="0.2">
      <c r="B32" s="20"/>
      <c r="C32" s="23" t="s">
        <v>11</v>
      </c>
      <c r="D32" s="21">
        <f>SUM(IF(D27=Lists!$L$2,0.2,0),IF(D28=Lists!$L$2,0.2,0),IF(D29=Lists!$L$2,0.2,0),IF(D30=Lists!$L$2,0.2,0),IF(D31=Lists!$L$2,0.2,0))</f>
        <v>0</v>
      </c>
      <c r="E32" s="21"/>
      <c r="F32" s="21"/>
      <c r="G32" s="21"/>
      <c r="H32" s="22"/>
    </row>
    <row r="33" spans="2:19" s="3" customFormat="1" ht="41.75" customHeight="1" x14ac:dyDescent="0.2">
      <c r="B33" s="17" t="s">
        <v>426</v>
      </c>
      <c r="C33" s="18"/>
      <c r="D33" s="201" t="s">
        <v>187</v>
      </c>
      <c r="E33" s="615"/>
      <c r="F33" s="615"/>
      <c r="G33" s="615"/>
      <c r="H33" s="616"/>
      <c r="I33" s="1"/>
      <c r="J33" s="1"/>
      <c r="K33" s="1"/>
      <c r="L33" s="1"/>
      <c r="M33" s="1"/>
      <c r="N33" s="1"/>
      <c r="O33" s="1"/>
      <c r="P33" s="1"/>
      <c r="Q33" s="1"/>
      <c r="R33" s="1"/>
      <c r="S33" s="1"/>
    </row>
    <row r="34" spans="2:19" ht="36.5" customHeight="1" x14ac:dyDescent="0.2">
      <c r="B34" s="223" t="s">
        <v>244</v>
      </c>
      <c r="C34" s="224" t="s">
        <v>245</v>
      </c>
      <c r="D34" s="225"/>
      <c r="E34" s="226"/>
      <c r="F34" s="651" t="s">
        <v>246</v>
      </c>
      <c r="G34" s="651"/>
      <c r="H34" s="227"/>
    </row>
    <row r="35" spans="2:19" ht="93" customHeight="1" x14ac:dyDescent="0.2">
      <c r="B35" s="228" t="s">
        <v>247</v>
      </c>
      <c r="C35" s="69"/>
      <c r="D35" s="229" t="s">
        <v>427</v>
      </c>
      <c r="E35" s="229" t="s">
        <v>249</v>
      </c>
      <c r="F35" s="229" t="s">
        <v>250</v>
      </c>
      <c r="G35" s="229" t="s">
        <v>251</v>
      </c>
      <c r="H35" s="230" t="s">
        <v>252</v>
      </c>
    </row>
    <row r="36" spans="2:19" ht="32" customHeight="1" x14ac:dyDescent="0.2">
      <c r="B36" s="231" t="s">
        <v>253</v>
      </c>
      <c r="C36" s="232"/>
      <c r="D36" s="233" t="s">
        <v>254</v>
      </c>
      <c r="E36" s="233" t="s">
        <v>255</v>
      </c>
      <c r="F36" s="233" t="s">
        <v>256</v>
      </c>
      <c r="G36" s="234"/>
      <c r="H36" s="235"/>
    </row>
    <row r="37" spans="2:19" ht="17" customHeight="1" x14ac:dyDescent="0.2">
      <c r="B37" s="624"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7" s="236" t="s">
        <v>258</v>
      </c>
      <c r="D37" s="344"/>
      <c r="E37" s="345" t="s">
        <v>269</v>
      </c>
      <c r="F37" s="345"/>
      <c r="G37" s="346"/>
      <c r="H37" s="347"/>
    </row>
    <row r="38" spans="2:19" ht="17" customHeight="1" x14ac:dyDescent="0.2">
      <c r="B38" s="625"/>
      <c r="C38" s="237" t="s">
        <v>261</v>
      </c>
      <c r="D38" s="344"/>
      <c r="E38" s="345" t="s">
        <v>269</v>
      </c>
      <c r="F38" s="345"/>
      <c r="G38" s="346"/>
      <c r="H38" s="347"/>
    </row>
    <row r="39" spans="2:19" ht="17" customHeight="1" x14ac:dyDescent="0.2">
      <c r="B39" s="625"/>
      <c r="C39" s="237" t="s">
        <v>263</v>
      </c>
      <c r="D39" s="344"/>
      <c r="E39" s="345" t="s">
        <v>269</v>
      </c>
      <c r="F39" s="345"/>
      <c r="G39" s="346"/>
      <c r="H39" s="347"/>
    </row>
    <row r="40" spans="2:19" ht="17" customHeight="1" x14ac:dyDescent="0.2">
      <c r="B40" s="625"/>
      <c r="C40" s="237" t="s">
        <v>264</v>
      </c>
      <c r="D40" s="344"/>
      <c r="E40" s="345" t="s">
        <v>269</v>
      </c>
      <c r="F40" s="345"/>
      <c r="G40" s="346"/>
      <c r="H40" s="347"/>
    </row>
    <row r="41" spans="2:19" ht="17" customHeight="1" x14ac:dyDescent="0.2">
      <c r="B41" s="625"/>
      <c r="C41" s="237" t="s">
        <v>265</v>
      </c>
      <c r="D41" s="344"/>
      <c r="E41" s="345" t="s">
        <v>269</v>
      </c>
      <c r="F41" s="345"/>
      <c r="G41" s="346"/>
      <c r="H41" s="347"/>
    </row>
    <row r="42" spans="2:19" ht="17" customHeight="1" x14ac:dyDescent="0.2">
      <c r="B42" s="625"/>
      <c r="C42" s="237" t="s">
        <v>268</v>
      </c>
      <c r="D42" s="344"/>
      <c r="E42" s="345" t="s">
        <v>269</v>
      </c>
      <c r="F42" s="345"/>
      <c r="G42" s="346"/>
      <c r="H42" s="347"/>
    </row>
    <row r="43" spans="2:19" ht="17" customHeight="1" x14ac:dyDescent="0.2">
      <c r="B43" s="625"/>
      <c r="C43" s="237" t="s">
        <v>271</v>
      </c>
      <c r="D43" s="344"/>
      <c r="E43" s="345" t="s">
        <v>269</v>
      </c>
      <c r="F43" s="345"/>
      <c r="G43" s="346"/>
      <c r="H43" s="347"/>
    </row>
    <row r="44" spans="2:19" ht="17" customHeight="1" x14ac:dyDescent="0.2">
      <c r="B44" s="625"/>
      <c r="C44" s="237" t="s">
        <v>272</v>
      </c>
      <c r="D44" s="344"/>
      <c r="E44" s="345" t="s">
        <v>269</v>
      </c>
      <c r="F44" s="345"/>
      <c r="G44" s="346"/>
      <c r="H44" s="347"/>
    </row>
    <row r="45" spans="2:19" ht="17" customHeight="1" x14ac:dyDescent="0.2">
      <c r="B45" s="625"/>
      <c r="C45" s="237" t="s">
        <v>274</v>
      </c>
      <c r="D45" s="344"/>
      <c r="E45" s="345" t="s">
        <v>269</v>
      </c>
      <c r="F45" s="345"/>
      <c r="G45" s="346"/>
      <c r="H45" s="347"/>
    </row>
    <row r="46" spans="2:19" ht="17" customHeight="1" x14ac:dyDescent="0.2">
      <c r="B46" s="625"/>
      <c r="C46" s="237" t="s">
        <v>276</v>
      </c>
      <c r="D46" s="344"/>
      <c r="E46" s="345" t="s">
        <v>269</v>
      </c>
      <c r="F46" s="345"/>
      <c r="G46" s="346"/>
      <c r="H46" s="347"/>
    </row>
    <row r="47" spans="2:19" ht="17" customHeight="1" x14ac:dyDescent="0.2">
      <c r="B47" s="625"/>
      <c r="C47" s="237" t="s">
        <v>279</v>
      </c>
      <c r="D47" s="344"/>
      <c r="E47" s="345" t="s">
        <v>269</v>
      </c>
      <c r="F47" s="345"/>
      <c r="G47" s="346"/>
      <c r="H47" s="347"/>
    </row>
    <row r="48" spans="2:19" ht="17" customHeight="1" x14ac:dyDescent="0.2">
      <c r="B48" s="625"/>
      <c r="C48" s="237" t="s">
        <v>282</v>
      </c>
      <c r="D48" s="344"/>
      <c r="E48" s="345" t="s">
        <v>269</v>
      </c>
      <c r="F48" s="345"/>
      <c r="G48" s="346"/>
      <c r="H48" s="347"/>
    </row>
    <row r="49" spans="2:18" ht="17" customHeight="1" x14ac:dyDescent="0.2">
      <c r="B49" s="625"/>
      <c r="C49" s="237" t="s">
        <v>284</v>
      </c>
      <c r="D49" s="344"/>
      <c r="E49" s="345" t="s">
        <v>269</v>
      </c>
      <c r="F49" s="345"/>
      <c r="G49" s="346"/>
      <c r="H49" s="347"/>
    </row>
    <row r="50" spans="2:18" ht="17" customHeight="1" x14ac:dyDescent="0.2">
      <c r="B50" s="625"/>
      <c r="C50" s="237" t="s">
        <v>286</v>
      </c>
      <c r="D50" s="344"/>
      <c r="E50" s="345" t="s">
        <v>269</v>
      </c>
      <c r="F50" s="345"/>
      <c r="G50" s="346"/>
      <c r="H50" s="347"/>
    </row>
    <row r="51" spans="2:18" ht="17" customHeight="1" x14ac:dyDescent="0.2">
      <c r="B51" s="625"/>
      <c r="C51" s="237" t="s">
        <v>288</v>
      </c>
      <c r="D51" s="344"/>
      <c r="E51" s="345" t="s">
        <v>269</v>
      </c>
      <c r="F51" s="345"/>
      <c r="G51" s="346"/>
      <c r="H51" s="347"/>
    </row>
    <row r="52" spans="2:18" ht="17" customHeight="1" x14ac:dyDescent="0.2">
      <c r="B52" s="625"/>
      <c r="C52" s="237" t="s">
        <v>289</v>
      </c>
      <c r="D52" s="344"/>
      <c r="E52" s="345" t="s">
        <v>269</v>
      </c>
      <c r="F52" s="345"/>
      <c r="G52" s="346"/>
      <c r="H52" s="347"/>
    </row>
    <row r="53" spans="2:18" ht="17" customHeight="1" x14ac:dyDescent="0.2">
      <c r="B53" s="625"/>
      <c r="C53" s="237" t="s">
        <v>290</v>
      </c>
      <c r="D53" s="344"/>
      <c r="E53" s="345" t="s">
        <v>269</v>
      </c>
      <c r="F53" s="345"/>
      <c r="G53" s="346"/>
      <c r="H53" s="347"/>
    </row>
    <row r="54" spans="2:18" ht="17" customHeight="1" x14ac:dyDescent="0.2">
      <c r="B54" s="626"/>
      <c r="C54" s="237" t="s">
        <v>291</v>
      </c>
      <c r="D54" s="344"/>
      <c r="E54" s="345" t="s">
        <v>269</v>
      </c>
      <c r="F54" s="345"/>
      <c r="G54" s="346"/>
      <c r="H54" s="347"/>
    </row>
    <row r="55" spans="2:18" ht="22.25" customHeight="1" x14ac:dyDescent="0.2">
      <c r="B55" s="627" t="s">
        <v>428</v>
      </c>
      <c r="C55" s="237" t="s">
        <v>293</v>
      </c>
      <c r="D55" s="345"/>
      <c r="E55" s="345" t="s">
        <v>269</v>
      </c>
      <c r="F55" s="345"/>
      <c r="G55" s="346"/>
      <c r="H55" s="347"/>
    </row>
    <row r="56" spans="2:18" ht="24" customHeight="1" x14ac:dyDescent="0.2">
      <c r="B56" s="628"/>
      <c r="C56" s="232" t="s">
        <v>295</v>
      </c>
      <c r="D56" s="348"/>
      <c r="E56" s="348" t="s">
        <v>269</v>
      </c>
      <c r="F56" s="348"/>
      <c r="G56" s="349"/>
      <c r="H56" s="350"/>
    </row>
    <row r="57" spans="2:18" ht="38" customHeight="1" x14ac:dyDescent="0.2">
      <c r="B57" s="255"/>
      <c r="C57" s="112" t="s">
        <v>12</v>
      </c>
      <c r="D57" s="256">
        <f>0.02*COUNTA(D37:D56)</f>
        <v>0</v>
      </c>
      <c r="E57" s="112"/>
      <c r="F57" s="112"/>
      <c r="G57" s="112"/>
      <c r="H57" s="113"/>
      <c r="I57" s="66"/>
      <c r="J57" s="66"/>
      <c r="K57" s="66"/>
      <c r="L57" s="66"/>
      <c r="M57" s="66"/>
      <c r="N57" s="66"/>
      <c r="O57" s="66"/>
      <c r="P57" s="66"/>
      <c r="Q57" s="66"/>
    </row>
    <row r="58" spans="2:18" ht="33" customHeight="1" x14ac:dyDescent="0.2">
      <c r="B58" s="216" t="s">
        <v>296</v>
      </c>
      <c r="C58" s="217" t="s">
        <v>245</v>
      </c>
      <c r="D58" s="217"/>
      <c r="E58" s="611"/>
      <c r="F58" s="611"/>
      <c r="G58" s="611"/>
      <c r="H58" s="612"/>
    </row>
    <row r="59" spans="2:18" ht="54" customHeight="1" x14ac:dyDescent="0.2">
      <c r="B59" s="387" t="s">
        <v>297</v>
      </c>
      <c r="C59" s="388"/>
      <c r="D59" s="367" t="s">
        <v>298</v>
      </c>
      <c r="E59" s="622" t="s">
        <v>429</v>
      </c>
      <c r="F59" s="622"/>
      <c r="G59" s="622" t="s">
        <v>300</v>
      </c>
      <c r="H59" s="623"/>
    </row>
    <row r="60" spans="2:18" ht="37.25" customHeight="1" x14ac:dyDescent="0.2">
      <c r="B60" s="238" t="s">
        <v>301</v>
      </c>
      <c r="C60" s="239"/>
      <c r="D60" s="240" t="s">
        <v>302</v>
      </c>
      <c r="E60" s="610" t="s">
        <v>303</v>
      </c>
      <c r="F60" s="610"/>
      <c r="G60" s="674"/>
      <c r="H60" s="675"/>
      <c r="R60" s="66"/>
    </row>
    <row r="61" spans="2:18" ht="33.5" customHeight="1" x14ac:dyDescent="0.2">
      <c r="B61" s="619"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1" s="237" t="s">
        <v>258</v>
      </c>
      <c r="D61" s="344"/>
      <c r="E61" s="598" t="s">
        <v>269</v>
      </c>
      <c r="F61" s="598"/>
      <c r="G61" s="598" t="s">
        <v>269</v>
      </c>
      <c r="H61" s="599"/>
      <c r="R61" s="66"/>
    </row>
    <row r="62" spans="2:18" ht="24" customHeight="1" x14ac:dyDescent="0.2">
      <c r="B62" s="620"/>
      <c r="C62" s="237" t="s">
        <v>261</v>
      </c>
      <c r="D62" s="344"/>
      <c r="E62" s="598" t="s">
        <v>269</v>
      </c>
      <c r="F62" s="598"/>
      <c r="G62" s="598" t="s">
        <v>269</v>
      </c>
      <c r="H62" s="599"/>
      <c r="R62" s="66"/>
    </row>
    <row r="63" spans="2:18" ht="24" customHeight="1" x14ac:dyDescent="0.2">
      <c r="B63" s="620"/>
      <c r="C63" s="237" t="s">
        <v>263</v>
      </c>
      <c r="D63" s="344"/>
      <c r="E63" s="598" t="s">
        <v>269</v>
      </c>
      <c r="F63" s="598"/>
      <c r="G63" s="598" t="s">
        <v>269</v>
      </c>
      <c r="H63" s="599"/>
      <c r="R63" s="66"/>
    </row>
    <row r="64" spans="2:18" ht="27.5" customHeight="1" x14ac:dyDescent="0.2">
      <c r="B64" s="620"/>
      <c r="C64" s="237" t="s">
        <v>264</v>
      </c>
      <c r="D64" s="344"/>
      <c r="E64" s="598" t="s">
        <v>269</v>
      </c>
      <c r="F64" s="598"/>
      <c r="G64" s="598" t="s">
        <v>269</v>
      </c>
      <c r="H64" s="599"/>
      <c r="R64" s="66"/>
    </row>
    <row r="65" spans="2:19" ht="24" customHeight="1" x14ac:dyDescent="0.2">
      <c r="B65" s="620"/>
      <c r="C65" s="237" t="s">
        <v>265</v>
      </c>
      <c r="D65" s="344"/>
      <c r="E65" s="598" t="s">
        <v>269</v>
      </c>
      <c r="F65" s="598"/>
      <c r="G65" s="598" t="s">
        <v>269</v>
      </c>
      <c r="H65" s="599"/>
      <c r="R65" s="66"/>
    </row>
    <row r="66" spans="2:19" ht="24" customHeight="1" x14ac:dyDescent="0.2">
      <c r="B66" s="620"/>
      <c r="C66" s="237" t="s">
        <v>268</v>
      </c>
      <c r="D66" s="344"/>
      <c r="E66" s="598" t="s">
        <v>269</v>
      </c>
      <c r="F66" s="598"/>
      <c r="G66" s="598" t="s">
        <v>269</v>
      </c>
      <c r="H66" s="599"/>
      <c r="R66" s="66"/>
    </row>
    <row r="67" spans="2:19" ht="24" customHeight="1" x14ac:dyDescent="0.2">
      <c r="B67" s="620"/>
      <c r="C67" s="237" t="s">
        <v>271</v>
      </c>
      <c r="D67" s="344"/>
      <c r="E67" s="598" t="s">
        <v>269</v>
      </c>
      <c r="F67" s="598"/>
      <c r="G67" s="598" t="s">
        <v>269</v>
      </c>
      <c r="H67" s="599"/>
      <c r="R67" s="66"/>
    </row>
    <row r="68" spans="2:19" ht="24" customHeight="1" x14ac:dyDescent="0.2">
      <c r="B68" s="620"/>
      <c r="C68" s="237" t="s">
        <v>272</v>
      </c>
      <c r="D68" s="344"/>
      <c r="E68" s="598" t="s">
        <v>269</v>
      </c>
      <c r="F68" s="598"/>
      <c r="G68" s="598" t="s">
        <v>269</v>
      </c>
      <c r="H68" s="599"/>
      <c r="R68" s="66"/>
    </row>
    <row r="69" spans="2:19" ht="32.75" customHeight="1" x14ac:dyDescent="0.2">
      <c r="B69" s="621"/>
      <c r="C69" s="237" t="s">
        <v>274</v>
      </c>
      <c r="D69" s="344"/>
      <c r="E69" s="598" t="s">
        <v>269</v>
      </c>
      <c r="F69" s="598"/>
      <c r="G69" s="598" t="s">
        <v>269</v>
      </c>
      <c r="H69" s="599"/>
      <c r="R69" s="66"/>
    </row>
    <row r="70" spans="2:19" ht="45.5" customHeight="1" x14ac:dyDescent="0.2">
      <c r="B70" s="389" t="s">
        <v>430</v>
      </c>
      <c r="C70" s="232" t="s">
        <v>276</v>
      </c>
      <c r="D70" s="351"/>
      <c r="E70" s="649" t="s">
        <v>269</v>
      </c>
      <c r="F70" s="649"/>
      <c r="G70" s="649" t="s">
        <v>269</v>
      </c>
      <c r="H70" s="650"/>
      <c r="R70" s="66"/>
    </row>
    <row r="71" spans="2:19" ht="20.75" customHeight="1" x14ac:dyDescent="0.2">
      <c r="B71" s="214"/>
      <c r="C71" s="215" t="s">
        <v>309</v>
      </c>
      <c r="D71" s="215">
        <f>0.04*COUNTA(D61:D70)</f>
        <v>0</v>
      </c>
      <c r="E71" s="602"/>
      <c r="F71" s="602"/>
      <c r="G71" s="602"/>
      <c r="H71" s="603"/>
    </row>
    <row r="72" spans="2:19" s="3" customFormat="1" ht="41.75" customHeight="1" x14ac:dyDescent="0.2">
      <c r="B72" s="17" t="s">
        <v>310</v>
      </c>
      <c r="C72" s="18"/>
      <c r="D72" s="201" t="s">
        <v>187</v>
      </c>
      <c r="E72" s="615" t="s">
        <v>311</v>
      </c>
      <c r="F72" s="615"/>
      <c r="G72" s="615"/>
      <c r="H72" s="616"/>
      <c r="I72" s="1"/>
      <c r="J72" s="1"/>
      <c r="K72" s="1"/>
      <c r="L72" s="1"/>
      <c r="M72" s="1"/>
      <c r="N72" s="1"/>
      <c r="O72" s="1"/>
      <c r="P72" s="1"/>
      <c r="Q72" s="1"/>
      <c r="R72" s="1"/>
      <c r="S72" s="1"/>
    </row>
    <row r="73" spans="2:19" ht="53.75" customHeight="1" x14ac:dyDescent="0.2">
      <c r="B73" s="70" t="s">
        <v>312</v>
      </c>
      <c r="C73" s="19"/>
      <c r="D73" s="352"/>
      <c r="E73" s="642" t="s">
        <v>269</v>
      </c>
      <c r="F73" s="642"/>
      <c r="G73" s="642"/>
      <c r="H73" s="643"/>
    </row>
    <row r="74" spans="2:19" s="3" customFormat="1" ht="41.75" customHeight="1" x14ac:dyDescent="0.2">
      <c r="B74" s="17"/>
      <c r="C74" s="264" t="s">
        <v>17</v>
      </c>
      <c r="D74" s="201">
        <f>IF(D73=Lists!$R$2,0.2,0)</f>
        <v>0</v>
      </c>
      <c r="E74" s="615"/>
      <c r="F74" s="615"/>
      <c r="G74" s="615"/>
      <c r="H74" s="616"/>
      <c r="I74" s="1"/>
      <c r="J74" s="1"/>
      <c r="K74" s="1"/>
      <c r="L74" s="1"/>
      <c r="M74" s="1"/>
      <c r="N74" s="1"/>
      <c r="O74" s="1"/>
      <c r="P74" s="1"/>
      <c r="Q74" s="1"/>
      <c r="R74" s="1"/>
      <c r="S74" s="1"/>
    </row>
    <row r="75" spans="2:19" ht="15" x14ac:dyDescent="0.2">
      <c r="B75" s="20"/>
      <c r="C75" s="23" t="s">
        <v>125</v>
      </c>
      <c r="D75" s="21">
        <f>D57+D71+D74</f>
        <v>0</v>
      </c>
      <c r="E75" s="21"/>
      <c r="F75" s="21"/>
      <c r="G75" s="21"/>
      <c r="H75" s="22"/>
    </row>
    <row r="76" spans="2:19" s="3" customFormat="1" ht="41.75" customHeight="1" x14ac:dyDescent="0.2">
      <c r="B76" s="17" t="s">
        <v>315</v>
      </c>
      <c r="C76" s="18"/>
      <c r="D76" s="201" t="s">
        <v>187</v>
      </c>
      <c r="E76" s="615" t="s">
        <v>316</v>
      </c>
      <c r="F76" s="615"/>
      <c r="G76" s="615" t="s">
        <v>317</v>
      </c>
      <c r="H76" s="616"/>
      <c r="I76" s="1"/>
      <c r="J76" s="1"/>
      <c r="K76" s="1"/>
      <c r="L76" s="1"/>
      <c r="M76" s="1"/>
      <c r="N76" s="1"/>
      <c r="O76" s="1"/>
      <c r="P76" s="1"/>
      <c r="Q76" s="1"/>
      <c r="R76" s="1"/>
      <c r="S76" s="1"/>
    </row>
    <row r="77" spans="2:19" ht="29.75" customHeight="1" x14ac:dyDescent="0.2">
      <c r="B77" s="257" t="s">
        <v>318</v>
      </c>
      <c r="C77" s="258" t="s">
        <v>245</v>
      </c>
      <c r="D77" s="258"/>
      <c r="E77" s="639" t="s">
        <v>431</v>
      </c>
      <c r="F77" s="640"/>
      <c r="G77" s="640"/>
      <c r="H77" s="641"/>
    </row>
    <row r="78" spans="2:19" ht="38" customHeight="1" x14ac:dyDescent="0.2">
      <c r="B78" s="30" t="s">
        <v>320</v>
      </c>
      <c r="C78" s="25"/>
      <c r="D78" s="342"/>
      <c r="E78" s="633" t="s">
        <v>269</v>
      </c>
      <c r="F78" s="634"/>
      <c r="G78" s="634"/>
      <c r="H78" s="635"/>
    </row>
    <row r="79" spans="2:19" ht="29.75" customHeight="1" x14ac:dyDescent="0.2">
      <c r="B79" s="30" t="s">
        <v>323</v>
      </c>
      <c r="C79" s="25"/>
      <c r="D79" s="342"/>
      <c r="E79" s="633" t="s">
        <v>269</v>
      </c>
      <c r="F79" s="634"/>
      <c r="G79" s="634"/>
      <c r="H79" s="635"/>
    </row>
    <row r="80" spans="2:19" ht="39" customHeight="1" x14ac:dyDescent="0.2">
      <c r="B80" s="259" t="s">
        <v>326</v>
      </c>
      <c r="C80" s="71"/>
      <c r="D80" s="342"/>
      <c r="E80" s="636" t="s">
        <v>269</v>
      </c>
      <c r="F80" s="637"/>
      <c r="G80" s="637"/>
      <c r="H80" s="638"/>
    </row>
    <row r="81" spans="2:19" ht="44" customHeight="1" x14ac:dyDescent="0.2">
      <c r="B81" s="257" t="s">
        <v>329</v>
      </c>
      <c r="C81" s="258" t="s">
        <v>330</v>
      </c>
      <c r="D81" s="258"/>
      <c r="E81" s="639" t="s">
        <v>331</v>
      </c>
      <c r="F81" s="640"/>
      <c r="G81" s="640"/>
      <c r="H81" s="641"/>
    </row>
    <row r="82" spans="2:19" ht="36" customHeight="1" x14ac:dyDescent="0.2">
      <c r="B82" s="30" t="s">
        <v>332</v>
      </c>
      <c r="C82" s="25"/>
      <c r="D82" s="342"/>
      <c r="E82" s="633" t="s">
        <v>269</v>
      </c>
      <c r="F82" s="634"/>
      <c r="G82" s="634"/>
      <c r="H82" s="635"/>
    </row>
    <row r="83" spans="2:19" ht="29.75" customHeight="1" x14ac:dyDescent="0.2">
      <c r="B83" s="30" t="s">
        <v>335</v>
      </c>
      <c r="C83" s="25"/>
      <c r="D83" s="342"/>
      <c r="E83" s="633" t="s">
        <v>269</v>
      </c>
      <c r="F83" s="634"/>
      <c r="G83" s="634"/>
      <c r="H83" s="635"/>
    </row>
    <row r="84" spans="2:19" ht="75" customHeight="1" x14ac:dyDescent="0.2">
      <c r="B84" s="74" t="s">
        <v>336</v>
      </c>
      <c r="C84" s="26"/>
      <c r="D84" s="342"/>
      <c r="E84" s="636" t="s">
        <v>269</v>
      </c>
      <c r="F84" s="637"/>
      <c r="G84" s="637"/>
      <c r="H84" s="638"/>
    </row>
    <row r="85" spans="2:19" ht="15" x14ac:dyDescent="0.2">
      <c r="B85" s="20"/>
      <c r="C85" s="23" t="s">
        <v>126</v>
      </c>
      <c r="D85" s="21">
        <f>SUM(IF(D78=Lists!$S$2,0.2,0),IF(D79=Lists!$T$2,0.1,0),IF(D80=Lists!$U$2,0.1,0),IF(D82=Lists!$V$2,0.3,0),IF(D83=Lists!$W$2,0.1,0),_xlfn.IFS(D84=Lists!$X$3,0.1,D84=Lists!$X$4,0.1,D84=Lists!$X$5,0.15,D84=Lists!$X$6,0.2,D84=Lists!$X$2,0,D84="",0))</f>
        <v>0</v>
      </c>
      <c r="E85" s="21"/>
      <c r="F85" s="21"/>
      <c r="G85" s="21"/>
      <c r="H85" s="22"/>
    </row>
    <row r="86" spans="2:19" s="3" customFormat="1" ht="41" customHeight="1" x14ac:dyDescent="0.2">
      <c r="B86" s="17" t="s">
        <v>338</v>
      </c>
      <c r="C86" s="285" t="s">
        <v>432</v>
      </c>
      <c r="D86" s="658" t="s">
        <v>340</v>
      </c>
      <c r="E86" s="661"/>
      <c r="F86" s="658"/>
      <c r="G86" s="659"/>
      <c r="H86" s="660"/>
      <c r="I86" s="1"/>
      <c r="J86" s="1"/>
      <c r="K86" s="1"/>
      <c r="L86" s="1"/>
      <c r="M86" s="1"/>
      <c r="N86" s="1"/>
      <c r="O86" s="1"/>
      <c r="P86" s="1"/>
      <c r="Q86" s="1"/>
      <c r="R86" s="1"/>
      <c r="S86" s="1"/>
    </row>
    <row r="87" spans="2:19" ht="59.75" customHeight="1" x14ac:dyDescent="0.2">
      <c r="B87" s="257" t="s">
        <v>341</v>
      </c>
      <c r="C87" s="335">
        <v>2018</v>
      </c>
      <c r="D87" s="24" t="s">
        <v>433</v>
      </c>
      <c r="E87" s="24" t="s">
        <v>434</v>
      </c>
      <c r="F87" s="662" t="s">
        <v>435</v>
      </c>
      <c r="G87" s="663"/>
      <c r="H87" s="664"/>
    </row>
    <row r="88" spans="2:19" ht="15.5" customHeight="1" x14ac:dyDescent="0.2">
      <c r="B88" s="353" t="s">
        <v>346</v>
      </c>
      <c r="C88" s="354"/>
      <c r="D88" s="355" t="s">
        <v>269</v>
      </c>
      <c r="E88" s="355" t="s">
        <v>269</v>
      </c>
      <c r="F88" s="665" t="s">
        <v>269</v>
      </c>
      <c r="G88" s="666"/>
      <c r="H88" s="667"/>
    </row>
    <row r="89" spans="2:19" ht="14.75" customHeight="1" x14ac:dyDescent="0.2">
      <c r="B89" s="353" t="s">
        <v>347</v>
      </c>
      <c r="C89" s="354"/>
      <c r="D89" s="355" t="s">
        <v>269</v>
      </c>
      <c r="E89" s="355" t="s">
        <v>269</v>
      </c>
      <c r="F89" s="668"/>
      <c r="G89" s="669"/>
      <c r="H89" s="670"/>
    </row>
    <row r="90" spans="2:19" ht="14.75" customHeight="1" x14ac:dyDescent="0.2">
      <c r="B90" s="353" t="s">
        <v>348</v>
      </c>
      <c r="C90" s="354"/>
      <c r="D90" s="355" t="s">
        <v>269</v>
      </c>
      <c r="E90" s="355" t="s">
        <v>269</v>
      </c>
      <c r="F90" s="668"/>
      <c r="G90" s="669"/>
      <c r="H90" s="670"/>
    </row>
    <row r="91" spans="2:19" ht="14.75" customHeight="1" x14ac:dyDescent="0.2">
      <c r="B91" s="356" t="s">
        <v>349</v>
      </c>
      <c r="C91" s="354"/>
      <c r="D91" s="357" t="s">
        <v>269</v>
      </c>
      <c r="E91" s="357" t="s">
        <v>269</v>
      </c>
      <c r="F91" s="668"/>
      <c r="G91" s="669"/>
      <c r="H91" s="670"/>
    </row>
    <row r="92" spans="2:19" ht="14.75" customHeight="1" x14ac:dyDescent="0.2">
      <c r="B92" s="356" t="s">
        <v>350</v>
      </c>
      <c r="C92" s="354"/>
      <c r="D92" s="357" t="s">
        <v>269</v>
      </c>
      <c r="E92" s="357" t="s">
        <v>269</v>
      </c>
      <c r="F92" s="668"/>
      <c r="G92" s="669"/>
      <c r="H92" s="670"/>
    </row>
    <row r="93" spans="2:19" ht="14.75" customHeight="1" x14ac:dyDescent="0.2">
      <c r="B93" s="356" t="s">
        <v>351</v>
      </c>
      <c r="C93" s="354"/>
      <c r="D93" s="357" t="s">
        <v>269</v>
      </c>
      <c r="E93" s="357" t="s">
        <v>269</v>
      </c>
      <c r="F93" s="668"/>
      <c r="G93" s="669"/>
      <c r="H93" s="670"/>
    </row>
    <row r="94" spans="2:19" ht="14.75" customHeight="1" x14ac:dyDescent="0.2">
      <c r="B94" s="356" t="s">
        <v>352</v>
      </c>
      <c r="C94" s="354"/>
      <c r="D94" s="357" t="s">
        <v>269</v>
      </c>
      <c r="E94" s="357" t="s">
        <v>269</v>
      </c>
      <c r="F94" s="668"/>
      <c r="G94" s="669"/>
      <c r="H94" s="670"/>
    </row>
    <row r="95" spans="2:19" ht="14.75" customHeight="1" x14ac:dyDescent="0.2">
      <c r="B95" s="356" t="s">
        <v>353</v>
      </c>
      <c r="C95" s="354"/>
      <c r="D95" s="357" t="s">
        <v>269</v>
      </c>
      <c r="E95" s="357" t="s">
        <v>269</v>
      </c>
      <c r="F95" s="668"/>
      <c r="G95" s="669"/>
      <c r="H95" s="670"/>
    </row>
    <row r="96" spans="2:19" ht="14.75" customHeight="1" x14ac:dyDescent="0.2">
      <c r="B96" s="356">
        <v>9</v>
      </c>
      <c r="C96" s="354"/>
      <c r="D96" s="357" t="s">
        <v>269</v>
      </c>
      <c r="E96" s="357" t="s">
        <v>269</v>
      </c>
      <c r="F96" s="668"/>
      <c r="G96" s="669"/>
      <c r="H96" s="670"/>
    </row>
    <row r="97" spans="2:8" ht="14.75" customHeight="1" x14ac:dyDescent="0.2">
      <c r="B97" s="356">
        <v>10</v>
      </c>
      <c r="C97" s="354"/>
      <c r="D97" s="357" t="s">
        <v>269</v>
      </c>
      <c r="E97" s="357" t="s">
        <v>269</v>
      </c>
      <c r="F97" s="668"/>
      <c r="G97" s="669"/>
      <c r="H97" s="670"/>
    </row>
    <row r="98" spans="2:8" ht="14.75" customHeight="1" x14ac:dyDescent="0.2">
      <c r="B98" s="356">
        <v>11</v>
      </c>
      <c r="C98" s="354"/>
      <c r="D98" s="357" t="s">
        <v>269</v>
      </c>
      <c r="E98" s="357" t="s">
        <v>269</v>
      </c>
      <c r="F98" s="668"/>
      <c r="G98" s="669"/>
      <c r="H98" s="670"/>
    </row>
    <row r="99" spans="2:8" ht="14.75" customHeight="1" x14ac:dyDescent="0.2">
      <c r="B99" s="356">
        <v>12</v>
      </c>
      <c r="C99" s="354"/>
      <c r="D99" s="357" t="s">
        <v>269</v>
      </c>
      <c r="E99" s="357" t="s">
        <v>269</v>
      </c>
      <c r="F99" s="668"/>
      <c r="G99" s="669"/>
      <c r="H99" s="670"/>
    </row>
    <row r="100" spans="2:8" ht="14.75" customHeight="1" x14ac:dyDescent="0.2">
      <c r="B100" s="356">
        <v>13</v>
      </c>
      <c r="C100" s="354"/>
      <c r="D100" s="357" t="s">
        <v>269</v>
      </c>
      <c r="E100" s="357" t="s">
        <v>269</v>
      </c>
      <c r="F100" s="668"/>
      <c r="G100" s="669"/>
      <c r="H100" s="670"/>
    </row>
    <row r="101" spans="2:8" ht="14.75" customHeight="1" x14ac:dyDescent="0.2">
      <c r="B101" s="356">
        <v>14</v>
      </c>
      <c r="C101" s="354"/>
      <c r="D101" s="357" t="s">
        <v>269</v>
      </c>
      <c r="E101" s="357" t="s">
        <v>269</v>
      </c>
      <c r="F101" s="668"/>
      <c r="G101" s="669"/>
      <c r="H101" s="670"/>
    </row>
    <row r="102" spans="2:8" ht="14.75" customHeight="1" x14ac:dyDescent="0.2">
      <c r="B102" s="356">
        <v>15</v>
      </c>
      <c r="C102" s="354"/>
      <c r="D102" s="357" t="s">
        <v>269</v>
      </c>
      <c r="E102" s="357" t="s">
        <v>269</v>
      </c>
      <c r="F102" s="668"/>
      <c r="G102" s="669"/>
      <c r="H102" s="670"/>
    </row>
    <row r="103" spans="2:8" ht="14.75" customHeight="1" x14ac:dyDescent="0.2">
      <c r="B103" s="356">
        <v>16</v>
      </c>
      <c r="C103" s="354"/>
      <c r="D103" s="357" t="s">
        <v>269</v>
      </c>
      <c r="E103" s="357" t="s">
        <v>269</v>
      </c>
      <c r="F103" s="668"/>
      <c r="G103" s="669"/>
      <c r="H103" s="670"/>
    </row>
    <row r="104" spans="2:8" ht="14.75" customHeight="1" x14ac:dyDescent="0.2">
      <c r="B104" s="356">
        <v>17</v>
      </c>
      <c r="C104" s="354"/>
      <c r="D104" s="357" t="s">
        <v>269</v>
      </c>
      <c r="E104" s="357" t="s">
        <v>269</v>
      </c>
      <c r="F104" s="668"/>
      <c r="G104" s="669"/>
      <c r="H104" s="670"/>
    </row>
    <row r="105" spans="2:8" ht="14.75" customHeight="1" x14ac:dyDescent="0.2">
      <c r="B105" s="356">
        <v>18</v>
      </c>
      <c r="C105" s="354"/>
      <c r="D105" s="357" t="s">
        <v>269</v>
      </c>
      <c r="E105" s="357" t="s">
        <v>269</v>
      </c>
      <c r="F105" s="668"/>
      <c r="G105" s="669"/>
      <c r="H105" s="670"/>
    </row>
    <row r="106" spans="2:8" ht="14.75" customHeight="1" x14ac:dyDescent="0.2">
      <c r="B106" s="356">
        <v>19</v>
      </c>
      <c r="C106" s="354"/>
      <c r="D106" s="357" t="s">
        <v>269</v>
      </c>
      <c r="E106" s="357" t="s">
        <v>269</v>
      </c>
      <c r="F106" s="668"/>
      <c r="G106" s="669"/>
      <c r="H106" s="670"/>
    </row>
    <row r="107" spans="2:8" ht="14.75" customHeight="1" x14ac:dyDescent="0.2">
      <c r="B107" s="356">
        <v>20</v>
      </c>
      <c r="C107" s="354"/>
      <c r="D107" s="357" t="s">
        <v>269</v>
      </c>
      <c r="E107" s="357" t="s">
        <v>269</v>
      </c>
      <c r="F107" s="668"/>
      <c r="G107" s="669"/>
      <c r="H107" s="670"/>
    </row>
    <row r="108" spans="2:8" ht="14.75" customHeight="1" x14ac:dyDescent="0.2">
      <c r="B108" s="356">
        <v>21</v>
      </c>
      <c r="C108" s="354"/>
      <c r="D108" s="357" t="s">
        <v>269</v>
      </c>
      <c r="E108" s="357" t="s">
        <v>269</v>
      </c>
      <c r="F108" s="668"/>
      <c r="G108" s="669"/>
      <c r="H108" s="670"/>
    </row>
    <row r="109" spans="2:8" ht="14.75" customHeight="1" x14ac:dyDescent="0.2">
      <c r="B109" s="356">
        <v>22</v>
      </c>
      <c r="C109" s="354"/>
      <c r="D109" s="357" t="s">
        <v>269</v>
      </c>
      <c r="E109" s="357" t="s">
        <v>269</v>
      </c>
      <c r="F109" s="668"/>
      <c r="G109" s="669"/>
      <c r="H109" s="670"/>
    </row>
    <row r="110" spans="2:8" ht="14.75" customHeight="1" x14ac:dyDescent="0.2">
      <c r="B110" s="356">
        <v>23</v>
      </c>
      <c r="C110" s="354"/>
      <c r="D110" s="357" t="s">
        <v>269</v>
      </c>
      <c r="E110" s="357" t="s">
        <v>269</v>
      </c>
      <c r="F110" s="668"/>
      <c r="G110" s="669"/>
      <c r="H110" s="670"/>
    </row>
    <row r="111" spans="2:8" ht="14.75" customHeight="1" x14ac:dyDescent="0.2">
      <c r="B111" s="356">
        <v>24</v>
      </c>
      <c r="C111" s="354"/>
      <c r="D111" s="357" t="s">
        <v>269</v>
      </c>
      <c r="E111" s="357" t="s">
        <v>269</v>
      </c>
      <c r="F111" s="668"/>
      <c r="G111" s="669"/>
      <c r="H111" s="670"/>
    </row>
    <row r="112" spans="2:8" ht="14.75" customHeight="1" x14ac:dyDescent="0.2">
      <c r="B112" s="356">
        <v>25</v>
      </c>
      <c r="C112" s="354"/>
      <c r="D112" s="357" t="s">
        <v>269</v>
      </c>
      <c r="E112" s="357" t="s">
        <v>269</v>
      </c>
      <c r="F112" s="668"/>
      <c r="G112" s="669"/>
      <c r="H112" s="670"/>
    </row>
    <row r="113" spans="2:8" ht="14.75" customHeight="1" x14ac:dyDescent="0.2">
      <c r="B113" s="356">
        <v>26</v>
      </c>
      <c r="C113" s="354"/>
      <c r="D113" s="357" t="s">
        <v>269</v>
      </c>
      <c r="E113" s="357" t="s">
        <v>269</v>
      </c>
      <c r="F113" s="668"/>
      <c r="G113" s="669"/>
      <c r="H113" s="670"/>
    </row>
    <row r="114" spans="2:8" ht="14.75" customHeight="1" x14ac:dyDescent="0.2">
      <c r="B114" s="356">
        <v>27</v>
      </c>
      <c r="C114" s="354"/>
      <c r="D114" s="357" t="s">
        <v>269</v>
      </c>
      <c r="E114" s="357" t="s">
        <v>269</v>
      </c>
      <c r="F114" s="668"/>
      <c r="G114" s="669"/>
      <c r="H114" s="670"/>
    </row>
    <row r="115" spans="2:8" ht="14.75" customHeight="1" x14ac:dyDescent="0.2">
      <c r="B115" s="356">
        <v>28</v>
      </c>
      <c r="C115" s="354"/>
      <c r="D115" s="357" t="s">
        <v>269</v>
      </c>
      <c r="E115" s="357" t="s">
        <v>269</v>
      </c>
      <c r="F115" s="668"/>
      <c r="G115" s="669"/>
      <c r="H115" s="670"/>
    </row>
    <row r="116" spans="2:8" ht="14.75" customHeight="1" x14ac:dyDescent="0.2">
      <c r="B116" s="356">
        <v>29</v>
      </c>
      <c r="C116" s="354"/>
      <c r="D116" s="357" t="s">
        <v>269</v>
      </c>
      <c r="E116" s="357" t="s">
        <v>269</v>
      </c>
      <c r="F116" s="668"/>
      <c r="G116" s="669"/>
      <c r="H116" s="670"/>
    </row>
    <row r="117" spans="2:8" ht="14.75" customHeight="1" x14ac:dyDescent="0.2">
      <c r="B117" s="358">
        <v>30</v>
      </c>
      <c r="C117" s="359"/>
      <c r="D117" s="360" t="s">
        <v>269</v>
      </c>
      <c r="E117" s="360" t="s">
        <v>269</v>
      </c>
      <c r="F117" s="671"/>
      <c r="G117" s="672"/>
      <c r="H117" s="673"/>
    </row>
    <row r="118" spans="2:8" ht="42.5" customHeight="1" x14ac:dyDescent="0.2">
      <c r="B118" s="252" t="s">
        <v>436</v>
      </c>
      <c r="C118" s="253"/>
      <c r="D118" s="254">
        <f>SUM(D88:D117)</f>
        <v>0</v>
      </c>
      <c r="E118" s="72">
        <f>SUM(E88:E117)</f>
        <v>0</v>
      </c>
      <c r="F118" s="655"/>
      <c r="G118" s="656"/>
      <c r="H118" s="657"/>
    </row>
    <row r="119" spans="2:8" ht="44.75" customHeight="1" x14ac:dyDescent="0.2">
      <c r="B119" s="390" t="s">
        <v>437</v>
      </c>
      <c r="C119" s="251"/>
      <c r="D119" s="254" t="str">
        <f>'SB2 Overview States Provinces'!D7</f>
        <v>…</v>
      </c>
      <c r="E119" s="652"/>
      <c r="F119" s="653"/>
      <c r="G119" s="653"/>
      <c r="H119" s="654"/>
    </row>
    <row r="120" spans="2:8" ht="16" thickBot="1" x14ac:dyDescent="0.25">
      <c r="B120" s="241"/>
      <c r="C120" s="242" t="s">
        <v>127</v>
      </c>
      <c r="D120" s="248">
        <f>IF(ISERROR(D118/D119),0,D118/D119)</f>
        <v>0</v>
      </c>
      <c r="E120" s="243"/>
      <c r="F120" s="243"/>
      <c r="G120" s="243"/>
      <c r="H120" s="244"/>
    </row>
    <row r="121" spans="2:8" ht="21.5" customHeight="1" thickBot="1" x14ac:dyDescent="0.25">
      <c r="B121" s="245"/>
      <c r="C121" s="245"/>
      <c r="D121" s="245"/>
      <c r="E121" s="1"/>
    </row>
    <row r="122" spans="2:8" ht="51" customHeight="1" thickBot="1" x14ac:dyDescent="0.25">
      <c r="B122" s="246" t="s">
        <v>438</v>
      </c>
      <c r="C122" s="247"/>
      <c r="D122" s="249">
        <f>D8*(D25+D32+D75+D85+D120)</f>
        <v>0</v>
      </c>
      <c r="E122" s="646"/>
      <c r="F122" s="647"/>
      <c r="G122" s="647"/>
      <c r="H122" s="648"/>
    </row>
  </sheetData>
  <sheetProtection algorithmName="SHA-512" hashValue="w6guH3pnb+tJYftStWn92bvCg1x9kBGx5fH73S2UfcM9vInEWSUZD9eBXZRbYnK5aYG9tFmSZZ4fpRyCSn/Llg==" saltValue="4sL6GX6PrDVF89dmYjHUqA==" spinCount="100000" sheet="1" objects="1" scenarios="1" formatColumns="0" formatRows="0"/>
  <mergeCells count="75">
    <mergeCell ref="E122:H122"/>
    <mergeCell ref="E33:H33"/>
    <mergeCell ref="E76:H76"/>
    <mergeCell ref="E70:F70"/>
    <mergeCell ref="G70:H70"/>
    <mergeCell ref="E74:H74"/>
    <mergeCell ref="F34:G34"/>
    <mergeCell ref="E119:H119"/>
    <mergeCell ref="F118:H118"/>
    <mergeCell ref="F86:H86"/>
    <mergeCell ref="E83:H83"/>
    <mergeCell ref="E84:H84"/>
    <mergeCell ref="D86:E86"/>
    <mergeCell ref="F87:H87"/>
    <mergeCell ref="F88:H117"/>
    <mergeCell ref="G60:H60"/>
    <mergeCell ref="G61:H61"/>
    <mergeCell ref="G62:H62"/>
    <mergeCell ref="E11:H11"/>
    <mergeCell ref="E12:H12"/>
    <mergeCell ref="E16:H16"/>
    <mergeCell ref="E17:H17"/>
    <mergeCell ref="E18:H18"/>
    <mergeCell ref="E19:H19"/>
    <mergeCell ref="E20:H20"/>
    <mergeCell ref="E21:H21"/>
    <mergeCell ref="E58:H58"/>
    <mergeCell ref="E69:F69"/>
    <mergeCell ref="G69:H69"/>
    <mergeCell ref="E71:H71"/>
    <mergeCell ref="E72:H72"/>
    <mergeCell ref="G65:H65"/>
    <mergeCell ref="G66:H66"/>
    <mergeCell ref="G67:H67"/>
    <mergeCell ref="E68:F68"/>
    <mergeCell ref="G68:H68"/>
    <mergeCell ref="E79:H79"/>
    <mergeCell ref="E80:H80"/>
    <mergeCell ref="E81:H81"/>
    <mergeCell ref="E82:H82"/>
    <mergeCell ref="E73:H73"/>
    <mergeCell ref="E77:H77"/>
    <mergeCell ref="E78:H78"/>
    <mergeCell ref="E5:H5"/>
    <mergeCell ref="E6:H6"/>
    <mergeCell ref="E9:H9"/>
    <mergeCell ref="E10:H10"/>
    <mergeCell ref="B61:B69"/>
    <mergeCell ref="G59:H59"/>
    <mergeCell ref="B37:B54"/>
    <mergeCell ref="B55:B56"/>
    <mergeCell ref="E27:H27"/>
    <mergeCell ref="E28:H28"/>
    <mergeCell ref="E29:H29"/>
    <mergeCell ref="E30:H30"/>
    <mergeCell ref="E65:F65"/>
    <mergeCell ref="E66:F66"/>
    <mergeCell ref="E67:F67"/>
    <mergeCell ref="E59:F59"/>
    <mergeCell ref="G63:H63"/>
    <mergeCell ref="G64:H64"/>
    <mergeCell ref="E7:H7"/>
    <mergeCell ref="E24:H24"/>
    <mergeCell ref="E31:H31"/>
    <mergeCell ref="E13:H13"/>
    <mergeCell ref="E14:H14"/>
    <mergeCell ref="E15:H15"/>
    <mergeCell ref="E60:F60"/>
    <mergeCell ref="E61:F61"/>
    <mergeCell ref="E62:F62"/>
    <mergeCell ref="E63:F63"/>
    <mergeCell ref="E22:H22"/>
    <mergeCell ref="E23:H23"/>
    <mergeCell ref="E26:H26"/>
    <mergeCell ref="E64:F64"/>
  </mergeCells>
  <conditionalFormatting sqref="C119">
    <cfRule type="duplicateValues" dxfId="239" priority="19"/>
  </conditionalFormatting>
  <conditionalFormatting sqref="D7">
    <cfRule type="containsText" dxfId="238" priority="10" operator="containsText" text="Y">
      <formula>NOT(ISERROR(SEARCH("Y",D7)))</formula>
    </cfRule>
    <cfRule type="containsText" dxfId="237" priority="9" operator="containsText" text="N">
      <formula>NOT(ISERROR(SEARCH("N",D7)))</formula>
    </cfRule>
  </conditionalFormatting>
  <conditionalFormatting sqref="D12:D13">
    <cfRule type="containsText" dxfId="236" priority="13" operator="containsText" text="YES">
      <formula>NOT(ISERROR(SEARCH("YES",D12)))</formula>
    </cfRule>
  </conditionalFormatting>
  <conditionalFormatting sqref="D15:D16">
    <cfRule type="containsText" dxfId="235" priority="12" operator="containsText" text="YES">
      <formula>NOT(ISERROR(SEARCH("YES",D15)))</formula>
    </cfRule>
  </conditionalFormatting>
  <conditionalFormatting sqref="D17 D23 D28:D31">
    <cfRule type="containsText" dxfId="234" priority="18" operator="containsText" text="SOME">
      <formula>NOT(ISERROR(SEARCH("SOME",D17)))</formula>
    </cfRule>
  </conditionalFormatting>
  <conditionalFormatting sqref="D18:D20">
    <cfRule type="containsText" dxfId="233" priority="11" operator="containsText" text="YES">
      <formula>NOT(ISERROR(SEARCH("YES",D18)))</formula>
    </cfRule>
  </conditionalFormatting>
  <conditionalFormatting sqref="D27:D31">
    <cfRule type="containsText" dxfId="232" priority="17" operator="containsText" text="Y">
      <formula>NOT(ISERROR(SEARCH("Y",D27)))</formula>
    </cfRule>
  </conditionalFormatting>
  <conditionalFormatting sqref="D73">
    <cfRule type="containsText" dxfId="231" priority="14" operator="containsText" text="YES">
      <formula>NOT(ISERROR(SEARCH("YES",D73)))</formula>
    </cfRule>
  </conditionalFormatting>
  <conditionalFormatting sqref="D78:D80">
    <cfRule type="containsText" dxfId="230" priority="3" operator="containsText" text="YES">
      <formula>NOT(ISERROR(SEARCH("YES",D78)))</formula>
    </cfRule>
  </conditionalFormatting>
  <conditionalFormatting sqref="D82:D83">
    <cfRule type="containsText" dxfId="229" priority="2" operator="containsText" text="YES">
      <formula>NOT(ISERROR(SEARCH("YES",D82)))</formula>
    </cfRule>
  </conditionalFormatting>
  <conditionalFormatting sqref="D84">
    <cfRule type="containsText" dxfId="228" priority="1" operator="containsText" text="Monitoring via">
      <formula>NOT(ISERROR(SEARCH("Monitoring via",D84)))</formula>
    </cfRule>
  </conditionalFormatting>
  <dataValidations xWindow="1115" yWindow="579" count="1">
    <dataValidation allowBlank="1" showInputMessage="1" showErrorMessage="1" promptTitle="Please enter other consideration" sqref="D70" xr:uid="{B58846D6-D7E9-494E-9DE4-561F08B7A155}"/>
  </dataValidations>
  <hyperlinks>
    <hyperlink ref="E1" location="'CONTACT DETAILS'!A1" display="'CONTACT DETAILS'!A1" xr:uid="{D826EA9F-36D2-4A5D-8E85-C53954F03BEB}"/>
    <hyperlink ref="B1" location="'MAIN PAGE'!A1" display="'MAIN PAGE'!A1" xr:uid="{574D9FE6-19BF-498F-8D02-4DD28E5E7685}"/>
    <hyperlink ref="D1" location="'SB2 Overview States Provinces'!A1" display="'SB2 Overview States Provinces'!A1" xr:uid="{6C25CEBA-24C8-4621-9761-38F92CFC4DD7}"/>
  </hyperlink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xWindow="1115" yWindow="579" count="19">
        <x14:dataValidation type="list" allowBlank="1" showInputMessage="1" showErrorMessage="1" promptTitle="Please choose relevant option" xr:uid="{6D86C8CF-51EC-401C-95A3-BC76BF538C6A}">
          <x14:formula1>
            <xm:f>Lists!$X$2:$X$6</xm:f>
          </x14:formula1>
          <xm:sqref>D84</xm:sqref>
        </x14:dataValidation>
        <x14:dataValidation type="list" allowBlank="1" showInputMessage="1" showErrorMessage="1" error="Please select answer from drop-down list, or input answer in CAPITAL LETTERS" prompt="Please select an answer from the drop-down list" xr:uid="{A35758DF-9218-4B12-A68A-CC28D196D352}">
          <x14:formula1>
            <xm:f>Lists!$R$2:$R$3</xm:f>
          </x14:formula1>
          <xm:sqref>D73</xm:sqref>
        </x14:dataValidation>
        <x14:dataValidation type="list" allowBlank="1" showInputMessage="1" showErrorMessage="1" promptTitle="For example:" xr:uid="{4950FF15-7950-4DBD-8E22-CF65BAAFA0A8}">
          <x14:formula1>
            <xm:f>Lists!$Y$2:$Y$8</xm:f>
          </x14:formula1>
          <xm:sqref>F37:F56</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532011BB-147B-41C7-91BE-FF22E7D2CAD9}">
          <x14:formula1>
            <xm:f>Lists!$Q$2:$Q$12</xm:f>
          </x14:formula1>
          <xm:sqref>D61:D69</xm:sqref>
        </x14:dataValidation>
        <x14:dataValidation type="list" allowBlank="1" showInputMessage="1" showErrorMessage="1" error="Please select answer from the drop-down list, or input answer in CAPITAL LETTERS" promptTitle="When defining requirements:" prompt="Public bodies can resort to:" xr:uid="{696C8164-C408-4BDE-ACF9-65FBA9986ABE}">
          <x14:formula1>
            <xm:f>Lists!$C$2:$C$6</xm:f>
          </x14:formula1>
          <xm:sqref>D12</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CD292ECF-AF9E-443B-9759-A05C2FE13A73}">
          <x14:formula1>
            <xm:f>Lists!$O$2:$O$25</xm:f>
          </x14:formula1>
          <xm:sqref>D37:D54</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9A8AFC0C-9473-4E4D-9810-B4254D621168}">
          <x14:formula1>
            <xm:f>Lists!$V$2:$V$3</xm:f>
          </x14:formula1>
          <xm:sqref>D82:D83</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0C56912C-1517-4115-86CF-5259DC4EC303}">
          <x14:formula1>
            <xm:f>Lists!$U$2:$U$3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8365C2E1-2810-45C3-AD2E-D58A27293FB8}">
          <x14:formula1>
            <xm:f>Lists!$T$2:$T$3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B329930F-F58B-496E-9A74-0366B083C5AD}">
          <x14:formula1>
            <xm:f>Lists!$S$2:$S$3</xm:f>
          </x14:formula1>
          <xm:sqref>D78</xm:sqref>
        </x14:dataValidation>
        <x14:dataValidation type="list" allowBlank="1" showInputMessage="1" showErrorMessage="1" xr:uid="{0E93BC5D-8946-42CA-91F6-C7CBEE14873C}">
          <x14:formula1>
            <xm:f>Lists!$K$2:$K$4</xm:f>
          </x14:formula1>
          <xm:sqref>D23</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C48C17A2-0D29-46D2-811E-226AC071E3B4}">
          <x14:formula1>
            <xm:f>Lists!$A$2:$A$4</xm:f>
          </x14:formula1>
          <xm:sqref>D7</xm:sqref>
        </x14:dataValidation>
        <x14:dataValidation type="list" allowBlank="1" showInputMessage="1" showErrorMessage="1" error="Please select answer from drop-down list, or input answer in CAPITAL LETTERS" promptTitle="Please answer YES/NO" prompt="Select an answer from the drop-down list" xr:uid="{A8BA7CAF-5077-493E-A33A-1DAE8DD7127F}">
          <x14:formula1>
            <xm:f>Lists!$L$2:$L$4</xm:f>
          </x14:formula1>
          <xm:sqref>D27:D31</xm:sqref>
        </x14:dataValidation>
        <x14:dataValidation type="list" allowBlank="1" showInputMessage="1" showErrorMessage="1" xr:uid="{ADD15B5F-1E83-4C69-B0AD-FED3DB838855}">
          <x14:formula1>
            <xm:f>Lists!$E$2:$E$4</xm:f>
          </x14:formula1>
          <xm:sqref>D15</xm:sqref>
        </x14:dataValidation>
        <x14:dataValidation type="list" allowBlank="1" showInputMessage="1" showErrorMessage="1" xr:uid="{EF561428-498D-4754-88D1-4DF1C4F28912}">
          <x14:formula1>
            <xm:f>Lists!$I$2:$I$4</xm:f>
          </x14:formula1>
          <xm:sqref>D20</xm:sqref>
        </x14:dataValidation>
        <x14:dataValidation type="list" allowBlank="1" showInputMessage="1" showErrorMessage="1" xr:uid="{E4FFD7B0-4C27-471F-B68A-790EEF8FF829}">
          <x14:formula1>
            <xm:f>Lists!$H$2:$H$4</xm:f>
          </x14:formula1>
          <xm:sqref>D19</xm:sqref>
        </x14:dataValidation>
        <x14:dataValidation type="list" allowBlank="1" showInputMessage="1" showErrorMessage="1" xr:uid="{5580DC11-650F-41D4-9365-D80604CEADBA}">
          <x14:formula1>
            <xm:f>Lists!$G$2:$G$4</xm:f>
          </x14:formula1>
          <xm:sqref>D18</xm:sqref>
        </x14:dataValidation>
        <x14:dataValidation type="list" allowBlank="1" showInputMessage="1" showErrorMessage="1" xr:uid="{CE5A3DC0-A21D-4844-9DF9-339A7BCB7F7E}">
          <x14:formula1>
            <xm:f>Lists!$F$2:$F$4</xm:f>
          </x14:formula1>
          <xm:sqref>D16</xm:sqref>
        </x14:dataValidation>
        <x14:dataValidation type="list" allowBlank="1" showInputMessage="1" showErrorMessage="1" error="Please select answer from the drop-down list, or input answer in CAPITAL LETTERS" prompt="Please select the most relevant answer from the drop-down list" xr:uid="{5ED38F2E-41DE-49E5-A309-8382B4346C4F}">
          <x14:formula1>
            <xm:f>Lists!$D$2:$D$4</xm:f>
          </x14:formula1>
          <xm:sqref>D13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F732E-1BC6-43BD-937C-07E69DE280F9}">
  <dimension ref="B1:S122"/>
  <sheetViews>
    <sheetView showGridLines="0" zoomScaleNormal="100" workbookViewId="0">
      <pane xSplit="2" ySplit="4" topLeftCell="C5" activePane="bottomRight" state="frozen"/>
      <selection pane="topRight" activeCell="D119" sqref="D119"/>
      <selection pane="bottomLeft" activeCell="D119" sqref="D119"/>
      <selection pane="bottomRight" activeCell="A5" sqref="A5"/>
    </sheetView>
  </sheetViews>
  <sheetFormatPr baseColWidth="10" defaultColWidth="25.1640625" defaultRowHeight="11" x14ac:dyDescent="0.2"/>
  <cols>
    <col min="1" max="1" width="15.5" style="1" customWidth="1"/>
    <col min="2" max="2" width="69" style="4" customWidth="1"/>
    <col min="3" max="3" width="9.6640625" style="4" customWidth="1"/>
    <col min="4" max="4" width="47" style="1" customWidth="1"/>
    <col min="5" max="5" width="40.5" style="2" customWidth="1"/>
    <col min="6" max="6" width="30.33203125" style="1" customWidth="1"/>
    <col min="7" max="7" width="25" style="1" customWidth="1"/>
    <col min="8" max="8" width="20.164062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9" s="77" customFormat="1" ht="36" customHeight="1" thickTop="1" thickBot="1" x14ac:dyDescent="0.25">
      <c r="B1" s="106" t="s">
        <v>143</v>
      </c>
      <c r="C1" s="107"/>
      <c r="D1" s="108" t="s">
        <v>420</v>
      </c>
      <c r="E1" s="106" t="s">
        <v>101</v>
      </c>
    </row>
    <row r="2" spans="2:19" ht="24.5" customHeight="1" thickTop="1" x14ac:dyDescent="0.2"/>
    <row r="3" spans="2:19" s="29" customFormat="1" ht="50" customHeight="1" x14ac:dyDescent="0.2">
      <c r="B3" s="27" t="s">
        <v>439</v>
      </c>
      <c r="D3" s="56" t="str">
        <f>'SB2 Overview States Provinces'!C8</f>
        <v>…</v>
      </c>
      <c r="E3" s="263"/>
      <c r="G3" s="28"/>
      <c r="H3" s="28"/>
      <c r="I3" s="28"/>
      <c r="J3" s="28"/>
      <c r="K3" s="28"/>
    </row>
    <row r="4" spans="2:19" s="29" customFormat="1" ht="15" customHeight="1" thickBot="1" x14ac:dyDescent="0.25">
      <c r="B4" s="27"/>
      <c r="C4" s="28"/>
      <c r="D4" s="27"/>
      <c r="F4" s="28"/>
      <c r="G4" s="28"/>
      <c r="H4" s="28"/>
      <c r="I4" s="28"/>
      <c r="J4" s="28"/>
      <c r="K4" s="28"/>
    </row>
    <row r="5" spans="2:19" s="29" customFormat="1" ht="56.75" customHeight="1" x14ac:dyDescent="0.2">
      <c r="B5" s="15" t="s">
        <v>181</v>
      </c>
      <c r="C5" s="16" t="s">
        <v>182</v>
      </c>
      <c r="D5" s="16"/>
      <c r="E5" s="617"/>
      <c r="F5" s="617"/>
      <c r="G5" s="617"/>
      <c r="H5" s="618"/>
      <c r="I5" s="3"/>
      <c r="J5" s="3"/>
      <c r="K5" s="3"/>
      <c r="L5" s="3"/>
      <c r="M5" s="3"/>
      <c r="N5" s="3"/>
      <c r="O5" s="3"/>
      <c r="P5" s="3"/>
      <c r="Q5" s="3"/>
      <c r="R5" s="3"/>
      <c r="S5" s="3"/>
    </row>
    <row r="6" spans="2:19" s="3" customFormat="1" ht="41.75" customHeight="1" x14ac:dyDescent="0.2">
      <c r="B6" s="17" t="s">
        <v>185</v>
      </c>
      <c r="C6" s="18" t="s">
        <v>186</v>
      </c>
      <c r="D6" s="201" t="s">
        <v>187</v>
      </c>
      <c r="E6" s="615" t="s">
        <v>188</v>
      </c>
      <c r="F6" s="615"/>
      <c r="G6" s="615"/>
      <c r="H6" s="616"/>
      <c r="I6" s="1"/>
      <c r="J6" s="1"/>
      <c r="K6" s="1"/>
      <c r="L6" s="1"/>
      <c r="M6" s="1"/>
      <c r="N6" s="1"/>
      <c r="O6" s="1"/>
      <c r="P6" s="1"/>
      <c r="Q6" s="1"/>
      <c r="R6" s="1"/>
      <c r="S6" s="1"/>
    </row>
    <row r="7" spans="2:19" ht="77" customHeight="1" x14ac:dyDescent="0.2">
      <c r="B7" s="68" t="s">
        <v>422</v>
      </c>
      <c r="C7" s="19"/>
      <c r="D7" s="341"/>
      <c r="E7" s="600"/>
      <c r="F7" s="600"/>
      <c r="G7" s="600"/>
      <c r="H7" s="601"/>
    </row>
    <row r="8" spans="2:19" ht="15" x14ac:dyDescent="0.2">
      <c r="B8" s="20"/>
      <c r="C8" s="23" t="s">
        <v>0</v>
      </c>
      <c r="D8" s="21">
        <f>IF(D7=Lists!$A$2,1,0)</f>
        <v>0</v>
      </c>
      <c r="E8" s="21"/>
      <c r="F8" s="21"/>
      <c r="G8" s="21"/>
      <c r="H8" s="22"/>
    </row>
    <row r="9" spans="2:19" s="3" customFormat="1" ht="41.75" customHeight="1" x14ac:dyDescent="0.2">
      <c r="B9" s="17" t="s">
        <v>192</v>
      </c>
      <c r="C9" s="18"/>
      <c r="D9" s="201"/>
      <c r="E9" s="615"/>
      <c r="F9" s="615"/>
      <c r="G9" s="615"/>
      <c r="H9" s="616"/>
      <c r="I9" s="1"/>
      <c r="J9" s="1"/>
      <c r="K9" s="1"/>
      <c r="L9" s="1"/>
      <c r="M9" s="1"/>
      <c r="N9" s="1"/>
      <c r="O9" s="1"/>
      <c r="P9" s="1"/>
      <c r="Q9" s="1"/>
      <c r="R9" s="1"/>
      <c r="S9" s="1"/>
    </row>
    <row r="10" spans="2:19" ht="38.75" customHeight="1" x14ac:dyDescent="0.2">
      <c r="B10" s="214" t="s">
        <v>423</v>
      </c>
      <c r="C10" s="215" t="s">
        <v>194</v>
      </c>
      <c r="D10" s="201" t="s">
        <v>187</v>
      </c>
      <c r="E10" s="615" t="s">
        <v>188</v>
      </c>
      <c r="F10" s="615"/>
      <c r="G10" s="615"/>
      <c r="H10" s="616"/>
    </row>
    <row r="11" spans="2:19" ht="34.25" customHeight="1" x14ac:dyDescent="0.2">
      <c r="B11" s="202" t="s">
        <v>195</v>
      </c>
      <c r="C11" s="203"/>
      <c r="D11" s="204" t="s">
        <v>196</v>
      </c>
      <c r="E11" s="644"/>
      <c r="F11" s="644"/>
      <c r="G11" s="644"/>
      <c r="H11" s="645"/>
    </row>
    <row r="12" spans="2:19" ht="132" customHeight="1" x14ac:dyDescent="0.2">
      <c r="B12" s="205" t="s">
        <v>197</v>
      </c>
      <c r="C12" s="206"/>
      <c r="D12" s="342"/>
      <c r="E12" s="606"/>
      <c r="F12" s="606"/>
      <c r="G12" s="606"/>
      <c r="H12" s="607"/>
    </row>
    <row r="13" spans="2:19" ht="75.5" customHeight="1" x14ac:dyDescent="0.2">
      <c r="B13" s="207" t="s">
        <v>200</v>
      </c>
      <c r="C13" s="206"/>
      <c r="D13" s="342"/>
      <c r="E13" s="606"/>
      <c r="F13" s="606"/>
      <c r="G13" s="606"/>
      <c r="H13" s="607"/>
    </row>
    <row r="14" spans="2:19" ht="31.25" customHeight="1" x14ac:dyDescent="0.2">
      <c r="B14" s="208" t="s">
        <v>203</v>
      </c>
      <c r="C14" s="206"/>
      <c r="D14" s="209" t="s">
        <v>204</v>
      </c>
      <c r="E14" s="608"/>
      <c r="F14" s="608"/>
      <c r="G14" s="608"/>
      <c r="H14" s="609"/>
    </row>
    <row r="15" spans="2:19" ht="79.25" customHeight="1" x14ac:dyDescent="0.2">
      <c r="B15" s="205" t="s">
        <v>205</v>
      </c>
      <c r="C15" s="206"/>
      <c r="D15" s="342"/>
      <c r="E15" s="606"/>
      <c r="F15" s="606"/>
      <c r="G15" s="606"/>
      <c r="H15" s="607"/>
    </row>
    <row r="16" spans="2:19" ht="69.5" customHeight="1" x14ac:dyDescent="0.2">
      <c r="B16" s="207" t="s">
        <v>208</v>
      </c>
      <c r="C16" s="206"/>
      <c r="D16" s="342"/>
      <c r="E16" s="606"/>
      <c r="F16" s="606"/>
      <c r="G16" s="606"/>
      <c r="H16" s="607"/>
    </row>
    <row r="17" spans="2:19" ht="17.75" customHeight="1" x14ac:dyDescent="0.2">
      <c r="B17" s="208" t="s">
        <v>210</v>
      </c>
      <c r="C17" s="210"/>
      <c r="D17" s="211"/>
      <c r="E17" s="608"/>
      <c r="F17" s="608"/>
      <c r="G17" s="608"/>
      <c r="H17" s="609"/>
    </row>
    <row r="18" spans="2:19" ht="53.75" customHeight="1" x14ac:dyDescent="0.2">
      <c r="B18" s="205" t="s">
        <v>211</v>
      </c>
      <c r="C18" s="206"/>
      <c r="D18" s="342"/>
      <c r="E18" s="606"/>
      <c r="F18" s="606"/>
      <c r="G18" s="606"/>
      <c r="H18" s="607"/>
    </row>
    <row r="19" spans="2:19" ht="94.25" customHeight="1" x14ac:dyDescent="0.2">
      <c r="B19" s="205" t="s">
        <v>424</v>
      </c>
      <c r="C19" s="206"/>
      <c r="D19" s="342"/>
      <c r="E19" s="606"/>
      <c r="F19" s="606"/>
      <c r="G19" s="606"/>
      <c r="H19" s="607"/>
    </row>
    <row r="20" spans="2:19" ht="103.25" customHeight="1" x14ac:dyDescent="0.2">
      <c r="B20" s="212" t="s">
        <v>216</v>
      </c>
      <c r="C20" s="213"/>
      <c r="D20" s="343"/>
      <c r="E20" s="613"/>
      <c r="F20" s="613"/>
      <c r="G20" s="613"/>
      <c r="H20" s="614"/>
    </row>
    <row r="21" spans="2:19" ht="23.75" customHeight="1" x14ac:dyDescent="0.2">
      <c r="B21" s="214"/>
      <c r="C21" s="215" t="s">
        <v>218</v>
      </c>
      <c r="D21" s="215">
        <f>SUM(_xlfn.IFS(D12=Lists!$C$2,0.2,D12=Lists!$C$3,0.2,D12=Lists!$C$4,0.2,D12=Lists!$C$5,0,D12="",0),IF(D13=Lists!$D$2,0.1,0),IF(D15=Lists!$E$2,0.05,0),IF(D16=Lists!$F$2,0.05,0),IF(D18=Lists!$G$2,0.15,0),IF(D19=Lists!$H$2,0.05,0),IF(D$20=Lists!$I$2,0.1,0))</f>
        <v>0</v>
      </c>
      <c r="E21" s="602"/>
      <c r="F21" s="602"/>
      <c r="G21" s="602"/>
      <c r="H21" s="603"/>
    </row>
    <row r="22" spans="2:19" ht="33" customHeight="1" x14ac:dyDescent="0.2">
      <c r="B22" s="216" t="s">
        <v>219</v>
      </c>
      <c r="C22" s="217" t="s">
        <v>220</v>
      </c>
      <c r="D22" s="217" t="s">
        <v>221</v>
      </c>
      <c r="E22" s="611" t="s">
        <v>188</v>
      </c>
      <c r="F22" s="611"/>
      <c r="G22" s="611"/>
      <c r="H22" s="612"/>
    </row>
    <row r="23" spans="2:19" ht="221" customHeight="1" x14ac:dyDescent="0.2">
      <c r="B23" s="218" t="s">
        <v>425</v>
      </c>
      <c r="C23" s="213"/>
      <c r="D23" s="343"/>
      <c r="E23" s="613"/>
      <c r="F23" s="613"/>
      <c r="G23" s="613"/>
      <c r="H23" s="614"/>
    </row>
    <row r="24" spans="2:19" ht="20.75" customHeight="1" x14ac:dyDescent="0.2">
      <c r="B24" s="214"/>
      <c r="C24" s="215" t="s">
        <v>225</v>
      </c>
      <c r="D24" s="215">
        <f>SUM(_xlfn.IFS(D23=Lists!$K$3,0.3,D23=Lists!$K$2,0,D23="",0))</f>
        <v>0</v>
      </c>
      <c r="E24" s="602"/>
      <c r="F24" s="602"/>
      <c r="G24" s="602"/>
      <c r="H24" s="603"/>
    </row>
    <row r="25" spans="2:19" ht="15" x14ac:dyDescent="0.2">
      <c r="B25" s="383"/>
      <c r="C25" s="384" t="s">
        <v>124</v>
      </c>
      <c r="D25" s="385">
        <f>D21+D24</f>
        <v>0</v>
      </c>
      <c r="E25" s="385"/>
      <c r="F25" s="385"/>
      <c r="G25" s="385"/>
      <c r="H25" s="386"/>
    </row>
    <row r="26" spans="2:19" s="3" customFormat="1" ht="41.75" customHeight="1" x14ac:dyDescent="0.2">
      <c r="B26" s="17" t="s">
        <v>226</v>
      </c>
      <c r="C26" s="18"/>
      <c r="D26" s="201" t="s">
        <v>187</v>
      </c>
      <c r="E26" s="615" t="s">
        <v>188</v>
      </c>
      <c r="F26" s="615"/>
      <c r="G26" s="615"/>
      <c r="H26" s="616"/>
      <c r="I26" s="1"/>
      <c r="J26" s="1"/>
      <c r="K26" s="1"/>
      <c r="L26" s="1"/>
      <c r="M26" s="1"/>
      <c r="N26" s="1"/>
      <c r="O26" s="1"/>
      <c r="P26" s="1"/>
      <c r="Q26" s="1"/>
      <c r="R26" s="1"/>
      <c r="S26" s="1"/>
    </row>
    <row r="27" spans="2:19" ht="27.5" customHeight="1" x14ac:dyDescent="0.2">
      <c r="B27" s="219" t="s">
        <v>227</v>
      </c>
      <c r="C27" s="220" t="s">
        <v>228</v>
      </c>
      <c r="D27" s="341"/>
      <c r="E27" s="629"/>
      <c r="F27" s="629"/>
      <c r="G27" s="629"/>
      <c r="H27" s="630"/>
    </row>
    <row r="28" spans="2:19" ht="35" customHeight="1" x14ac:dyDescent="0.2">
      <c r="B28" s="221" t="s">
        <v>231</v>
      </c>
      <c r="C28" s="220" t="s">
        <v>228</v>
      </c>
      <c r="D28" s="341"/>
      <c r="E28" s="631"/>
      <c r="F28" s="631"/>
      <c r="G28" s="631"/>
      <c r="H28" s="632"/>
    </row>
    <row r="29" spans="2:19" ht="35" customHeight="1" x14ac:dyDescent="0.2">
      <c r="B29" s="222" t="s">
        <v>234</v>
      </c>
      <c r="C29" s="220" t="s">
        <v>228</v>
      </c>
      <c r="D29" s="341"/>
      <c r="E29" s="631"/>
      <c r="F29" s="631"/>
      <c r="G29" s="631"/>
      <c r="H29" s="632"/>
    </row>
    <row r="30" spans="2:19" ht="45" customHeight="1" x14ac:dyDescent="0.2">
      <c r="B30" s="222" t="s">
        <v>237</v>
      </c>
      <c r="C30" s="220" t="s">
        <v>228</v>
      </c>
      <c r="D30" s="341"/>
      <c r="E30" s="631"/>
      <c r="F30" s="631"/>
      <c r="G30" s="631"/>
      <c r="H30" s="632"/>
    </row>
    <row r="31" spans="2:19" ht="27.5" customHeight="1" x14ac:dyDescent="0.2">
      <c r="B31" s="222" t="s">
        <v>240</v>
      </c>
      <c r="C31" s="220" t="s">
        <v>228</v>
      </c>
      <c r="D31" s="341"/>
      <c r="E31" s="604"/>
      <c r="F31" s="604"/>
      <c r="G31" s="604"/>
      <c r="H31" s="605"/>
    </row>
    <row r="32" spans="2:19" ht="15" x14ac:dyDescent="0.2">
      <c r="B32" s="20"/>
      <c r="C32" s="23" t="s">
        <v>11</v>
      </c>
      <c r="D32" s="21">
        <f>SUM(IF(D27=Lists!$L$2,0.2,0),IF(D28=Lists!$L$2,0.2,0),IF(D29=Lists!$L$2,0.2,0),IF(D30=Lists!$L$2,0.2,0),IF(D31=Lists!$L$2,0.2,0))</f>
        <v>0</v>
      </c>
      <c r="E32" s="21"/>
      <c r="F32" s="21"/>
      <c r="G32" s="21"/>
      <c r="H32" s="22"/>
    </row>
    <row r="33" spans="2:19" s="3" customFormat="1" ht="41.75" customHeight="1" x14ac:dyDescent="0.2">
      <c r="B33" s="17" t="s">
        <v>426</v>
      </c>
      <c r="C33" s="18"/>
      <c r="D33" s="201" t="s">
        <v>187</v>
      </c>
      <c r="E33" s="615"/>
      <c r="F33" s="615"/>
      <c r="G33" s="615"/>
      <c r="H33" s="616"/>
      <c r="I33" s="1"/>
      <c r="J33" s="1"/>
      <c r="K33" s="1"/>
      <c r="L33" s="1"/>
      <c r="M33" s="1"/>
      <c r="N33" s="1"/>
      <c r="O33" s="1"/>
      <c r="P33" s="1"/>
      <c r="Q33" s="1"/>
      <c r="R33" s="1"/>
      <c r="S33" s="1"/>
    </row>
    <row r="34" spans="2:19" ht="36.5" customHeight="1" x14ac:dyDescent="0.2">
      <c r="B34" s="223" t="s">
        <v>244</v>
      </c>
      <c r="C34" s="224" t="s">
        <v>245</v>
      </c>
      <c r="D34" s="225"/>
      <c r="E34" s="226"/>
      <c r="F34" s="651" t="s">
        <v>246</v>
      </c>
      <c r="G34" s="651"/>
      <c r="H34" s="227"/>
    </row>
    <row r="35" spans="2:19" ht="93" customHeight="1" x14ac:dyDescent="0.2">
      <c r="B35" s="228" t="s">
        <v>247</v>
      </c>
      <c r="C35" s="69"/>
      <c r="D35" s="229" t="s">
        <v>427</v>
      </c>
      <c r="E35" s="229" t="s">
        <v>249</v>
      </c>
      <c r="F35" s="229" t="s">
        <v>250</v>
      </c>
      <c r="G35" s="229" t="s">
        <v>251</v>
      </c>
      <c r="H35" s="230" t="s">
        <v>252</v>
      </c>
    </row>
    <row r="36" spans="2:19" ht="32" customHeight="1" x14ac:dyDescent="0.2">
      <c r="B36" s="231" t="s">
        <v>253</v>
      </c>
      <c r="C36" s="232"/>
      <c r="D36" s="233" t="s">
        <v>254</v>
      </c>
      <c r="E36" s="233" t="s">
        <v>255</v>
      </c>
      <c r="F36" s="233" t="s">
        <v>256</v>
      </c>
      <c r="G36" s="234"/>
      <c r="H36" s="235"/>
    </row>
    <row r="37" spans="2:19" ht="17" customHeight="1" x14ac:dyDescent="0.2">
      <c r="B37" s="624"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7" s="236" t="s">
        <v>258</v>
      </c>
      <c r="D37" s="344"/>
      <c r="E37" s="345" t="s">
        <v>269</v>
      </c>
      <c r="F37" s="345"/>
      <c r="G37" s="346"/>
      <c r="H37" s="347"/>
    </row>
    <row r="38" spans="2:19" ht="17" customHeight="1" x14ac:dyDescent="0.2">
      <c r="B38" s="625"/>
      <c r="C38" s="237" t="s">
        <v>261</v>
      </c>
      <c r="D38" s="344"/>
      <c r="E38" s="345" t="s">
        <v>269</v>
      </c>
      <c r="F38" s="345"/>
      <c r="G38" s="346"/>
      <c r="H38" s="347"/>
    </row>
    <row r="39" spans="2:19" ht="17" customHeight="1" x14ac:dyDescent="0.2">
      <c r="B39" s="625"/>
      <c r="C39" s="237" t="s">
        <v>263</v>
      </c>
      <c r="D39" s="344"/>
      <c r="E39" s="345" t="s">
        <v>269</v>
      </c>
      <c r="F39" s="345"/>
      <c r="G39" s="346"/>
      <c r="H39" s="347"/>
    </row>
    <row r="40" spans="2:19" ht="17" customHeight="1" x14ac:dyDescent="0.2">
      <c r="B40" s="625"/>
      <c r="C40" s="237" t="s">
        <v>264</v>
      </c>
      <c r="D40" s="344"/>
      <c r="E40" s="345" t="s">
        <v>269</v>
      </c>
      <c r="F40" s="345"/>
      <c r="G40" s="346"/>
      <c r="H40" s="347"/>
    </row>
    <row r="41" spans="2:19" ht="17" customHeight="1" x14ac:dyDescent="0.2">
      <c r="B41" s="625"/>
      <c r="C41" s="237" t="s">
        <v>265</v>
      </c>
      <c r="D41" s="344"/>
      <c r="E41" s="345" t="s">
        <v>269</v>
      </c>
      <c r="F41" s="345"/>
      <c r="G41" s="346"/>
      <c r="H41" s="347"/>
    </row>
    <row r="42" spans="2:19" ht="17" customHeight="1" x14ac:dyDescent="0.2">
      <c r="B42" s="625"/>
      <c r="C42" s="237" t="s">
        <v>268</v>
      </c>
      <c r="D42" s="344"/>
      <c r="E42" s="345" t="s">
        <v>269</v>
      </c>
      <c r="F42" s="345"/>
      <c r="G42" s="346"/>
      <c r="H42" s="347"/>
    </row>
    <row r="43" spans="2:19" ht="17" customHeight="1" x14ac:dyDescent="0.2">
      <c r="B43" s="625"/>
      <c r="C43" s="237" t="s">
        <v>271</v>
      </c>
      <c r="D43" s="344"/>
      <c r="E43" s="345" t="s">
        <v>269</v>
      </c>
      <c r="F43" s="345"/>
      <c r="G43" s="346"/>
      <c r="H43" s="347"/>
    </row>
    <row r="44" spans="2:19" ht="17" customHeight="1" x14ac:dyDescent="0.2">
      <c r="B44" s="625"/>
      <c r="C44" s="237" t="s">
        <v>272</v>
      </c>
      <c r="D44" s="344"/>
      <c r="E44" s="345" t="s">
        <v>269</v>
      </c>
      <c r="F44" s="345"/>
      <c r="G44" s="346"/>
      <c r="H44" s="347"/>
    </row>
    <row r="45" spans="2:19" ht="17" customHeight="1" x14ac:dyDescent="0.2">
      <c r="B45" s="625"/>
      <c r="C45" s="237" t="s">
        <v>274</v>
      </c>
      <c r="D45" s="344"/>
      <c r="E45" s="345" t="s">
        <v>269</v>
      </c>
      <c r="F45" s="345"/>
      <c r="G45" s="346"/>
      <c r="H45" s="347"/>
    </row>
    <row r="46" spans="2:19" ht="17" customHeight="1" x14ac:dyDescent="0.2">
      <c r="B46" s="625"/>
      <c r="C46" s="237" t="s">
        <v>276</v>
      </c>
      <c r="D46" s="344"/>
      <c r="E46" s="345" t="s">
        <v>269</v>
      </c>
      <c r="F46" s="345"/>
      <c r="G46" s="346"/>
      <c r="H46" s="347"/>
    </row>
    <row r="47" spans="2:19" ht="17" customHeight="1" x14ac:dyDescent="0.2">
      <c r="B47" s="625"/>
      <c r="C47" s="237" t="s">
        <v>279</v>
      </c>
      <c r="D47" s="344"/>
      <c r="E47" s="345" t="s">
        <v>269</v>
      </c>
      <c r="F47" s="345"/>
      <c r="G47" s="346"/>
      <c r="H47" s="347"/>
    </row>
    <row r="48" spans="2:19" ht="17" customHeight="1" x14ac:dyDescent="0.2">
      <c r="B48" s="625"/>
      <c r="C48" s="237" t="s">
        <v>282</v>
      </c>
      <c r="D48" s="344"/>
      <c r="E48" s="345" t="s">
        <v>269</v>
      </c>
      <c r="F48" s="345"/>
      <c r="G48" s="346"/>
      <c r="H48" s="347"/>
    </row>
    <row r="49" spans="2:18" ht="17" customHeight="1" x14ac:dyDescent="0.2">
      <c r="B49" s="625"/>
      <c r="C49" s="237" t="s">
        <v>284</v>
      </c>
      <c r="D49" s="344"/>
      <c r="E49" s="345" t="s">
        <v>269</v>
      </c>
      <c r="F49" s="345"/>
      <c r="G49" s="346"/>
      <c r="H49" s="347"/>
    </row>
    <row r="50" spans="2:18" ht="17" customHeight="1" x14ac:dyDescent="0.2">
      <c r="B50" s="625"/>
      <c r="C50" s="237" t="s">
        <v>286</v>
      </c>
      <c r="D50" s="344"/>
      <c r="E50" s="345" t="s">
        <v>269</v>
      </c>
      <c r="F50" s="345"/>
      <c r="G50" s="346"/>
      <c r="H50" s="347"/>
    </row>
    <row r="51" spans="2:18" ht="17" customHeight="1" x14ac:dyDescent="0.2">
      <c r="B51" s="625"/>
      <c r="C51" s="237" t="s">
        <v>288</v>
      </c>
      <c r="D51" s="344"/>
      <c r="E51" s="345" t="s">
        <v>269</v>
      </c>
      <c r="F51" s="345"/>
      <c r="G51" s="346"/>
      <c r="H51" s="347"/>
    </row>
    <row r="52" spans="2:18" ht="17" customHeight="1" x14ac:dyDescent="0.2">
      <c r="B52" s="625"/>
      <c r="C52" s="237" t="s">
        <v>289</v>
      </c>
      <c r="D52" s="344"/>
      <c r="E52" s="345" t="s">
        <v>269</v>
      </c>
      <c r="F52" s="345"/>
      <c r="G52" s="346"/>
      <c r="H52" s="347"/>
    </row>
    <row r="53" spans="2:18" ht="17" customHeight="1" x14ac:dyDescent="0.2">
      <c r="B53" s="625"/>
      <c r="C53" s="237" t="s">
        <v>290</v>
      </c>
      <c r="D53" s="344"/>
      <c r="E53" s="345" t="s">
        <v>269</v>
      </c>
      <c r="F53" s="345"/>
      <c r="G53" s="346"/>
      <c r="H53" s="347"/>
    </row>
    <row r="54" spans="2:18" ht="17" customHeight="1" x14ac:dyDescent="0.2">
      <c r="B54" s="626"/>
      <c r="C54" s="237" t="s">
        <v>291</v>
      </c>
      <c r="D54" s="344"/>
      <c r="E54" s="345" t="s">
        <v>269</v>
      </c>
      <c r="F54" s="345"/>
      <c r="G54" s="346"/>
      <c r="H54" s="347"/>
    </row>
    <row r="55" spans="2:18" ht="22.25" customHeight="1" x14ac:dyDescent="0.2">
      <c r="B55" s="627" t="s">
        <v>428</v>
      </c>
      <c r="C55" s="237" t="s">
        <v>293</v>
      </c>
      <c r="D55" s="345"/>
      <c r="E55" s="345" t="s">
        <v>269</v>
      </c>
      <c r="F55" s="345"/>
      <c r="G55" s="346"/>
      <c r="H55" s="347"/>
    </row>
    <row r="56" spans="2:18" ht="24" customHeight="1" x14ac:dyDescent="0.2">
      <c r="B56" s="628"/>
      <c r="C56" s="232" t="s">
        <v>295</v>
      </c>
      <c r="D56" s="348"/>
      <c r="E56" s="348" t="s">
        <v>269</v>
      </c>
      <c r="F56" s="348"/>
      <c r="G56" s="349"/>
      <c r="H56" s="350"/>
    </row>
    <row r="57" spans="2:18" ht="38" customHeight="1" x14ac:dyDescent="0.2">
      <c r="B57" s="255"/>
      <c r="C57" s="112" t="s">
        <v>12</v>
      </c>
      <c r="D57" s="256">
        <f>0.02*COUNTA(D37:D56)</f>
        <v>0</v>
      </c>
      <c r="E57" s="112"/>
      <c r="F57" s="112"/>
      <c r="G57" s="112"/>
      <c r="H57" s="113"/>
      <c r="I57" s="66"/>
      <c r="J57" s="66"/>
      <c r="K57" s="66"/>
      <c r="L57" s="66"/>
      <c r="M57" s="66"/>
      <c r="N57" s="66"/>
      <c r="O57" s="66"/>
      <c r="P57" s="66"/>
      <c r="Q57" s="66"/>
    </row>
    <row r="58" spans="2:18" ht="33" customHeight="1" x14ac:dyDescent="0.2">
      <c r="B58" s="216" t="s">
        <v>296</v>
      </c>
      <c r="C58" s="217" t="s">
        <v>245</v>
      </c>
      <c r="D58" s="217"/>
      <c r="E58" s="611"/>
      <c r="F58" s="611"/>
      <c r="G58" s="611"/>
      <c r="H58" s="612"/>
    </row>
    <row r="59" spans="2:18" ht="54" customHeight="1" x14ac:dyDescent="0.2">
      <c r="B59" s="387" t="s">
        <v>297</v>
      </c>
      <c r="C59" s="388"/>
      <c r="D59" s="367" t="s">
        <v>298</v>
      </c>
      <c r="E59" s="622" t="s">
        <v>429</v>
      </c>
      <c r="F59" s="622"/>
      <c r="G59" s="622" t="s">
        <v>300</v>
      </c>
      <c r="H59" s="623"/>
    </row>
    <row r="60" spans="2:18" ht="37.25" customHeight="1" x14ac:dyDescent="0.2">
      <c r="B60" s="238" t="s">
        <v>301</v>
      </c>
      <c r="C60" s="239"/>
      <c r="D60" s="240" t="s">
        <v>302</v>
      </c>
      <c r="E60" s="610" t="s">
        <v>303</v>
      </c>
      <c r="F60" s="610"/>
      <c r="G60" s="674"/>
      <c r="H60" s="675"/>
      <c r="R60" s="66"/>
    </row>
    <row r="61" spans="2:18" ht="33.5" customHeight="1" x14ac:dyDescent="0.2">
      <c r="B61" s="619"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1" s="237" t="s">
        <v>258</v>
      </c>
      <c r="D61" s="344"/>
      <c r="E61" s="598" t="s">
        <v>269</v>
      </c>
      <c r="F61" s="598"/>
      <c r="G61" s="598" t="s">
        <v>269</v>
      </c>
      <c r="H61" s="599"/>
      <c r="R61" s="66"/>
    </row>
    <row r="62" spans="2:18" ht="24" customHeight="1" x14ac:dyDescent="0.2">
      <c r="B62" s="620"/>
      <c r="C62" s="237" t="s">
        <v>261</v>
      </c>
      <c r="D62" s="344"/>
      <c r="E62" s="598" t="s">
        <v>269</v>
      </c>
      <c r="F62" s="598"/>
      <c r="G62" s="598" t="s">
        <v>269</v>
      </c>
      <c r="H62" s="599"/>
      <c r="R62" s="66"/>
    </row>
    <row r="63" spans="2:18" ht="24" customHeight="1" x14ac:dyDescent="0.2">
      <c r="B63" s="620"/>
      <c r="C63" s="237" t="s">
        <v>263</v>
      </c>
      <c r="D63" s="344"/>
      <c r="E63" s="598" t="s">
        <v>269</v>
      </c>
      <c r="F63" s="598"/>
      <c r="G63" s="598" t="s">
        <v>269</v>
      </c>
      <c r="H63" s="599"/>
      <c r="R63" s="66"/>
    </row>
    <row r="64" spans="2:18" ht="27.5" customHeight="1" x14ac:dyDescent="0.2">
      <c r="B64" s="620"/>
      <c r="C64" s="237" t="s">
        <v>264</v>
      </c>
      <c r="D64" s="344"/>
      <c r="E64" s="598" t="s">
        <v>269</v>
      </c>
      <c r="F64" s="598"/>
      <c r="G64" s="598" t="s">
        <v>269</v>
      </c>
      <c r="H64" s="599"/>
      <c r="R64" s="66"/>
    </row>
    <row r="65" spans="2:19" ht="24" customHeight="1" x14ac:dyDescent="0.2">
      <c r="B65" s="620"/>
      <c r="C65" s="237" t="s">
        <v>265</v>
      </c>
      <c r="D65" s="344"/>
      <c r="E65" s="598" t="s">
        <v>269</v>
      </c>
      <c r="F65" s="598"/>
      <c r="G65" s="598" t="s">
        <v>269</v>
      </c>
      <c r="H65" s="599"/>
      <c r="R65" s="66"/>
    </row>
    <row r="66" spans="2:19" ht="24" customHeight="1" x14ac:dyDescent="0.2">
      <c r="B66" s="620"/>
      <c r="C66" s="237" t="s">
        <v>268</v>
      </c>
      <c r="D66" s="344"/>
      <c r="E66" s="598" t="s">
        <v>269</v>
      </c>
      <c r="F66" s="598"/>
      <c r="G66" s="598" t="s">
        <v>269</v>
      </c>
      <c r="H66" s="599"/>
      <c r="R66" s="66"/>
    </row>
    <row r="67" spans="2:19" ht="24" customHeight="1" x14ac:dyDescent="0.2">
      <c r="B67" s="620"/>
      <c r="C67" s="237" t="s">
        <v>271</v>
      </c>
      <c r="D67" s="344"/>
      <c r="E67" s="598" t="s">
        <v>269</v>
      </c>
      <c r="F67" s="598"/>
      <c r="G67" s="598" t="s">
        <v>269</v>
      </c>
      <c r="H67" s="599"/>
      <c r="R67" s="66"/>
    </row>
    <row r="68" spans="2:19" ht="24" customHeight="1" x14ac:dyDescent="0.2">
      <c r="B68" s="620"/>
      <c r="C68" s="237" t="s">
        <v>272</v>
      </c>
      <c r="D68" s="344"/>
      <c r="E68" s="598" t="s">
        <v>269</v>
      </c>
      <c r="F68" s="598"/>
      <c r="G68" s="598" t="s">
        <v>269</v>
      </c>
      <c r="H68" s="599"/>
      <c r="R68" s="66"/>
    </row>
    <row r="69" spans="2:19" ht="32.75" customHeight="1" x14ac:dyDescent="0.2">
      <c r="B69" s="621"/>
      <c r="C69" s="237" t="s">
        <v>274</v>
      </c>
      <c r="D69" s="344"/>
      <c r="E69" s="598" t="s">
        <v>269</v>
      </c>
      <c r="F69" s="598"/>
      <c r="G69" s="598" t="s">
        <v>269</v>
      </c>
      <c r="H69" s="599"/>
      <c r="R69" s="66"/>
    </row>
    <row r="70" spans="2:19" ht="45.5" customHeight="1" x14ac:dyDescent="0.2">
      <c r="B70" s="389" t="s">
        <v>430</v>
      </c>
      <c r="C70" s="232" t="s">
        <v>276</v>
      </c>
      <c r="D70" s="351"/>
      <c r="E70" s="649" t="s">
        <v>269</v>
      </c>
      <c r="F70" s="649"/>
      <c r="G70" s="649" t="s">
        <v>269</v>
      </c>
      <c r="H70" s="650"/>
      <c r="R70" s="66"/>
    </row>
    <row r="71" spans="2:19" ht="20.75" customHeight="1" x14ac:dyDescent="0.2">
      <c r="B71" s="214"/>
      <c r="C71" s="215" t="s">
        <v>309</v>
      </c>
      <c r="D71" s="215">
        <f>0.04*COUNTA(D61:D70)</f>
        <v>0</v>
      </c>
      <c r="E71" s="602"/>
      <c r="F71" s="602"/>
      <c r="G71" s="602"/>
      <c r="H71" s="603"/>
    </row>
    <row r="72" spans="2:19" s="3" customFormat="1" ht="41.75" customHeight="1" x14ac:dyDescent="0.2">
      <c r="B72" s="17" t="s">
        <v>310</v>
      </c>
      <c r="C72" s="18"/>
      <c r="D72" s="201" t="s">
        <v>187</v>
      </c>
      <c r="E72" s="615" t="s">
        <v>311</v>
      </c>
      <c r="F72" s="615"/>
      <c r="G72" s="615"/>
      <c r="H72" s="616"/>
      <c r="I72" s="1"/>
      <c r="J72" s="1"/>
      <c r="K72" s="1"/>
      <c r="L72" s="1"/>
      <c r="M72" s="1"/>
      <c r="N72" s="1"/>
      <c r="O72" s="1"/>
      <c r="P72" s="1"/>
      <c r="Q72" s="1"/>
      <c r="R72" s="1"/>
      <c r="S72" s="1"/>
    </row>
    <row r="73" spans="2:19" ht="53.75" customHeight="1" x14ac:dyDescent="0.2">
      <c r="B73" s="70" t="s">
        <v>312</v>
      </c>
      <c r="C73" s="19"/>
      <c r="D73" s="352"/>
      <c r="E73" s="642" t="s">
        <v>269</v>
      </c>
      <c r="F73" s="642"/>
      <c r="G73" s="642"/>
      <c r="H73" s="643"/>
    </row>
    <row r="74" spans="2:19" s="3" customFormat="1" ht="41.75" customHeight="1" x14ac:dyDescent="0.2">
      <c r="B74" s="17"/>
      <c r="C74" s="264" t="s">
        <v>17</v>
      </c>
      <c r="D74" s="201">
        <f>IF(D73=Lists!$R$2,0.2,0)</f>
        <v>0</v>
      </c>
      <c r="E74" s="615"/>
      <c r="F74" s="615"/>
      <c r="G74" s="615"/>
      <c r="H74" s="616"/>
      <c r="I74" s="1"/>
      <c r="J74" s="1"/>
      <c r="K74" s="1"/>
      <c r="L74" s="1"/>
      <c r="M74" s="1"/>
      <c r="N74" s="1"/>
      <c r="O74" s="1"/>
      <c r="P74" s="1"/>
      <c r="Q74" s="1"/>
      <c r="R74" s="1"/>
      <c r="S74" s="1"/>
    </row>
    <row r="75" spans="2:19" ht="15" x14ac:dyDescent="0.2">
      <c r="B75" s="20"/>
      <c r="C75" s="23" t="s">
        <v>125</v>
      </c>
      <c r="D75" s="21">
        <f>D57+D71+D74</f>
        <v>0</v>
      </c>
      <c r="E75" s="21"/>
      <c r="F75" s="21"/>
      <c r="G75" s="21"/>
      <c r="H75" s="22"/>
    </row>
    <row r="76" spans="2:19" s="3" customFormat="1" ht="41.75" customHeight="1" x14ac:dyDescent="0.2">
      <c r="B76" s="17" t="s">
        <v>315</v>
      </c>
      <c r="C76" s="18"/>
      <c r="D76" s="201" t="s">
        <v>187</v>
      </c>
      <c r="E76" s="615" t="s">
        <v>316</v>
      </c>
      <c r="F76" s="615"/>
      <c r="G76" s="615" t="s">
        <v>317</v>
      </c>
      <c r="H76" s="616"/>
      <c r="I76" s="1"/>
      <c r="J76" s="1"/>
      <c r="K76" s="1"/>
      <c r="L76" s="1"/>
      <c r="M76" s="1"/>
      <c r="N76" s="1"/>
      <c r="O76" s="1"/>
      <c r="P76" s="1"/>
      <c r="Q76" s="1"/>
      <c r="R76" s="1"/>
      <c r="S76" s="1"/>
    </row>
    <row r="77" spans="2:19" ht="29.75" customHeight="1" x14ac:dyDescent="0.2">
      <c r="B77" s="257" t="s">
        <v>318</v>
      </c>
      <c r="C77" s="258" t="s">
        <v>245</v>
      </c>
      <c r="D77" s="258"/>
      <c r="E77" s="639" t="s">
        <v>431</v>
      </c>
      <c r="F77" s="640"/>
      <c r="G77" s="640"/>
      <c r="H77" s="641"/>
    </row>
    <row r="78" spans="2:19" ht="38" customHeight="1" x14ac:dyDescent="0.2">
      <c r="B78" s="30" t="s">
        <v>320</v>
      </c>
      <c r="C78" s="25"/>
      <c r="D78" s="342"/>
      <c r="E78" s="633" t="s">
        <v>269</v>
      </c>
      <c r="F78" s="634"/>
      <c r="G78" s="634"/>
      <c r="H78" s="635"/>
    </row>
    <row r="79" spans="2:19" ht="29.75" customHeight="1" x14ac:dyDescent="0.2">
      <c r="B79" s="30" t="s">
        <v>323</v>
      </c>
      <c r="C79" s="25"/>
      <c r="D79" s="342"/>
      <c r="E79" s="633" t="s">
        <v>269</v>
      </c>
      <c r="F79" s="634"/>
      <c r="G79" s="634"/>
      <c r="H79" s="635"/>
    </row>
    <row r="80" spans="2:19" ht="39" customHeight="1" x14ac:dyDescent="0.2">
      <c r="B80" s="259" t="s">
        <v>326</v>
      </c>
      <c r="C80" s="71"/>
      <c r="D80" s="342"/>
      <c r="E80" s="636" t="s">
        <v>269</v>
      </c>
      <c r="F80" s="637"/>
      <c r="G80" s="637"/>
      <c r="H80" s="638"/>
    </row>
    <row r="81" spans="2:19" ht="44" customHeight="1" x14ac:dyDescent="0.2">
      <c r="B81" s="257" t="s">
        <v>329</v>
      </c>
      <c r="C81" s="258" t="s">
        <v>330</v>
      </c>
      <c r="D81" s="258"/>
      <c r="E81" s="639" t="s">
        <v>331</v>
      </c>
      <c r="F81" s="640"/>
      <c r="G81" s="640"/>
      <c r="H81" s="641"/>
    </row>
    <row r="82" spans="2:19" ht="36" customHeight="1" x14ac:dyDescent="0.2">
      <c r="B82" s="30" t="s">
        <v>332</v>
      </c>
      <c r="C82" s="25"/>
      <c r="D82" s="342"/>
      <c r="E82" s="633" t="s">
        <v>269</v>
      </c>
      <c r="F82" s="634"/>
      <c r="G82" s="634"/>
      <c r="H82" s="635"/>
    </row>
    <row r="83" spans="2:19" ht="29.75" customHeight="1" x14ac:dyDescent="0.2">
      <c r="B83" s="30" t="s">
        <v>335</v>
      </c>
      <c r="C83" s="25"/>
      <c r="D83" s="342"/>
      <c r="E83" s="633" t="s">
        <v>269</v>
      </c>
      <c r="F83" s="634"/>
      <c r="G83" s="634"/>
      <c r="H83" s="635"/>
    </row>
    <row r="84" spans="2:19" ht="75" customHeight="1" x14ac:dyDescent="0.2">
      <c r="B84" s="74" t="s">
        <v>336</v>
      </c>
      <c r="C84" s="26"/>
      <c r="D84" s="342"/>
      <c r="E84" s="636" t="s">
        <v>269</v>
      </c>
      <c r="F84" s="637"/>
      <c r="G84" s="637"/>
      <c r="H84" s="638"/>
    </row>
    <row r="85" spans="2:19" ht="15" x14ac:dyDescent="0.2">
      <c r="B85" s="20"/>
      <c r="C85" s="23" t="s">
        <v>126</v>
      </c>
      <c r="D85" s="21">
        <f>SUM(IF(D78=Lists!$S$2,0.2,0),IF(D79=Lists!$T$2,0.1,0),IF(D80=Lists!$U$2,0.1,0),IF(D82=Lists!$V$2,0.3,0),IF(D83=Lists!$W$2,0.1,0),_xlfn.IFS(D84=Lists!$X$3,0.1,D84=Lists!$X$4,0.1,D84=Lists!$X$5,0.15,D84=Lists!$X$6,0.2,D84=Lists!$X$2,0,D84="",0))</f>
        <v>0</v>
      </c>
      <c r="E85" s="21"/>
      <c r="F85" s="21"/>
      <c r="G85" s="21"/>
      <c r="H85" s="22"/>
    </row>
    <row r="86" spans="2:19" s="3" customFormat="1" ht="41" customHeight="1" x14ac:dyDescent="0.2">
      <c r="B86" s="17" t="s">
        <v>338</v>
      </c>
      <c r="C86" s="285" t="s">
        <v>432</v>
      </c>
      <c r="D86" s="658" t="s">
        <v>340</v>
      </c>
      <c r="E86" s="661"/>
      <c r="F86" s="658"/>
      <c r="G86" s="659"/>
      <c r="H86" s="660"/>
      <c r="I86" s="1"/>
      <c r="J86" s="1"/>
      <c r="K86" s="1"/>
      <c r="L86" s="1"/>
      <c r="M86" s="1"/>
      <c r="N86" s="1"/>
      <c r="O86" s="1"/>
      <c r="P86" s="1"/>
      <c r="Q86" s="1"/>
      <c r="R86" s="1"/>
      <c r="S86" s="1"/>
    </row>
    <row r="87" spans="2:19" ht="59.75" customHeight="1" x14ac:dyDescent="0.2">
      <c r="B87" s="257" t="s">
        <v>341</v>
      </c>
      <c r="C87" s="335">
        <v>2018</v>
      </c>
      <c r="D87" s="24" t="s">
        <v>433</v>
      </c>
      <c r="E87" s="24" t="s">
        <v>434</v>
      </c>
      <c r="F87" s="662" t="s">
        <v>435</v>
      </c>
      <c r="G87" s="663"/>
      <c r="H87" s="664"/>
    </row>
    <row r="88" spans="2:19" ht="15.5" customHeight="1" x14ac:dyDescent="0.2">
      <c r="B88" s="353" t="s">
        <v>346</v>
      </c>
      <c r="C88" s="354"/>
      <c r="D88" s="355" t="s">
        <v>269</v>
      </c>
      <c r="E88" s="355" t="s">
        <v>269</v>
      </c>
      <c r="F88" s="665" t="s">
        <v>269</v>
      </c>
      <c r="G88" s="666"/>
      <c r="H88" s="667"/>
    </row>
    <row r="89" spans="2:19" ht="14.75" customHeight="1" x14ac:dyDescent="0.2">
      <c r="B89" s="353" t="s">
        <v>347</v>
      </c>
      <c r="C89" s="354"/>
      <c r="D89" s="355" t="s">
        <v>269</v>
      </c>
      <c r="E89" s="355" t="s">
        <v>269</v>
      </c>
      <c r="F89" s="668"/>
      <c r="G89" s="669"/>
      <c r="H89" s="670"/>
    </row>
    <row r="90" spans="2:19" ht="14.75" customHeight="1" x14ac:dyDescent="0.2">
      <c r="B90" s="353" t="s">
        <v>348</v>
      </c>
      <c r="C90" s="354"/>
      <c r="D90" s="355" t="s">
        <v>269</v>
      </c>
      <c r="E90" s="355" t="s">
        <v>269</v>
      </c>
      <c r="F90" s="668"/>
      <c r="G90" s="669"/>
      <c r="H90" s="670"/>
    </row>
    <row r="91" spans="2:19" ht="14.75" customHeight="1" x14ac:dyDescent="0.2">
      <c r="B91" s="356" t="s">
        <v>349</v>
      </c>
      <c r="C91" s="354"/>
      <c r="D91" s="357" t="s">
        <v>269</v>
      </c>
      <c r="E91" s="357" t="s">
        <v>269</v>
      </c>
      <c r="F91" s="668"/>
      <c r="G91" s="669"/>
      <c r="H91" s="670"/>
    </row>
    <row r="92" spans="2:19" ht="14.75" customHeight="1" x14ac:dyDescent="0.2">
      <c r="B92" s="356" t="s">
        <v>350</v>
      </c>
      <c r="C92" s="354"/>
      <c r="D92" s="357" t="s">
        <v>269</v>
      </c>
      <c r="E92" s="357" t="s">
        <v>269</v>
      </c>
      <c r="F92" s="668"/>
      <c r="G92" s="669"/>
      <c r="H92" s="670"/>
    </row>
    <row r="93" spans="2:19" ht="14.75" customHeight="1" x14ac:dyDescent="0.2">
      <c r="B93" s="356" t="s">
        <v>351</v>
      </c>
      <c r="C93" s="354"/>
      <c r="D93" s="357" t="s">
        <v>269</v>
      </c>
      <c r="E93" s="357" t="s">
        <v>269</v>
      </c>
      <c r="F93" s="668"/>
      <c r="G93" s="669"/>
      <c r="H93" s="670"/>
    </row>
    <row r="94" spans="2:19" ht="14.75" customHeight="1" x14ac:dyDescent="0.2">
      <c r="B94" s="356" t="s">
        <v>352</v>
      </c>
      <c r="C94" s="354"/>
      <c r="D94" s="357" t="s">
        <v>269</v>
      </c>
      <c r="E94" s="357" t="s">
        <v>269</v>
      </c>
      <c r="F94" s="668"/>
      <c r="G94" s="669"/>
      <c r="H94" s="670"/>
    </row>
    <row r="95" spans="2:19" ht="14.75" customHeight="1" x14ac:dyDescent="0.2">
      <c r="B95" s="356" t="s">
        <v>353</v>
      </c>
      <c r="C95" s="354"/>
      <c r="D95" s="357" t="s">
        <v>269</v>
      </c>
      <c r="E95" s="357" t="s">
        <v>269</v>
      </c>
      <c r="F95" s="668"/>
      <c r="G95" s="669"/>
      <c r="H95" s="670"/>
    </row>
    <row r="96" spans="2:19" ht="14.75" customHeight="1" x14ac:dyDescent="0.2">
      <c r="B96" s="356">
        <v>9</v>
      </c>
      <c r="C96" s="354"/>
      <c r="D96" s="357" t="s">
        <v>269</v>
      </c>
      <c r="E96" s="357" t="s">
        <v>269</v>
      </c>
      <c r="F96" s="668"/>
      <c r="G96" s="669"/>
      <c r="H96" s="670"/>
    </row>
    <row r="97" spans="2:8" ht="14.75" customHeight="1" x14ac:dyDescent="0.2">
      <c r="B97" s="356">
        <v>10</v>
      </c>
      <c r="C97" s="354"/>
      <c r="D97" s="357" t="s">
        <v>269</v>
      </c>
      <c r="E97" s="357" t="s">
        <v>269</v>
      </c>
      <c r="F97" s="668"/>
      <c r="G97" s="669"/>
      <c r="H97" s="670"/>
    </row>
    <row r="98" spans="2:8" ht="14.75" customHeight="1" x14ac:dyDescent="0.2">
      <c r="B98" s="356">
        <v>11</v>
      </c>
      <c r="C98" s="354"/>
      <c r="D98" s="357" t="s">
        <v>269</v>
      </c>
      <c r="E98" s="357" t="s">
        <v>269</v>
      </c>
      <c r="F98" s="668"/>
      <c r="G98" s="669"/>
      <c r="H98" s="670"/>
    </row>
    <row r="99" spans="2:8" ht="14.75" customHeight="1" x14ac:dyDescent="0.2">
      <c r="B99" s="356">
        <v>12</v>
      </c>
      <c r="C99" s="354"/>
      <c r="D99" s="357" t="s">
        <v>269</v>
      </c>
      <c r="E99" s="357" t="s">
        <v>269</v>
      </c>
      <c r="F99" s="668"/>
      <c r="G99" s="669"/>
      <c r="H99" s="670"/>
    </row>
    <row r="100" spans="2:8" ht="14.75" customHeight="1" x14ac:dyDescent="0.2">
      <c r="B100" s="356">
        <v>13</v>
      </c>
      <c r="C100" s="354"/>
      <c r="D100" s="357" t="s">
        <v>269</v>
      </c>
      <c r="E100" s="357" t="s">
        <v>269</v>
      </c>
      <c r="F100" s="668"/>
      <c r="G100" s="669"/>
      <c r="H100" s="670"/>
    </row>
    <row r="101" spans="2:8" ht="14.75" customHeight="1" x14ac:dyDescent="0.2">
      <c r="B101" s="356">
        <v>14</v>
      </c>
      <c r="C101" s="354"/>
      <c r="D101" s="357" t="s">
        <v>269</v>
      </c>
      <c r="E101" s="357" t="s">
        <v>269</v>
      </c>
      <c r="F101" s="668"/>
      <c r="G101" s="669"/>
      <c r="H101" s="670"/>
    </row>
    <row r="102" spans="2:8" ht="14.75" customHeight="1" x14ac:dyDescent="0.2">
      <c r="B102" s="356">
        <v>15</v>
      </c>
      <c r="C102" s="354"/>
      <c r="D102" s="357" t="s">
        <v>269</v>
      </c>
      <c r="E102" s="357" t="s">
        <v>269</v>
      </c>
      <c r="F102" s="668"/>
      <c r="G102" s="669"/>
      <c r="H102" s="670"/>
    </row>
    <row r="103" spans="2:8" ht="14.75" customHeight="1" x14ac:dyDescent="0.2">
      <c r="B103" s="356">
        <v>16</v>
      </c>
      <c r="C103" s="354"/>
      <c r="D103" s="357" t="s">
        <v>269</v>
      </c>
      <c r="E103" s="357" t="s">
        <v>269</v>
      </c>
      <c r="F103" s="668"/>
      <c r="G103" s="669"/>
      <c r="H103" s="670"/>
    </row>
    <row r="104" spans="2:8" ht="14.75" customHeight="1" x14ac:dyDescent="0.2">
      <c r="B104" s="356">
        <v>17</v>
      </c>
      <c r="C104" s="354"/>
      <c r="D104" s="357" t="s">
        <v>269</v>
      </c>
      <c r="E104" s="357" t="s">
        <v>269</v>
      </c>
      <c r="F104" s="668"/>
      <c r="G104" s="669"/>
      <c r="H104" s="670"/>
    </row>
    <row r="105" spans="2:8" ht="14.75" customHeight="1" x14ac:dyDescent="0.2">
      <c r="B105" s="356">
        <v>18</v>
      </c>
      <c r="C105" s="354"/>
      <c r="D105" s="357" t="s">
        <v>269</v>
      </c>
      <c r="E105" s="357" t="s">
        <v>269</v>
      </c>
      <c r="F105" s="668"/>
      <c r="G105" s="669"/>
      <c r="H105" s="670"/>
    </row>
    <row r="106" spans="2:8" ht="14.75" customHeight="1" x14ac:dyDescent="0.2">
      <c r="B106" s="356">
        <v>19</v>
      </c>
      <c r="C106" s="354"/>
      <c r="D106" s="357" t="s">
        <v>269</v>
      </c>
      <c r="E106" s="357" t="s">
        <v>269</v>
      </c>
      <c r="F106" s="668"/>
      <c r="G106" s="669"/>
      <c r="H106" s="670"/>
    </row>
    <row r="107" spans="2:8" ht="14.75" customHeight="1" x14ac:dyDescent="0.2">
      <c r="B107" s="356">
        <v>20</v>
      </c>
      <c r="C107" s="354"/>
      <c r="D107" s="357" t="s">
        <v>269</v>
      </c>
      <c r="E107" s="357" t="s">
        <v>269</v>
      </c>
      <c r="F107" s="668"/>
      <c r="G107" s="669"/>
      <c r="H107" s="670"/>
    </row>
    <row r="108" spans="2:8" ht="14.75" customHeight="1" x14ac:dyDescent="0.2">
      <c r="B108" s="356">
        <v>21</v>
      </c>
      <c r="C108" s="354"/>
      <c r="D108" s="357" t="s">
        <v>269</v>
      </c>
      <c r="E108" s="357" t="s">
        <v>269</v>
      </c>
      <c r="F108" s="668"/>
      <c r="G108" s="669"/>
      <c r="H108" s="670"/>
    </row>
    <row r="109" spans="2:8" ht="14.75" customHeight="1" x14ac:dyDescent="0.2">
      <c r="B109" s="356">
        <v>22</v>
      </c>
      <c r="C109" s="354"/>
      <c r="D109" s="357" t="s">
        <v>269</v>
      </c>
      <c r="E109" s="357" t="s">
        <v>269</v>
      </c>
      <c r="F109" s="668"/>
      <c r="G109" s="669"/>
      <c r="H109" s="670"/>
    </row>
    <row r="110" spans="2:8" ht="14.75" customHeight="1" x14ac:dyDescent="0.2">
      <c r="B110" s="356">
        <v>23</v>
      </c>
      <c r="C110" s="354"/>
      <c r="D110" s="357" t="s">
        <v>269</v>
      </c>
      <c r="E110" s="357" t="s">
        <v>269</v>
      </c>
      <c r="F110" s="668"/>
      <c r="G110" s="669"/>
      <c r="H110" s="670"/>
    </row>
    <row r="111" spans="2:8" ht="14.75" customHeight="1" x14ac:dyDescent="0.2">
      <c r="B111" s="356">
        <v>24</v>
      </c>
      <c r="C111" s="354"/>
      <c r="D111" s="357" t="s">
        <v>269</v>
      </c>
      <c r="E111" s="357" t="s">
        <v>269</v>
      </c>
      <c r="F111" s="668"/>
      <c r="G111" s="669"/>
      <c r="H111" s="670"/>
    </row>
    <row r="112" spans="2:8" ht="14.75" customHeight="1" x14ac:dyDescent="0.2">
      <c r="B112" s="356">
        <v>25</v>
      </c>
      <c r="C112" s="354"/>
      <c r="D112" s="357" t="s">
        <v>269</v>
      </c>
      <c r="E112" s="357" t="s">
        <v>269</v>
      </c>
      <c r="F112" s="668"/>
      <c r="G112" s="669"/>
      <c r="H112" s="670"/>
    </row>
    <row r="113" spans="2:8" ht="14.75" customHeight="1" x14ac:dyDescent="0.2">
      <c r="B113" s="356">
        <v>26</v>
      </c>
      <c r="C113" s="354"/>
      <c r="D113" s="357" t="s">
        <v>269</v>
      </c>
      <c r="E113" s="357" t="s">
        <v>269</v>
      </c>
      <c r="F113" s="668"/>
      <c r="G113" s="669"/>
      <c r="H113" s="670"/>
    </row>
    <row r="114" spans="2:8" ht="14.75" customHeight="1" x14ac:dyDescent="0.2">
      <c r="B114" s="356">
        <v>27</v>
      </c>
      <c r="C114" s="354"/>
      <c r="D114" s="357" t="s">
        <v>269</v>
      </c>
      <c r="E114" s="357" t="s">
        <v>269</v>
      </c>
      <c r="F114" s="668"/>
      <c r="G114" s="669"/>
      <c r="H114" s="670"/>
    </row>
    <row r="115" spans="2:8" ht="14.75" customHeight="1" x14ac:dyDescent="0.2">
      <c r="B115" s="356">
        <v>28</v>
      </c>
      <c r="C115" s="354"/>
      <c r="D115" s="357" t="s">
        <v>269</v>
      </c>
      <c r="E115" s="357" t="s">
        <v>269</v>
      </c>
      <c r="F115" s="668"/>
      <c r="G115" s="669"/>
      <c r="H115" s="670"/>
    </row>
    <row r="116" spans="2:8" ht="14.75" customHeight="1" x14ac:dyDescent="0.2">
      <c r="B116" s="356">
        <v>29</v>
      </c>
      <c r="C116" s="354"/>
      <c r="D116" s="357" t="s">
        <v>269</v>
      </c>
      <c r="E116" s="357" t="s">
        <v>269</v>
      </c>
      <c r="F116" s="668"/>
      <c r="G116" s="669"/>
      <c r="H116" s="670"/>
    </row>
    <row r="117" spans="2:8" ht="14.75" customHeight="1" x14ac:dyDescent="0.2">
      <c r="B117" s="358">
        <v>30</v>
      </c>
      <c r="C117" s="359"/>
      <c r="D117" s="360" t="s">
        <v>269</v>
      </c>
      <c r="E117" s="360" t="s">
        <v>269</v>
      </c>
      <c r="F117" s="671"/>
      <c r="G117" s="672"/>
      <c r="H117" s="673"/>
    </row>
    <row r="118" spans="2:8" ht="42.5" customHeight="1" x14ac:dyDescent="0.2">
      <c r="B118" s="252" t="s">
        <v>436</v>
      </c>
      <c r="C118" s="253"/>
      <c r="D118" s="254">
        <f>SUM(D88:D117)</f>
        <v>0</v>
      </c>
      <c r="E118" s="72">
        <f>SUM(E88:E117)</f>
        <v>0</v>
      </c>
      <c r="F118" s="655"/>
      <c r="G118" s="656"/>
      <c r="H118" s="657"/>
    </row>
    <row r="119" spans="2:8" ht="44.75" customHeight="1" x14ac:dyDescent="0.2">
      <c r="B119" s="250" t="s">
        <v>440</v>
      </c>
      <c r="C119" s="251"/>
      <c r="D119" s="254" t="str">
        <f>'SB2 Overview States Provinces'!D8</f>
        <v>…</v>
      </c>
      <c r="E119" s="652"/>
      <c r="F119" s="653"/>
      <c r="G119" s="653"/>
      <c r="H119" s="654"/>
    </row>
    <row r="120" spans="2:8" ht="16" thickBot="1" x14ac:dyDescent="0.25">
      <c r="B120" s="241"/>
      <c r="C120" s="242" t="s">
        <v>127</v>
      </c>
      <c r="D120" s="248">
        <f>IF(ISERROR(D118/D119),0,D118/D119)</f>
        <v>0</v>
      </c>
      <c r="E120" s="243"/>
      <c r="F120" s="243"/>
      <c r="G120" s="243"/>
      <c r="H120" s="244"/>
    </row>
    <row r="121" spans="2:8" ht="21.5" customHeight="1" thickBot="1" x14ac:dyDescent="0.25">
      <c r="B121" s="245"/>
      <c r="C121" s="245"/>
      <c r="D121" s="245"/>
      <c r="E121" s="1"/>
    </row>
    <row r="122" spans="2:8" ht="43.25" customHeight="1" thickBot="1" x14ac:dyDescent="0.25">
      <c r="B122" s="246" t="s">
        <v>441</v>
      </c>
      <c r="C122" s="247"/>
      <c r="D122" s="249">
        <f>D8*(D25+D32+D75+D85+D120)</f>
        <v>0</v>
      </c>
      <c r="E122" s="646"/>
      <c r="F122" s="647"/>
      <c r="G122" s="647"/>
      <c r="H122" s="648"/>
    </row>
  </sheetData>
  <sheetProtection algorithmName="SHA-512" hashValue="Zi9leP4KPfTJnbIi6J0A8N8DsIzOZleYQ0NY037gQGAuHwKHDFioMKYV9P7h0uElCsukGtOxu8ioE26IdIpROA==" saltValue="sTP9xN4jPh8mYgCBWhb0Zg==" spinCount="100000" sheet="1" objects="1" scenarios="1" formatColumns="0" formatRows="0"/>
  <mergeCells count="75">
    <mergeCell ref="E122:H122"/>
    <mergeCell ref="D86:E86"/>
    <mergeCell ref="F86:H86"/>
    <mergeCell ref="F87:H87"/>
    <mergeCell ref="F88:H117"/>
    <mergeCell ref="F118:H118"/>
    <mergeCell ref="E119:H119"/>
    <mergeCell ref="E82:H82"/>
    <mergeCell ref="E83:H83"/>
    <mergeCell ref="E84:H84"/>
    <mergeCell ref="E79:H79"/>
    <mergeCell ref="E80:H80"/>
    <mergeCell ref="E81:H81"/>
    <mergeCell ref="E74:H74"/>
    <mergeCell ref="E76:H76"/>
    <mergeCell ref="E77:H77"/>
    <mergeCell ref="E78:H78"/>
    <mergeCell ref="E70:F70"/>
    <mergeCell ref="G70:H70"/>
    <mergeCell ref="E71:H71"/>
    <mergeCell ref="E72:H72"/>
    <mergeCell ref="E73:H73"/>
    <mergeCell ref="B61:B69"/>
    <mergeCell ref="G61:H61"/>
    <mergeCell ref="G62:H62"/>
    <mergeCell ref="G63:H63"/>
    <mergeCell ref="G64:H64"/>
    <mergeCell ref="G65:H65"/>
    <mergeCell ref="G66:H66"/>
    <mergeCell ref="G67:H67"/>
    <mergeCell ref="E68:F68"/>
    <mergeCell ref="G68:H68"/>
    <mergeCell ref="E69:F69"/>
    <mergeCell ref="G69:H69"/>
    <mergeCell ref="E67:F67"/>
    <mergeCell ref="E33:H33"/>
    <mergeCell ref="F34:G34"/>
    <mergeCell ref="B37:B54"/>
    <mergeCell ref="B55:B56"/>
    <mergeCell ref="E58:H58"/>
    <mergeCell ref="E27:H27"/>
    <mergeCell ref="E28:H28"/>
    <mergeCell ref="E29:H29"/>
    <mergeCell ref="E30:H30"/>
    <mergeCell ref="E31:H31"/>
    <mergeCell ref="E21:H21"/>
    <mergeCell ref="E22:H22"/>
    <mergeCell ref="E23:H23"/>
    <mergeCell ref="E24:H24"/>
    <mergeCell ref="E26:H26"/>
    <mergeCell ref="E16:H16"/>
    <mergeCell ref="E17:H17"/>
    <mergeCell ref="E18:H18"/>
    <mergeCell ref="E19:H19"/>
    <mergeCell ref="E20:H20"/>
    <mergeCell ref="E11:H11"/>
    <mergeCell ref="E12:H12"/>
    <mergeCell ref="E13:H13"/>
    <mergeCell ref="E14:H14"/>
    <mergeCell ref="E15:H15"/>
    <mergeCell ref="E5:H5"/>
    <mergeCell ref="E6:H6"/>
    <mergeCell ref="E7:H7"/>
    <mergeCell ref="E9:H9"/>
    <mergeCell ref="E10:H10"/>
    <mergeCell ref="E59:F59"/>
    <mergeCell ref="E60:F60"/>
    <mergeCell ref="E66:F66"/>
    <mergeCell ref="G59:H59"/>
    <mergeCell ref="G60:H60"/>
    <mergeCell ref="E61:F61"/>
    <mergeCell ref="E62:F62"/>
    <mergeCell ref="E63:F63"/>
    <mergeCell ref="E64:F64"/>
    <mergeCell ref="E65:F65"/>
  </mergeCells>
  <conditionalFormatting sqref="C119">
    <cfRule type="duplicateValues" dxfId="227" priority="27"/>
  </conditionalFormatting>
  <conditionalFormatting sqref="D7">
    <cfRule type="containsText" dxfId="226" priority="6" operator="containsText" text="Y">
      <formula>NOT(ISERROR(SEARCH("Y",D7)))</formula>
    </cfRule>
    <cfRule type="containsText" dxfId="225" priority="5" operator="containsText" text="N">
      <formula>NOT(ISERROR(SEARCH("N",D7)))</formula>
    </cfRule>
  </conditionalFormatting>
  <conditionalFormatting sqref="D12:D13">
    <cfRule type="containsText" dxfId="224" priority="9" operator="containsText" text="YES">
      <formula>NOT(ISERROR(SEARCH("YES",D12)))</formula>
    </cfRule>
  </conditionalFormatting>
  <conditionalFormatting sqref="D15:D16">
    <cfRule type="containsText" dxfId="223" priority="8" operator="containsText" text="YES">
      <formula>NOT(ISERROR(SEARCH("YES",D15)))</formula>
    </cfRule>
  </conditionalFormatting>
  <conditionalFormatting sqref="D17 D23 D28:D31">
    <cfRule type="containsText" dxfId="222" priority="13" operator="containsText" text="SOME">
      <formula>NOT(ISERROR(SEARCH("SOME",D17)))</formula>
    </cfRule>
  </conditionalFormatting>
  <conditionalFormatting sqref="D18:D20">
    <cfRule type="containsText" dxfId="221" priority="7" operator="containsText" text="YES">
      <formula>NOT(ISERROR(SEARCH("YES",D18)))</formula>
    </cfRule>
  </conditionalFormatting>
  <conditionalFormatting sqref="D27:D31">
    <cfRule type="containsText" dxfId="220" priority="12" operator="containsText" text="Y">
      <formula>NOT(ISERROR(SEARCH("Y",D27)))</formula>
    </cfRule>
  </conditionalFormatting>
  <conditionalFormatting sqref="D73">
    <cfRule type="containsText" dxfId="219" priority="10" operator="containsText" text="YES">
      <formula>NOT(ISERROR(SEARCH("YES",D73)))</formula>
    </cfRule>
  </conditionalFormatting>
  <conditionalFormatting sqref="D78:D80">
    <cfRule type="containsText" dxfId="218" priority="3" operator="containsText" text="YES">
      <formula>NOT(ISERROR(SEARCH("YES",D78)))</formula>
    </cfRule>
  </conditionalFormatting>
  <conditionalFormatting sqref="D82:D83">
    <cfRule type="containsText" dxfId="217" priority="2" operator="containsText" text="YES">
      <formula>NOT(ISERROR(SEARCH("YES",D82)))</formula>
    </cfRule>
  </conditionalFormatting>
  <conditionalFormatting sqref="D84">
    <cfRule type="containsText" dxfId="216" priority="1" operator="containsText" text="Monitoring via">
      <formula>NOT(ISERROR(SEARCH("Monitoring via",D84)))</formula>
    </cfRule>
  </conditionalFormatting>
  <dataValidations count="1">
    <dataValidation allowBlank="1" showInputMessage="1" showErrorMessage="1" promptTitle="Please enter other consideration" sqref="D70" xr:uid="{5808CEF9-D84B-4AB9-884F-4BA1F31454B8}"/>
  </dataValidations>
  <hyperlinks>
    <hyperlink ref="E1" location="'CONTACT DETAILS'!A1" display="'CONTACT DETAILS'!A1" xr:uid="{1390F394-A246-47D2-B9D7-2E2EE73BEECD}"/>
    <hyperlink ref="B1" location="'MAIN PAGE'!A1" display="'MAIN PAGE'!A1" xr:uid="{D3D1FBA4-915B-4921-8D9E-C12B5E62A4E5}"/>
    <hyperlink ref="D1" location="'SB2 Overview States Provinces'!A1" display="'SB2 Overview States Provinces'!A1" xr:uid="{3172A676-64A4-4E24-8A92-93D1E7B46241}"/>
  </hyperlink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9">
        <x14:dataValidation type="list" allowBlank="1" showInputMessage="1" showErrorMessage="1" error="Please select answer from drop-down list, or input answer in CAPITAL LETTERS" prompt="Please select an answer from the drop-down list" xr:uid="{AAC3233E-73DC-4B91-B4B4-2F8631CEADAE}">
          <x14:formula1>
            <xm:f>Lists!$R$2:$R$3</xm:f>
          </x14:formula1>
          <xm:sqref>D73</xm:sqref>
        </x14:dataValidation>
        <x14:dataValidation type="list" allowBlank="1" showInputMessage="1" showErrorMessage="1" promptTitle="Please choose relevant option" xr:uid="{13BC71B1-3C5A-40CC-9A4A-55C59045B753}">
          <x14:formula1>
            <xm:f>Lists!$X$2:$X$6</xm:f>
          </x14:formula1>
          <xm:sqref>D84</xm:sqref>
        </x14:dataValidation>
        <x14:dataValidation type="list" allowBlank="1" showInputMessage="1" showErrorMessage="1" promptTitle="For example:" xr:uid="{EA99F805-83C5-4BBA-8E6C-05290EAE182A}">
          <x14:formula1>
            <xm:f>Lists!$Y$2:$Y$8</xm:f>
          </x14:formula1>
          <xm:sqref>F37:F56</xm:sqref>
        </x14:dataValidation>
        <x14:dataValidation type="list" allowBlank="1" showInputMessage="1" showErrorMessage="1" error="Please select answer from the drop-down list, or input answer in CAPITAL LETTERS" prompt="Please select the most relevant answer from the drop-down list" xr:uid="{A0AB7897-0F25-45CB-B203-A930E4624EA1}">
          <x14:formula1>
            <xm:f>Lists!$D$2:$D$4</xm:f>
          </x14:formula1>
          <xm:sqref>D13</xm:sqref>
        </x14:dataValidation>
        <x14:dataValidation type="list" allowBlank="1" showInputMessage="1" showErrorMessage="1" xr:uid="{A6AF4376-E0D4-4384-A80A-3F840F317025}">
          <x14:formula1>
            <xm:f>Lists!$F$2:$F$4</xm:f>
          </x14:formula1>
          <xm:sqref>D16</xm:sqref>
        </x14:dataValidation>
        <x14:dataValidation type="list" allowBlank="1" showInputMessage="1" showErrorMessage="1" xr:uid="{F24F1198-5BEE-49FE-AB43-3CF08FD2490D}">
          <x14:formula1>
            <xm:f>Lists!$G$2:$G$4</xm:f>
          </x14:formula1>
          <xm:sqref>D18</xm:sqref>
        </x14:dataValidation>
        <x14:dataValidation type="list" allowBlank="1" showInputMessage="1" showErrorMessage="1" xr:uid="{62E63A6C-5682-4A72-9635-0B2C2BE3E30C}">
          <x14:formula1>
            <xm:f>Lists!$H$2:$H$4</xm:f>
          </x14:formula1>
          <xm:sqref>D19</xm:sqref>
        </x14:dataValidation>
        <x14:dataValidation type="list" allowBlank="1" showInputMessage="1" showErrorMessage="1" xr:uid="{43BDBEDF-4D1B-4A4A-BE49-9052E50AB1EC}">
          <x14:formula1>
            <xm:f>Lists!$I$2:$I$4</xm:f>
          </x14:formula1>
          <xm:sqref>D20</xm:sqref>
        </x14:dataValidation>
        <x14:dataValidation type="list" allowBlank="1" showInputMessage="1" showErrorMessage="1" xr:uid="{660606D6-C3C2-4349-8B0F-EBF3A8383BFA}">
          <x14:formula1>
            <xm:f>Lists!$E$2:$E$4</xm:f>
          </x14:formula1>
          <xm:sqref>D15</xm:sqref>
        </x14:dataValidation>
        <x14:dataValidation type="list" allowBlank="1" showInputMessage="1" showErrorMessage="1" error="Please select answer from drop-down list, or input answer in CAPITAL LETTERS" promptTitle="Please answer YES/NO" prompt="Select an answer from the drop-down list" xr:uid="{486FFA1E-9694-4F9A-BF96-40E90D105566}">
          <x14:formula1>
            <xm:f>Lists!$L$2:$L$4</xm:f>
          </x14:formula1>
          <xm:sqref>D27:D31</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E73F2A5E-6A0D-43FD-B06E-E4489B752FB7}">
          <x14:formula1>
            <xm:f>Lists!$A$2:$A$4</xm:f>
          </x14:formula1>
          <xm:sqref>D7</xm:sqref>
        </x14:dataValidation>
        <x14:dataValidation type="list" allowBlank="1" showInputMessage="1" showErrorMessage="1" xr:uid="{D6E26A69-685D-4B24-BB5B-3B46369CCA22}">
          <x14:formula1>
            <xm:f>Lists!$K$2:$K$4</xm:f>
          </x14:formula1>
          <xm:sqref>D23</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EBCEEB48-E153-4B49-9503-2433C916EA8A}">
          <x14:formula1>
            <xm:f>Lists!$S$2:$S$3</xm:f>
          </x14:formula1>
          <xm:sqref>D78</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7A4AF8FD-2CF6-46D6-B2E6-562941DC4641}">
          <x14:formula1>
            <xm:f>Lists!$T$2:$T$3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3F70E5C1-DAF5-45E7-9F05-5F9ED181170C}">
          <x14:formula1>
            <xm:f>Lists!$U$2:$U$3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7AE8180E-E84A-4651-BC6F-9F2941A1BF2E}">
          <x14:formula1>
            <xm:f>Lists!$V$2:$V$3</xm:f>
          </x14:formula1>
          <xm:sqref>D82:D83</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FC006AA3-77D6-4EA3-AF35-4E3D0BCDD8D0}">
          <x14:formula1>
            <xm:f>Lists!$O$2:$O$25</xm:f>
          </x14:formula1>
          <xm:sqref>D37:D54</xm:sqref>
        </x14:dataValidation>
        <x14:dataValidation type="list" allowBlank="1" showInputMessage="1" showErrorMessage="1" error="Please select answer from the drop-down list, or input answer in CAPITAL LETTERS" promptTitle="When defining requirements:" prompt="Public bodies can resort to:" xr:uid="{F8DC2743-E901-486E-A887-95538965D77A}">
          <x14:formula1>
            <xm:f>Lists!$C$2:$C$6</xm:f>
          </x14:formula1>
          <xm:sqref>D12</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BF70E4C3-2D21-4850-9231-5F75D1E66673}">
          <x14:formula1>
            <xm:f>Lists!$Q$2:$Q$12</xm:f>
          </x14:formula1>
          <xm:sqref>D61:D69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00BF-80D3-49E4-8D08-19629E8904B0}">
  <dimension ref="B1:S122"/>
  <sheetViews>
    <sheetView showGridLines="0" zoomScaleNormal="100" workbookViewId="0">
      <pane xSplit="2" ySplit="4" topLeftCell="C5" activePane="bottomRight" state="frozen"/>
      <selection pane="topRight" activeCell="D119" sqref="D119"/>
      <selection pane="bottomLeft" activeCell="D119" sqref="D119"/>
      <selection pane="bottomRight" activeCell="A5" sqref="A5"/>
    </sheetView>
  </sheetViews>
  <sheetFormatPr baseColWidth="10" defaultColWidth="25.1640625" defaultRowHeight="11" x14ac:dyDescent="0.2"/>
  <cols>
    <col min="1" max="1" width="15.5" style="1" customWidth="1"/>
    <col min="2" max="2" width="69" style="4" customWidth="1"/>
    <col min="3" max="3" width="10.6640625" style="4" customWidth="1"/>
    <col min="4" max="4" width="47" style="1" customWidth="1"/>
    <col min="5" max="5" width="40.5" style="2" customWidth="1"/>
    <col min="6" max="6" width="30.33203125" style="1" customWidth="1"/>
    <col min="7" max="7" width="25" style="1" customWidth="1"/>
    <col min="8" max="8" width="20.1640625" style="1" customWidth="1"/>
    <col min="9" max="9" width="9.5" style="1" customWidth="1"/>
    <col min="10" max="10" width="18.6640625" style="1" bestFit="1" customWidth="1"/>
    <col min="11" max="11" width="19.5" style="1" customWidth="1"/>
    <col min="12" max="12" width="11.6640625" style="1" customWidth="1"/>
    <col min="13" max="13" width="11.33203125" style="1" customWidth="1"/>
    <col min="14" max="14" width="13.6640625" style="1" customWidth="1"/>
    <col min="15" max="15" width="13.5" style="1" customWidth="1"/>
    <col min="16" max="17" width="16.6640625" style="1" customWidth="1"/>
    <col min="18" max="18" width="3.6640625" style="1" customWidth="1"/>
    <col min="19" max="19" width="21.5" style="1" customWidth="1"/>
    <col min="20" max="16384" width="25.1640625" style="1"/>
  </cols>
  <sheetData>
    <row r="1" spans="2:19" s="77" customFormat="1" ht="36" customHeight="1" thickTop="1" thickBot="1" x14ac:dyDescent="0.25">
      <c r="B1" s="106" t="s">
        <v>143</v>
      </c>
      <c r="C1" s="107"/>
      <c r="D1" s="108" t="s">
        <v>420</v>
      </c>
      <c r="E1" s="106" t="s">
        <v>101</v>
      </c>
    </row>
    <row r="2" spans="2:19" ht="24.5" customHeight="1" thickTop="1" x14ac:dyDescent="0.2"/>
    <row r="3" spans="2:19" s="29" customFormat="1" ht="50" customHeight="1" x14ac:dyDescent="0.2">
      <c r="B3" s="27" t="s">
        <v>442</v>
      </c>
      <c r="D3" s="56" t="str">
        <f>'SB2 Overview States Provinces'!C9</f>
        <v>…</v>
      </c>
      <c r="E3" s="263"/>
      <c r="G3" s="28"/>
      <c r="H3" s="28"/>
      <c r="I3" s="28"/>
      <c r="J3" s="28"/>
      <c r="K3" s="28"/>
    </row>
    <row r="4" spans="2:19" s="29" customFormat="1" ht="13.25" customHeight="1" thickBot="1" x14ac:dyDescent="0.25">
      <c r="B4" s="27"/>
      <c r="C4" s="28"/>
      <c r="D4" s="27"/>
      <c r="F4" s="28"/>
      <c r="G4" s="28"/>
      <c r="H4" s="28"/>
      <c r="I4" s="28"/>
      <c r="J4" s="28"/>
      <c r="K4" s="28"/>
    </row>
    <row r="5" spans="2:19" s="29" customFormat="1" ht="56.75" customHeight="1" x14ac:dyDescent="0.2">
      <c r="B5" s="15" t="s">
        <v>181</v>
      </c>
      <c r="C5" s="16" t="s">
        <v>182</v>
      </c>
      <c r="D5" s="16"/>
      <c r="E5" s="617"/>
      <c r="F5" s="617"/>
      <c r="G5" s="617"/>
      <c r="H5" s="618"/>
      <c r="I5" s="3"/>
      <c r="J5" s="3"/>
      <c r="K5" s="3"/>
      <c r="L5" s="3"/>
      <c r="M5" s="3"/>
      <c r="N5" s="3"/>
      <c r="O5" s="3"/>
      <c r="P5" s="3"/>
      <c r="Q5" s="3"/>
      <c r="R5" s="3"/>
      <c r="S5" s="3"/>
    </row>
    <row r="6" spans="2:19" s="3" customFormat="1" ht="41.75" customHeight="1" x14ac:dyDescent="0.2">
      <c r="B6" s="17" t="s">
        <v>185</v>
      </c>
      <c r="C6" s="18" t="s">
        <v>186</v>
      </c>
      <c r="D6" s="201" t="s">
        <v>187</v>
      </c>
      <c r="E6" s="615" t="s">
        <v>188</v>
      </c>
      <c r="F6" s="615"/>
      <c r="G6" s="615"/>
      <c r="H6" s="616"/>
      <c r="I6" s="1"/>
      <c r="J6" s="1"/>
      <c r="K6" s="1"/>
      <c r="L6" s="1"/>
      <c r="M6" s="1"/>
      <c r="N6" s="1"/>
      <c r="O6" s="1"/>
      <c r="P6" s="1"/>
      <c r="Q6" s="1"/>
      <c r="R6" s="1"/>
      <c r="S6" s="1"/>
    </row>
    <row r="7" spans="2:19" ht="77" customHeight="1" x14ac:dyDescent="0.2">
      <c r="B7" s="68" t="s">
        <v>422</v>
      </c>
      <c r="C7" s="19"/>
      <c r="D7" s="341"/>
      <c r="E7" s="600"/>
      <c r="F7" s="600"/>
      <c r="G7" s="600"/>
      <c r="H7" s="601"/>
    </row>
    <row r="8" spans="2:19" ht="15" x14ac:dyDescent="0.2">
      <c r="B8" s="20"/>
      <c r="C8" s="23" t="s">
        <v>0</v>
      </c>
      <c r="D8" s="21">
        <f>IF(D7=Lists!$A$2,1,0)</f>
        <v>0</v>
      </c>
      <c r="E8" s="21"/>
      <c r="F8" s="21"/>
      <c r="G8" s="21"/>
      <c r="H8" s="22"/>
    </row>
    <row r="9" spans="2:19" s="3" customFormat="1" ht="41.75" customHeight="1" x14ac:dyDescent="0.2">
      <c r="B9" s="17" t="s">
        <v>192</v>
      </c>
      <c r="C9" s="18"/>
      <c r="D9" s="201"/>
      <c r="E9" s="615"/>
      <c r="F9" s="615"/>
      <c r="G9" s="615"/>
      <c r="H9" s="616"/>
      <c r="I9" s="1"/>
      <c r="J9" s="1"/>
      <c r="K9" s="1"/>
      <c r="L9" s="1"/>
      <c r="M9" s="1"/>
      <c r="N9" s="1"/>
      <c r="O9" s="1"/>
      <c r="P9" s="1"/>
      <c r="Q9" s="1"/>
      <c r="R9" s="1"/>
      <c r="S9" s="1"/>
    </row>
    <row r="10" spans="2:19" ht="38.75" customHeight="1" x14ac:dyDescent="0.2">
      <c r="B10" s="214" t="s">
        <v>423</v>
      </c>
      <c r="C10" s="215" t="s">
        <v>194</v>
      </c>
      <c r="D10" s="201" t="s">
        <v>187</v>
      </c>
      <c r="E10" s="615" t="s">
        <v>188</v>
      </c>
      <c r="F10" s="615"/>
      <c r="G10" s="615"/>
      <c r="H10" s="616"/>
    </row>
    <row r="11" spans="2:19" ht="34.25" customHeight="1" x14ac:dyDescent="0.2">
      <c r="B11" s="202" t="s">
        <v>195</v>
      </c>
      <c r="C11" s="203"/>
      <c r="D11" s="204" t="s">
        <v>196</v>
      </c>
      <c r="E11" s="644"/>
      <c r="F11" s="644"/>
      <c r="G11" s="644"/>
      <c r="H11" s="645"/>
    </row>
    <row r="12" spans="2:19" ht="132" customHeight="1" x14ac:dyDescent="0.2">
      <c r="B12" s="205" t="s">
        <v>197</v>
      </c>
      <c r="C12" s="206"/>
      <c r="D12" s="342"/>
      <c r="E12" s="606"/>
      <c r="F12" s="606"/>
      <c r="G12" s="606"/>
      <c r="H12" s="607"/>
    </row>
    <row r="13" spans="2:19" ht="75.5" customHeight="1" x14ac:dyDescent="0.2">
      <c r="B13" s="207" t="s">
        <v>200</v>
      </c>
      <c r="C13" s="206"/>
      <c r="D13" s="342"/>
      <c r="E13" s="606"/>
      <c r="F13" s="606"/>
      <c r="G13" s="606"/>
      <c r="H13" s="607"/>
    </row>
    <row r="14" spans="2:19" ht="31.25" customHeight="1" x14ac:dyDescent="0.2">
      <c r="B14" s="208" t="s">
        <v>203</v>
      </c>
      <c r="C14" s="206"/>
      <c r="D14" s="209" t="s">
        <v>204</v>
      </c>
      <c r="E14" s="608"/>
      <c r="F14" s="608"/>
      <c r="G14" s="608"/>
      <c r="H14" s="609"/>
    </row>
    <row r="15" spans="2:19" ht="79.25" customHeight="1" x14ac:dyDescent="0.2">
      <c r="B15" s="205" t="s">
        <v>205</v>
      </c>
      <c r="C15" s="206"/>
      <c r="D15" s="342"/>
      <c r="E15" s="606"/>
      <c r="F15" s="606"/>
      <c r="G15" s="606"/>
      <c r="H15" s="607"/>
    </row>
    <row r="16" spans="2:19" ht="69.5" customHeight="1" x14ac:dyDescent="0.2">
      <c r="B16" s="207" t="s">
        <v>208</v>
      </c>
      <c r="C16" s="206"/>
      <c r="D16" s="342"/>
      <c r="E16" s="606"/>
      <c r="F16" s="606"/>
      <c r="G16" s="606"/>
      <c r="H16" s="607"/>
    </row>
    <row r="17" spans="2:19" ht="17.75" customHeight="1" x14ac:dyDescent="0.2">
      <c r="B17" s="208" t="s">
        <v>210</v>
      </c>
      <c r="C17" s="210"/>
      <c r="D17" s="211"/>
      <c r="E17" s="608"/>
      <c r="F17" s="608"/>
      <c r="G17" s="608"/>
      <c r="H17" s="609"/>
    </row>
    <row r="18" spans="2:19" ht="53.75" customHeight="1" x14ac:dyDescent="0.2">
      <c r="B18" s="205" t="s">
        <v>211</v>
      </c>
      <c r="C18" s="206"/>
      <c r="D18" s="342"/>
      <c r="E18" s="606"/>
      <c r="F18" s="606"/>
      <c r="G18" s="606"/>
      <c r="H18" s="607"/>
    </row>
    <row r="19" spans="2:19" ht="94.25" customHeight="1" x14ac:dyDescent="0.2">
      <c r="B19" s="205" t="s">
        <v>424</v>
      </c>
      <c r="C19" s="206"/>
      <c r="D19" s="342"/>
      <c r="E19" s="606"/>
      <c r="F19" s="606"/>
      <c r="G19" s="606"/>
      <c r="H19" s="607"/>
    </row>
    <row r="20" spans="2:19" ht="103.25" customHeight="1" x14ac:dyDescent="0.2">
      <c r="B20" s="212" t="s">
        <v>216</v>
      </c>
      <c r="C20" s="213"/>
      <c r="D20" s="343"/>
      <c r="E20" s="613"/>
      <c r="F20" s="613"/>
      <c r="G20" s="613"/>
      <c r="H20" s="614"/>
    </row>
    <row r="21" spans="2:19" ht="23.75" customHeight="1" x14ac:dyDescent="0.2">
      <c r="B21" s="214"/>
      <c r="C21" s="215" t="s">
        <v>218</v>
      </c>
      <c r="D21" s="215">
        <f>SUM(_xlfn.IFS(D12=Lists!$C$2,0.2,D12=Lists!$C$3,0.2,D12=Lists!$C$4,0.2,D12=Lists!$C$5,0,D12="",0),IF(D13=Lists!$D$2,0.1,0),IF(D15=Lists!$E$2,0.05,0),IF(D16=Lists!$F$2,0.05,0),IF(D18=Lists!$G$2,0.15,0),IF(D19=Lists!$H$2,0.05,0),IF(D$20=Lists!$I$2,0.1,0))</f>
        <v>0</v>
      </c>
      <c r="E21" s="602"/>
      <c r="F21" s="602"/>
      <c r="G21" s="602"/>
      <c r="H21" s="603"/>
    </row>
    <row r="22" spans="2:19" ht="33" customHeight="1" x14ac:dyDescent="0.2">
      <c r="B22" s="216" t="s">
        <v>219</v>
      </c>
      <c r="C22" s="217" t="s">
        <v>220</v>
      </c>
      <c r="D22" s="217" t="s">
        <v>221</v>
      </c>
      <c r="E22" s="611" t="s">
        <v>188</v>
      </c>
      <c r="F22" s="611"/>
      <c r="G22" s="611"/>
      <c r="H22" s="612"/>
    </row>
    <row r="23" spans="2:19" ht="221" customHeight="1" x14ac:dyDescent="0.2">
      <c r="B23" s="218" t="s">
        <v>425</v>
      </c>
      <c r="C23" s="213"/>
      <c r="D23" s="343"/>
      <c r="E23" s="613"/>
      <c r="F23" s="613"/>
      <c r="G23" s="613"/>
      <c r="H23" s="614"/>
    </row>
    <row r="24" spans="2:19" ht="20.75" customHeight="1" x14ac:dyDescent="0.2">
      <c r="B24" s="214"/>
      <c r="C24" s="215" t="s">
        <v>225</v>
      </c>
      <c r="D24" s="215">
        <f>SUM(_xlfn.IFS(D23=Lists!$K$3,0.3,D23=Lists!$K$2,0,D23="",0))</f>
        <v>0</v>
      </c>
      <c r="E24" s="602"/>
      <c r="F24" s="602"/>
      <c r="G24" s="602"/>
      <c r="H24" s="603"/>
    </row>
    <row r="25" spans="2:19" ht="15" x14ac:dyDescent="0.2">
      <c r="B25" s="383"/>
      <c r="C25" s="384" t="s">
        <v>124</v>
      </c>
      <c r="D25" s="385">
        <f>D21+D24</f>
        <v>0</v>
      </c>
      <c r="E25" s="385"/>
      <c r="F25" s="385"/>
      <c r="G25" s="385"/>
      <c r="H25" s="386"/>
    </row>
    <row r="26" spans="2:19" s="3" customFormat="1" ht="41.75" customHeight="1" x14ac:dyDescent="0.2">
      <c r="B26" s="17" t="s">
        <v>226</v>
      </c>
      <c r="C26" s="18"/>
      <c r="D26" s="201" t="s">
        <v>187</v>
      </c>
      <c r="E26" s="615" t="s">
        <v>188</v>
      </c>
      <c r="F26" s="615"/>
      <c r="G26" s="615"/>
      <c r="H26" s="616"/>
      <c r="I26" s="1"/>
      <c r="J26" s="1"/>
      <c r="K26" s="1"/>
      <c r="L26" s="1"/>
      <c r="M26" s="1"/>
      <c r="N26" s="1"/>
      <c r="O26" s="1"/>
      <c r="P26" s="1"/>
      <c r="Q26" s="1"/>
      <c r="R26" s="1"/>
      <c r="S26" s="1"/>
    </row>
    <row r="27" spans="2:19" ht="27.5" customHeight="1" x14ac:dyDescent="0.2">
      <c r="B27" s="219" t="s">
        <v>227</v>
      </c>
      <c r="C27" s="220" t="s">
        <v>228</v>
      </c>
      <c r="D27" s="341"/>
      <c r="E27" s="629"/>
      <c r="F27" s="629"/>
      <c r="G27" s="629"/>
      <c r="H27" s="630"/>
    </row>
    <row r="28" spans="2:19" ht="35" customHeight="1" x14ac:dyDescent="0.2">
      <c r="B28" s="221" t="s">
        <v>231</v>
      </c>
      <c r="C28" s="220" t="s">
        <v>228</v>
      </c>
      <c r="D28" s="341"/>
      <c r="E28" s="631"/>
      <c r="F28" s="631"/>
      <c r="G28" s="631"/>
      <c r="H28" s="632"/>
    </row>
    <row r="29" spans="2:19" ht="35" customHeight="1" x14ac:dyDescent="0.2">
      <c r="B29" s="222" t="s">
        <v>234</v>
      </c>
      <c r="C29" s="220" t="s">
        <v>228</v>
      </c>
      <c r="D29" s="341"/>
      <c r="E29" s="631"/>
      <c r="F29" s="631"/>
      <c r="G29" s="631"/>
      <c r="H29" s="632"/>
    </row>
    <row r="30" spans="2:19" ht="45" customHeight="1" x14ac:dyDescent="0.2">
      <c r="B30" s="222" t="s">
        <v>237</v>
      </c>
      <c r="C30" s="220" t="s">
        <v>228</v>
      </c>
      <c r="D30" s="341"/>
      <c r="E30" s="631"/>
      <c r="F30" s="631"/>
      <c r="G30" s="631"/>
      <c r="H30" s="632"/>
    </row>
    <row r="31" spans="2:19" ht="27.5" customHeight="1" x14ac:dyDescent="0.2">
      <c r="B31" s="222" t="s">
        <v>240</v>
      </c>
      <c r="C31" s="220" t="s">
        <v>228</v>
      </c>
      <c r="D31" s="341"/>
      <c r="E31" s="604"/>
      <c r="F31" s="604"/>
      <c r="G31" s="604"/>
      <c r="H31" s="605"/>
    </row>
    <row r="32" spans="2:19" ht="15" x14ac:dyDescent="0.2">
      <c r="B32" s="20"/>
      <c r="C32" s="23" t="s">
        <v>11</v>
      </c>
      <c r="D32" s="21">
        <f>SUM(IF(D27=Lists!$L$2,0.2,0),IF(D28=Lists!$L$2,0.2,0),IF(D29=Lists!$L$2,0.2,0),IF(D30=Lists!$L$2,0.2,0),IF(D31=Lists!$L$2,0.2,0))</f>
        <v>0</v>
      </c>
      <c r="E32" s="21"/>
      <c r="F32" s="21"/>
      <c r="G32" s="21"/>
      <c r="H32" s="22"/>
    </row>
    <row r="33" spans="2:19" s="3" customFormat="1" ht="41.75" customHeight="1" x14ac:dyDescent="0.2">
      <c r="B33" s="17" t="s">
        <v>426</v>
      </c>
      <c r="C33" s="18"/>
      <c r="D33" s="201" t="s">
        <v>187</v>
      </c>
      <c r="E33" s="615"/>
      <c r="F33" s="615"/>
      <c r="G33" s="615"/>
      <c r="H33" s="616"/>
      <c r="I33" s="1"/>
      <c r="J33" s="1"/>
      <c r="K33" s="1"/>
      <c r="L33" s="1"/>
      <c r="M33" s="1"/>
      <c r="N33" s="1"/>
      <c r="O33" s="1"/>
      <c r="P33" s="1"/>
      <c r="Q33" s="1"/>
      <c r="R33" s="1"/>
      <c r="S33" s="1"/>
    </row>
    <row r="34" spans="2:19" ht="36.5" customHeight="1" x14ac:dyDescent="0.2">
      <c r="B34" s="223" t="s">
        <v>244</v>
      </c>
      <c r="C34" s="224" t="s">
        <v>245</v>
      </c>
      <c r="D34" s="225"/>
      <c r="E34" s="226"/>
      <c r="F34" s="651" t="s">
        <v>246</v>
      </c>
      <c r="G34" s="651"/>
      <c r="H34" s="227"/>
    </row>
    <row r="35" spans="2:19" ht="93" customHeight="1" x14ac:dyDescent="0.2">
      <c r="B35" s="228" t="s">
        <v>247</v>
      </c>
      <c r="C35" s="69"/>
      <c r="D35" s="229" t="s">
        <v>427</v>
      </c>
      <c r="E35" s="229" t="s">
        <v>249</v>
      </c>
      <c r="F35" s="229" t="s">
        <v>250</v>
      </c>
      <c r="G35" s="229" t="s">
        <v>251</v>
      </c>
      <c r="H35" s="230" t="s">
        <v>252</v>
      </c>
    </row>
    <row r="36" spans="2:19" ht="32" customHeight="1" x14ac:dyDescent="0.2">
      <c r="B36" s="231" t="s">
        <v>253</v>
      </c>
      <c r="C36" s="232"/>
      <c r="D36" s="233" t="s">
        <v>254</v>
      </c>
      <c r="E36" s="233" t="s">
        <v>255</v>
      </c>
      <c r="F36" s="233" t="s">
        <v>256</v>
      </c>
      <c r="G36" s="234"/>
      <c r="H36" s="235"/>
    </row>
    <row r="37" spans="2:19" ht="17" customHeight="1" x14ac:dyDescent="0.2">
      <c r="B37" s="624" t="str">
        <f>Lists!$N$2</f>
        <v>o Appliances (commercial and residential appliances, such as clothes washers, ovens, refrigerators, etc.)
o Building interior products (carpeting, wallboards, paint and stains, etc.)
o Healthcare, biomedical equipment and supplies
o Building management and maintenance
o Cleaning products, janitorial and laundry services
o Construction materials and services (including concrete, insulation materials, etc.)
o Doors and windows
o Electricity acquisition and Renewable energy
o Food, catering services and vending machines
o Furniture
o Heating, venting and cooling products
o Landscaping and park services
o Lighting products and equipment (incl. lamp bulbs, indoor and outdoor lighting).
o Meeting and conference services
o Office electronics (incl. computers, monitors and imaging equipment) and electronic equipment leasing
o Office supplies (non-paper supplies)
o Paper and paper products
o Road Design, Construction and Maintenance
o Shipping, Packaging &amp; Packing Supplies
o Textiles (including workwear)
o Transportation services and vehicles (including fleet maintenance)
o Urban Waste collection
o Waste water infrastructure
o Water-using products/ plumbing systems</v>
      </c>
      <c r="C37" s="236" t="s">
        <v>258</v>
      </c>
      <c r="D37" s="344"/>
      <c r="E37" s="345" t="s">
        <v>269</v>
      </c>
      <c r="F37" s="345"/>
      <c r="G37" s="346"/>
      <c r="H37" s="347"/>
    </row>
    <row r="38" spans="2:19" ht="17" customHeight="1" x14ac:dyDescent="0.2">
      <c r="B38" s="625"/>
      <c r="C38" s="237" t="s">
        <v>261</v>
      </c>
      <c r="D38" s="344"/>
      <c r="E38" s="345" t="s">
        <v>269</v>
      </c>
      <c r="F38" s="345"/>
      <c r="G38" s="346"/>
      <c r="H38" s="347"/>
    </row>
    <row r="39" spans="2:19" ht="17" customHeight="1" x14ac:dyDescent="0.2">
      <c r="B39" s="625"/>
      <c r="C39" s="237" t="s">
        <v>263</v>
      </c>
      <c r="D39" s="344"/>
      <c r="E39" s="345" t="s">
        <v>269</v>
      </c>
      <c r="F39" s="345"/>
      <c r="G39" s="346"/>
      <c r="H39" s="347"/>
    </row>
    <row r="40" spans="2:19" ht="17" customHeight="1" x14ac:dyDescent="0.2">
      <c r="B40" s="625"/>
      <c r="C40" s="237" t="s">
        <v>264</v>
      </c>
      <c r="D40" s="344"/>
      <c r="E40" s="345" t="s">
        <v>269</v>
      </c>
      <c r="F40" s="345"/>
      <c r="G40" s="346"/>
      <c r="H40" s="347"/>
    </row>
    <row r="41" spans="2:19" ht="17" customHeight="1" x14ac:dyDescent="0.2">
      <c r="B41" s="625"/>
      <c r="C41" s="237" t="s">
        <v>265</v>
      </c>
      <c r="D41" s="344"/>
      <c r="E41" s="345" t="s">
        <v>269</v>
      </c>
      <c r="F41" s="345"/>
      <c r="G41" s="346"/>
      <c r="H41" s="347"/>
    </row>
    <row r="42" spans="2:19" ht="17" customHeight="1" x14ac:dyDescent="0.2">
      <c r="B42" s="625"/>
      <c r="C42" s="237" t="s">
        <v>268</v>
      </c>
      <c r="D42" s="344"/>
      <c r="E42" s="345" t="s">
        <v>269</v>
      </c>
      <c r="F42" s="345"/>
      <c r="G42" s="346"/>
      <c r="H42" s="347"/>
    </row>
    <row r="43" spans="2:19" ht="17" customHeight="1" x14ac:dyDescent="0.2">
      <c r="B43" s="625"/>
      <c r="C43" s="237" t="s">
        <v>271</v>
      </c>
      <c r="D43" s="344"/>
      <c r="E43" s="345" t="s">
        <v>269</v>
      </c>
      <c r="F43" s="345"/>
      <c r="G43" s="346"/>
      <c r="H43" s="347"/>
    </row>
    <row r="44" spans="2:19" ht="17" customHeight="1" x14ac:dyDescent="0.2">
      <c r="B44" s="625"/>
      <c r="C44" s="237" t="s">
        <v>272</v>
      </c>
      <c r="D44" s="344"/>
      <c r="E44" s="345" t="s">
        <v>269</v>
      </c>
      <c r="F44" s="345"/>
      <c r="G44" s="346"/>
      <c r="H44" s="347"/>
    </row>
    <row r="45" spans="2:19" ht="17" customHeight="1" x14ac:dyDescent="0.2">
      <c r="B45" s="625"/>
      <c r="C45" s="237" t="s">
        <v>274</v>
      </c>
      <c r="D45" s="344"/>
      <c r="E45" s="345" t="s">
        <v>269</v>
      </c>
      <c r="F45" s="345"/>
      <c r="G45" s="346"/>
      <c r="H45" s="347"/>
    </row>
    <row r="46" spans="2:19" ht="17" customHeight="1" x14ac:dyDescent="0.2">
      <c r="B46" s="625"/>
      <c r="C46" s="237" t="s">
        <v>276</v>
      </c>
      <c r="D46" s="344"/>
      <c r="E46" s="345" t="s">
        <v>269</v>
      </c>
      <c r="F46" s="345"/>
      <c r="G46" s="346"/>
      <c r="H46" s="347"/>
    </row>
    <row r="47" spans="2:19" ht="17" customHeight="1" x14ac:dyDescent="0.2">
      <c r="B47" s="625"/>
      <c r="C47" s="237" t="s">
        <v>279</v>
      </c>
      <c r="D47" s="344"/>
      <c r="E47" s="345" t="s">
        <v>269</v>
      </c>
      <c r="F47" s="345"/>
      <c r="G47" s="346"/>
      <c r="H47" s="347"/>
    </row>
    <row r="48" spans="2:19" ht="17" customHeight="1" x14ac:dyDescent="0.2">
      <c r="B48" s="625"/>
      <c r="C48" s="237" t="s">
        <v>282</v>
      </c>
      <c r="D48" s="344"/>
      <c r="E48" s="345" t="s">
        <v>269</v>
      </c>
      <c r="F48" s="345"/>
      <c r="G48" s="346"/>
      <c r="H48" s="347"/>
    </row>
    <row r="49" spans="2:18" ht="17" customHeight="1" x14ac:dyDescent="0.2">
      <c r="B49" s="625"/>
      <c r="C49" s="237" t="s">
        <v>284</v>
      </c>
      <c r="D49" s="344"/>
      <c r="E49" s="345" t="s">
        <v>269</v>
      </c>
      <c r="F49" s="345"/>
      <c r="G49" s="346"/>
      <c r="H49" s="347"/>
    </row>
    <row r="50" spans="2:18" ht="17" customHeight="1" x14ac:dyDescent="0.2">
      <c r="B50" s="625"/>
      <c r="C50" s="237" t="s">
        <v>286</v>
      </c>
      <c r="D50" s="344"/>
      <c r="E50" s="345" t="s">
        <v>269</v>
      </c>
      <c r="F50" s="345"/>
      <c r="G50" s="346"/>
      <c r="H50" s="347"/>
    </row>
    <row r="51" spans="2:18" ht="17" customHeight="1" x14ac:dyDescent="0.2">
      <c r="B51" s="625"/>
      <c r="C51" s="237" t="s">
        <v>288</v>
      </c>
      <c r="D51" s="344"/>
      <c r="E51" s="345" t="s">
        <v>269</v>
      </c>
      <c r="F51" s="345"/>
      <c r="G51" s="346"/>
      <c r="H51" s="347"/>
    </row>
    <row r="52" spans="2:18" ht="17" customHeight="1" x14ac:dyDescent="0.2">
      <c r="B52" s="625"/>
      <c r="C52" s="237" t="s">
        <v>289</v>
      </c>
      <c r="D52" s="344"/>
      <c r="E52" s="345" t="s">
        <v>269</v>
      </c>
      <c r="F52" s="345"/>
      <c r="G52" s="346"/>
      <c r="H52" s="347"/>
    </row>
    <row r="53" spans="2:18" ht="17" customHeight="1" x14ac:dyDescent="0.2">
      <c r="B53" s="625"/>
      <c r="C53" s="237" t="s">
        <v>290</v>
      </c>
      <c r="D53" s="344"/>
      <c r="E53" s="345" t="s">
        <v>269</v>
      </c>
      <c r="F53" s="345"/>
      <c r="G53" s="346"/>
      <c r="H53" s="347"/>
    </row>
    <row r="54" spans="2:18" ht="17" customHeight="1" x14ac:dyDescent="0.2">
      <c r="B54" s="626"/>
      <c r="C54" s="237" t="s">
        <v>291</v>
      </c>
      <c r="D54" s="344"/>
      <c r="E54" s="345" t="s">
        <v>269</v>
      </c>
      <c r="F54" s="345"/>
      <c r="G54" s="346"/>
      <c r="H54" s="347"/>
    </row>
    <row r="55" spans="2:18" ht="22.25" customHeight="1" x14ac:dyDescent="0.2">
      <c r="B55" s="627" t="s">
        <v>428</v>
      </c>
      <c r="C55" s="237" t="s">
        <v>293</v>
      </c>
      <c r="D55" s="345"/>
      <c r="E55" s="345" t="s">
        <v>269</v>
      </c>
      <c r="F55" s="345"/>
      <c r="G55" s="346"/>
      <c r="H55" s="347"/>
    </row>
    <row r="56" spans="2:18" ht="24" customHeight="1" x14ac:dyDescent="0.2">
      <c r="B56" s="628"/>
      <c r="C56" s="232" t="s">
        <v>295</v>
      </c>
      <c r="D56" s="348"/>
      <c r="E56" s="348" t="s">
        <v>269</v>
      </c>
      <c r="F56" s="348"/>
      <c r="G56" s="349"/>
      <c r="H56" s="350"/>
    </row>
    <row r="57" spans="2:18" ht="38" customHeight="1" x14ac:dyDescent="0.2">
      <c r="B57" s="255"/>
      <c r="C57" s="112" t="s">
        <v>12</v>
      </c>
      <c r="D57" s="256">
        <f>0.02*COUNTA(D37:D56)</f>
        <v>0</v>
      </c>
      <c r="E57" s="112"/>
      <c r="F57" s="112"/>
      <c r="G57" s="112"/>
      <c r="H57" s="113"/>
      <c r="I57" s="66"/>
      <c r="J57" s="66"/>
      <c r="K57" s="66"/>
      <c r="L57" s="66"/>
      <c r="M57" s="66"/>
      <c r="N57" s="66"/>
      <c r="O57" s="66"/>
      <c r="P57" s="66"/>
      <c r="Q57" s="66"/>
    </row>
    <row r="58" spans="2:18" ht="33" customHeight="1" x14ac:dyDescent="0.2">
      <c r="B58" s="216" t="s">
        <v>296</v>
      </c>
      <c r="C58" s="217" t="s">
        <v>245</v>
      </c>
      <c r="D58" s="217"/>
      <c r="E58" s="611"/>
      <c r="F58" s="611"/>
      <c r="G58" s="611"/>
      <c r="H58" s="612"/>
    </row>
    <row r="59" spans="2:18" ht="54" customHeight="1" x14ac:dyDescent="0.2">
      <c r="B59" s="387" t="s">
        <v>297</v>
      </c>
      <c r="C59" s="388"/>
      <c r="D59" s="367" t="s">
        <v>298</v>
      </c>
      <c r="E59" s="622" t="s">
        <v>429</v>
      </c>
      <c r="F59" s="622"/>
      <c r="G59" s="622" t="s">
        <v>300</v>
      </c>
      <c r="H59" s="623"/>
    </row>
    <row r="60" spans="2:18" ht="37.25" customHeight="1" x14ac:dyDescent="0.2">
      <c r="B60" s="238" t="s">
        <v>301</v>
      </c>
      <c r="C60" s="239"/>
      <c r="D60" s="240" t="s">
        <v>302</v>
      </c>
      <c r="E60" s="610" t="s">
        <v>303</v>
      </c>
      <c r="F60" s="610"/>
      <c r="G60" s="674"/>
      <c r="H60" s="675"/>
      <c r="R60" s="66"/>
    </row>
    <row r="61" spans="2:18" ht="33.5" customHeight="1" x14ac:dyDescent="0.2">
      <c r="B61" s="619" t="str">
        <f>Lists!$P$2</f>
        <v>o  Protecting against human rights abuses  (for example, discrimination, unsafe working conditions child labour, forced labour, and human trafficking)
o  Protecting and promoting groups at risk (for example, minorities, indigenous people, persons with disabilities, migrant workers) through social inclusion, which may include employment opportunities.
o  Promoting compliance with ILO standards and decent work
o  Promoting transparency and accountability and combatting corruption
o  Promoting SMEs
o  Promoting fair trade (for example, by ensuring fair living wages for those along the supply chain)
o  Promoting gender equality (for example, through the promotion of women-led businesses, or requiring a certain percentage of women in the workplace)
o  Promoting opportunities for social economy enterprises (NGOs, etc.)
o  Promoting Responsible Business Conduct among  suppliers
o  Promoting inclusive and equitable quality education, and lifelong learning opportunities for all (such as apprenticeship or training opportunities)</v>
      </c>
      <c r="C61" s="237" t="s">
        <v>258</v>
      </c>
      <c r="D61" s="344"/>
      <c r="E61" s="598" t="s">
        <v>269</v>
      </c>
      <c r="F61" s="598"/>
      <c r="G61" s="598" t="s">
        <v>269</v>
      </c>
      <c r="H61" s="599"/>
      <c r="R61" s="66"/>
    </row>
    <row r="62" spans="2:18" ht="24" customHeight="1" x14ac:dyDescent="0.2">
      <c r="B62" s="620"/>
      <c r="C62" s="237" t="s">
        <v>261</v>
      </c>
      <c r="D62" s="344"/>
      <c r="E62" s="598" t="s">
        <v>269</v>
      </c>
      <c r="F62" s="598"/>
      <c r="G62" s="598" t="s">
        <v>269</v>
      </c>
      <c r="H62" s="599"/>
      <c r="R62" s="66"/>
    </row>
    <row r="63" spans="2:18" ht="24" customHeight="1" x14ac:dyDescent="0.2">
      <c r="B63" s="620"/>
      <c r="C63" s="237" t="s">
        <v>263</v>
      </c>
      <c r="D63" s="344"/>
      <c r="E63" s="598" t="s">
        <v>269</v>
      </c>
      <c r="F63" s="598"/>
      <c r="G63" s="598" t="s">
        <v>269</v>
      </c>
      <c r="H63" s="599"/>
      <c r="R63" s="66"/>
    </row>
    <row r="64" spans="2:18" ht="27.5" customHeight="1" x14ac:dyDescent="0.2">
      <c r="B64" s="620"/>
      <c r="C64" s="237" t="s">
        <v>264</v>
      </c>
      <c r="D64" s="344"/>
      <c r="E64" s="598" t="s">
        <v>269</v>
      </c>
      <c r="F64" s="598"/>
      <c r="G64" s="598" t="s">
        <v>269</v>
      </c>
      <c r="H64" s="599"/>
      <c r="R64" s="66"/>
    </row>
    <row r="65" spans="2:19" ht="24" customHeight="1" x14ac:dyDescent="0.2">
      <c r="B65" s="620"/>
      <c r="C65" s="237" t="s">
        <v>265</v>
      </c>
      <c r="D65" s="344"/>
      <c r="E65" s="598" t="s">
        <v>269</v>
      </c>
      <c r="F65" s="598"/>
      <c r="G65" s="598" t="s">
        <v>269</v>
      </c>
      <c r="H65" s="599"/>
      <c r="R65" s="66"/>
    </row>
    <row r="66" spans="2:19" ht="24" customHeight="1" x14ac:dyDescent="0.2">
      <c r="B66" s="620"/>
      <c r="C66" s="237" t="s">
        <v>268</v>
      </c>
      <c r="D66" s="344"/>
      <c r="E66" s="598" t="s">
        <v>269</v>
      </c>
      <c r="F66" s="598"/>
      <c r="G66" s="598" t="s">
        <v>269</v>
      </c>
      <c r="H66" s="599"/>
      <c r="R66" s="66"/>
    </row>
    <row r="67" spans="2:19" ht="24" customHeight="1" x14ac:dyDescent="0.2">
      <c r="B67" s="620"/>
      <c r="C67" s="237" t="s">
        <v>271</v>
      </c>
      <c r="D67" s="344"/>
      <c r="E67" s="598" t="s">
        <v>269</v>
      </c>
      <c r="F67" s="598"/>
      <c r="G67" s="598" t="s">
        <v>269</v>
      </c>
      <c r="H67" s="599"/>
      <c r="R67" s="66"/>
    </row>
    <row r="68" spans="2:19" ht="24" customHeight="1" x14ac:dyDescent="0.2">
      <c r="B68" s="620"/>
      <c r="C68" s="237" t="s">
        <v>272</v>
      </c>
      <c r="D68" s="344"/>
      <c r="E68" s="598" t="s">
        <v>269</v>
      </c>
      <c r="F68" s="598"/>
      <c r="G68" s="598" t="s">
        <v>269</v>
      </c>
      <c r="H68" s="599"/>
      <c r="R68" s="66"/>
    </row>
    <row r="69" spans="2:19" ht="32.75" customHeight="1" x14ac:dyDescent="0.2">
      <c r="B69" s="621"/>
      <c r="C69" s="237" t="s">
        <v>274</v>
      </c>
      <c r="D69" s="344"/>
      <c r="E69" s="598" t="s">
        <v>269</v>
      </c>
      <c r="F69" s="598"/>
      <c r="G69" s="598" t="s">
        <v>269</v>
      </c>
      <c r="H69" s="599"/>
      <c r="R69" s="66"/>
    </row>
    <row r="70" spans="2:19" ht="45.5" customHeight="1" x14ac:dyDescent="0.2">
      <c r="B70" s="389" t="s">
        <v>430</v>
      </c>
      <c r="C70" s="232" t="s">
        <v>276</v>
      </c>
      <c r="D70" s="351"/>
      <c r="E70" s="649" t="s">
        <v>269</v>
      </c>
      <c r="F70" s="649"/>
      <c r="G70" s="649" t="s">
        <v>269</v>
      </c>
      <c r="H70" s="650"/>
      <c r="R70" s="66"/>
    </row>
    <row r="71" spans="2:19" ht="20.75" customHeight="1" x14ac:dyDescent="0.2">
      <c r="B71" s="214"/>
      <c r="C71" s="215" t="s">
        <v>309</v>
      </c>
      <c r="D71" s="215">
        <f>0.04*COUNTA(D61:D70)</f>
        <v>0</v>
      </c>
      <c r="E71" s="602"/>
      <c r="F71" s="602"/>
      <c r="G71" s="602"/>
      <c r="H71" s="603"/>
    </row>
    <row r="72" spans="2:19" s="3" customFormat="1" ht="41.75" customHeight="1" x14ac:dyDescent="0.2">
      <c r="B72" s="17" t="s">
        <v>310</v>
      </c>
      <c r="C72" s="18"/>
      <c r="D72" s="201" t="s">
        <v>187</v>
      </c>
      <c r="E72" s="615" t="s">
        <v>311</v>
      </c>
      <c r="F72" s="615"/>
      <c r="G72" s="615"/>
      <c r="H72" s="616"/>
      <c r="I72" s="1"/>
      <c r="J72" s="1"/>
      <c r="K72" s="1"/>
      <c r="L72" s="1"/>
      <c r="M72" s="1"/>
      <c r="N72" s="1"/>
      <c r="O72" s="1"/>
      <c r="P72" s="1"/>
      <c r="Q72" s="1"/>
      <c r="R72" s="1"/>
      <c r="S72" s="1"/>
    </row>
    <row r="73" spans="2:19" ht="53.75" customHeight="1" x14ac:dyDescent="0.2">
      <c r="B73" s="70" t="s">
        <v>312</v>
      </c>
      <c r="C73" s="19"/>
      <c r="D73" s="352"/>
      <c r="E73" s="642" t="s">
        <v>269</v>
      </c>
      <c r="F73" s="642"/>
      <c r="G73" s="642"/>
      <c r="H73" s="643"/>
    </row>
    <row r="74" spans="2:19" s="3" customFormat="1" ht="41.75" customHeight="1" x14ac:dyDescent="0.2">
      <c r="B74" s="17"/>
      <c r="C74" s="264" t="s">
        <v>17</v>
      </c>
      <c r="D74" s="201">
        <f>IF(D73=Lists!$R$2,0.2,0)</f>
        <v>0</v>
      </c>
      <c r="E74" s="615"/>
      <c r="F74" s="615"/>
      <c r="G74" s="615"/>
      <c r="H74" s="616"/>
      <c r="I74" s="1"/>
      <c r="J74" s="1"/>
      <c r="K74" s="1"/>
      <c r="L74" s="1"/>
      <c r="M74" s="1"/>
      <c r="N74" s="1"/>
      <c r="O74" s="1"/>
      <c r="P74" s="1"/>
      <c r="Q74" s="1"/>
      <c r="R74" s="1"/>
      <c r="S74" s="1"/>
    </row>
    <row r="75" spans="2:19" ht="15" x14ac:dyDescent="0.2">
      <c r="B75" s="20"/>
      <c r="C75" s="23" t="s">
        <v>125</v>
      </c>
      <c r="D75" s="21">
        <f>D57+D71+D74</f>
        <v>0</v>
      </c>
      <c r="E75" s="21"/>
      <c r="F75" s="21"/>
      <c r="G75" s="21"/>
      <c r="H75" s="22"/>
    </row>
    <row r="76" spans="2:19" s="3" customFormat="1" ht="41.75" customHeight="1" x14ac:dyDescent="0.2">
      <c r="B76" s="17" t="s">
        <v>315</v>
      </c>
      <c r="C76" s="18"/>
      <c r="D76" s="201" t="s">
        <v>187</v>
      </c>
      <c r="E76" s="615" t="s">
        <v>316</v>
      </c>
      <c r="F76" s="615"/>
      <c r="G76" s="615" t="s">
        <v>317</v>
      </c>
      <c r="H76" s="616"/>
      <c r="I76" s="1"/>
      <c r="J76" s="1"/>
      <c r="K76" s="1"/>
      <c r="L76" s="1"/>
      <c r="M76" s="1"/>
      <c r="N76" s="1"/>
      <c r="O76" s="1"/>
      <c r="P76" s="1"/>
      <c r="Q76" s="1"/>
      <c r="R76" s="1"/>
      <c r="S76" s="1"/>
    </row>
    <row r="77" spans="2:19" ht="29.75" customHeight="1" x14ac:dyDescent="0.2">
      <c r="B77" s="257" t="s">
        <v>318</v>
      </c>
      <c r="C77" s="258" t="s">
        <v>245</v>
      </c>
      <c r="D77" s="258"/>
      <c r="E77" s="639" t="s">
        <v>431</v>
      </c>
      <c r="F77" s="640"/>
      <c r="G77" s="640"/>
      <c r="H77" s="641"/>
    </row>
    <row r="78" spans="2:19" ht="38" customHeight="1" x14ac:dyDescent="0.2">
      <c r="B78" s="30" t="s">
        <v>320</v>
      </c>
      <c r="C78" s="25"/>
      <c r="D78" s="342"/>
      <c r="E78" s="633" t="s">
        <v>269</v>
      </c>
      <c r="F78" s="634"/>
      <c r="G78" s="634"/>
      <c r="H78" s="635"/>
    </row>
    <row r="79" spans="2:19" ht="29.75" customHeight="1" x14ac:dyDescent="0.2">
      <c r="B79" s="30" t="s">
        <v>323</v>
      </c>
      <c r="C79" s="25"/>
      <c r="D79" s="342"/>
      <c r="E79" s="633" t="s">
        <v>269</v>
      </c>
      <c r="F79" s="634"/>
      <c r="G79" s="634"/>
      <c r="H79" s="635"/>
    </row>
    <row r="80" spans="2:19" ht="39" customHeight="1" x14ac:dyDescent="0.2">
      <c r="B80" s="259" t="s">
        <v>326</v>
      </c>
      <c r="C80" s="71"/>
      <c r="D80" s="342"/>
      <c r="E80" s="636" t="s">
        <v>269</v>
      </c>
      <c r="F80" s="637"/>
      <c r="G80" s="637"/>
      <c r="H80" s="638"/>
    </row>
    <row r="81" spans="2:19" ht="44" customHeight="1" x14ac:dyDescent="0.2">
      <c r="B81" s="257" t="s">
        <v>329</v>
      </c>
      <c r="C81" s="258" t="s">
        <v>330</v>
      </c>
      <c r="D81" s="258"/>
      <c r="E81" s="639" t="s">
        <v>331</v>
      </c>
      <c r="F81" s="640"/>
      <c r="G81" s="640"/>
      <c r="H81" s="641"/>
    </row>
    <row r="82" spans="2:19" ht="36" customHeight="1" x14ac:dyDescent="0.2">
      <c r="B82" s="30" t="s">
        <v>332</v>
      </c>
      <c r="C82" s="25"/>
      <c r="D82" s="342"/>
      <c r="E82" s="633" t="s">
        <v>269</v>
      </c>
      <c r="F82" s="634"/>
      <c r="G82" s="634"/>
      <c r="H82" s="635"/>
    </row>
    <row r="83" spans="2:19" ht="29.75" customHeight="1" x14ac:dyDescent="0.2">
      <c r="B83" s="30" t="s">
        <v>335</v>
      </c>
      <c r="C83" s="25"/>
      <c r="D83" s="342"/>
      <c r="E83" s="633" t="s">
        <v>269</v>
      </c>
      <c r="F83" s="634"/>
      <c r="G83" s="634"/>
      <c r="H83" s="635"/>
    </row>
    <row r="84" spans="2:19" ht="75" customHeight="1" x14ac:dyDescent="0.2">
      <c r="B84" s="74" t="s">
        <v>336</v>
      </c>
      <c r="C84" s="26"/>
      <c r="D84" s="342"/>
      <c r="E84" s="636" t="s">
        <v>269</v>
      </c>
      <c r="F84" s="637"/>
      <c r="G84" s="637"/>
      <c r="H84" s="638"/>
    </row>
    <row r="85" spans="2:19" ht="15" x14ac:dyDescent="0.2">
      <c r="B85" s="20"/>
      <c r="C85" s="23" t="s">
        <v>126</v>
      </c>
      <c r="D85" s="21">
        <f>SUM(IF(D78=Lists!$S$2,0.2,0),IF(D79=Lists!$T$2,0.1,0),IF(D80=Lists!$U$2,0.1,0),IF(D82=Lists!$V$2,0.3,0),IF(D83=Lists!$W$2,0.1,0),_xlfn.IFS(D84=Lists!$X$3,0.1,D84=Lists!$X$4,0.1,D84=Lists!$X$5,0.15,D84=Lists!$X$6,0.2,D84=Lists!$X$2,0,D84="",0))</f>
        <v>0</v>
      </c>
      <c r="E85" s="21"/>
      <c r="F85" s="21"/>
      <c r="G85" s="21"/>
      <c r="H85" s="22"/>
    </row>
    <row r="86" spans="2:19" s="3" customFormat="1" ht="41" customHeight="1" x14ac:dyDescent="0.2">
      <c r="B86" s="17" t="s">
        <v>338</v>
      </c>
      <c r="C86" s="285" t="s">
        <v>432</v>
      </c>
      <c r="D86" s="658" t="s">
        <v>340</v>
      </c>
      <c r="E86" s="661"/>
      <c r="F86" s="658"/>
      <c r="G86" s="659"/>
      <c r="H86" s="660"/>
      <c r="I86" s="1"/>
      <c r="J86" s="1"/>
      <c r="K86" s="1"/>
      <c r="L86" s="1"/>
      <c r="M86" s="1"/>
      <c r="N86" s="1"/>
      <c r="O86" s="1"/>
      <c r="P86" s="1"/>
      <c r="Q86" s="1"/>
      <c r="R86" s="1"/>
      <c r="S86" s="1"/>
    </row>
    <row r="87" spans="2:19" ht="59.75" customHeight="1" x14ac:dyDescent="0.2">
      <c r="B87" s="257" t="s">
        <v>341</v>
      </c>
      <c r="C87" s="335">
        <v>2018</v>
      </c>
      <c r="D87" s="24" t="s">
        <v>433</v>
      </c>
      <c r="E87" s="24" t="s">
        <v>434</v>
      </c>
      <c r="F87" s="662" t="s">
        <v>435</v>
      </c>
      <c r="G87" s="663"/>
      <c r="H87" s="664"/>
    </row>
    <row r="88" spans="2:19" ht="15.5" customHeight="1" x14ac:dyDescent="0.2">
      <c r="B88" s="353" t="s">
        <v>346</v>
      </c>
      <c r="C88" s="354"/>
      <c r="D88" s="355" t="s">
        <v>269</v>
      </c>
      <c r="E88" s="355" t="s">
        <v>269</v>
      </c>
      <c r="F88" s="665" t="s">
        <v>269</v>
      </c>
      <c r="G88" s="666"/>
      <c r="H88" s="667"/>
    </row>
    <row r="89" spans="2:19" ht="14.75" customHeight="1" x14ac:dyDescent="0.2">
      <c r="B89" s="353" t="s">
        <v>347</v>
      </c>
      <c r="C89" s="354"/>
      <c r="D89" s="355" t="s">
        <v>269</v>
      </c>
      <c r="E89" s="355" t="s">
        <v>269</v>
      </c>
      <c r="F89" s="668"/>
      <c r="G89" s="669"/>
      <c r="H89" s="670"/>
    </row>
    <row r="90" spans="2:19" ht="14.75" customHeight="1" x14ac:dyDescent="0.2">
      <c r="B90" s="353" t="s">
        <v>348</v>
      </c>
      <c r="C90" s="354"/>
      <c r="D90" s="355" t="s">
        <v>269</v>
      </c>
      <c r="E90" s="355" t="s">
        <v>269</v>
      </c>
      <c r="F90" s="668"/>
      <c r="G90" s="669"/>
      <c r="H90" s="670"/>
    </row>
    <row r="91" spans="2:19" ht="14.75" customHeight="1" x14ac:dyDescent="0.2">
      <c r="B91" s="356" t="s">
        <v>349</v>
      </c>
      <c r="C91" s="354"/>
      <c r="D91" s="357" t="s">
        <v>269</v>
      </c>
      <c r="E91" s="357" t="s">
        <v>269</v>
      </c>
      <c r="F91" s="668"/>
      <c r="G91" s="669"/>
      <c r="H91" s="670"/>
    </row>
    <row r="92" spans="2:19" ht="14.75" customHeight="1" x14ac:dyDescent="0.2">
      <c r="B92" s="356" t="s">
        <v>350</v>
      </c>
      <c r="C92" s="354"/>
      <c r="D92" s="357" t="s">
        <v>269</v>
      </c>
      <c r="E92" s="357" t="s">
        <v>269</v>
      </c>
      <c r="F92" s="668"/>
      <c r="G92" s="669"/>
      <c r="H92" s="670"/>
    </row>
    <row r="93" spans="2:19" ht="14.75" customHeight="1" x14ac:dyDescent="0.2">
      <c r="B93" s="356" t="s">
        <v>351</v>
      </c>
      <c r="C93" s="354"/>
      <c r="D93" s="357" t="s">
        <v>269</v>
      </c>
      <c r="E93" s="357" t="s">
        <v>269</v>
      </c>
      <c r="F93" s="668"/>
      <c r="G93" s="669"/>
      <c r="H93" s="670"/>
    </row>
    <row r="94" spans="2:19" ht="14.75" customHeight="1" x14ac:dyDescent="0.2">
      <c r="B94" s="356" t="s">
        <v>352</v>
      </c>
      <c r="C94" s="354"/>
      <c r="D94" s="357" t="s">
        <v>269</v>
      </c>
      <c r="E94" s="357" t="s">
        <v>269</v>
      </c>
      <c r="F94" s="668"/>
      <c r="G94" s="669"/>
      <c r="H94" s="670"/>
    </row>
    <row r="95" spans="2:19" ht="14.75" customHeight="1" x14ac:dyDescent="0.2">
      <c r="B95" s="356" t="s">
        <v>353</v>
      </c>
      <c r="C95" s="354"/>
      <c r="D95" s="357" t="s">
        <v>269</v>
      </c>
      <c r="E95" s="357" t="s">
        <v>269</v>
      </c>
      <c r="F95" s="668"/>
      <c r="G95" s="669"/>
      <c r="H95" s="670"/>
    </row>
    <row r="96" spans="2:19" ht="14.75" customHeight="1" x14ac:dyDescent="0.2">
      <c r="B96" s="356">
        <v>9</v>
      </c>
      <c r="C96" s="354"/>
      <c r="D96" s="357" t="s">
        <v>269</v>
      </c>
      <c r="E96" s="357" t="s">
        <v>269</v>
      </c>
      <c r="F96" s="668"/>
      <c r="G96" s="669"/>
      <c r="H96" s="670"/>
    </row>
    <row r="97" spans="2:8" ht="14.75" customHeight="1" x14ac:dyDescent="0.2">
      <c r="B97" s="356">
        <v>10</v>
      </c>
      <c r="C97" s="354"/>
      <c r="D97" s="357" t="s">
        <v>269</v>
      </c>
      <c r="E97" s="357" t="s">
        <v>269</v>
      </c>
      <c r="F97" s="668"/>
      <c r="G97" s="669"/>
      <c r="H97" s="670"/>
    </row>
    <row r="98" spans="2:8" ht="14.75" customHeight="1" x14ac:dyDescent="0.2">
      <c r="B98" s="356">
        <v>11</v>
      </c>
      <c r="C98" s="354"/>
      <c r="D98" s="357" t="s">
        <v>269</v>
      </c>
      <c r="E98" s="357" t="s">
        <v>269</v>
      </c>
      <c r="F98" s="668"/>
      <c r="G98" s="669"/>
      <c r="H98" s="670"/>
    </row>
    <row r="99" spans="2:8" ht="14.75" customHeight="1" x14ac:dyDescent="0.2">
      <c r="B99" s="356">
        <v>12</v>
      </c>
      <c r="C99" s="354"/>
      <c r="D99" s="357" t="s">
        <v>269</v>
      </c>
      <c r="E99" s="357" t="s">
        <v>269</v>
      </c>
      <c r="F99" s="668"/>
      <c r="G99" s="669"/>
      <c r="H99" s="670"/>
    </row>
    <row r="100" spans="2:8" ht="14.75" customHeight="1" x14ac:dyDescent="0.2">
      <c r="B100" s="356">
        <v>13</v>
      </c>
      <c r="C100" s="354"/>
      <c r="D100" s="357" t="s">
        <v>269</v>
      </c>
      <c r="E100" s="357" t="s">
        <v>269</v>
      </c>
      <c r="F100" s="668"/>
      <c r="G100" s="669"/>
      <c r="H100" s="670"/>
    </row>
    <row r="101" spans="2:8" ht="14.75" customHeight="1" x14ac:dyDescent="0.2">
      <c r="B101" s="356">
        <v>14</v>
      </c>
      <c r="C101" s="354"/>
      <c r="D101" s="357" t="s">
        <v>269</v>
      </c>
      <c r="E101" s="357" t="s">
        <v>269</v>
      </c>
      <c r="F101" s="668"/>
      <c r="G101" s="669"/>
      <c r="H101" s="670"/>
    </row>
    <row r="102" spans="2:8" ht="14.75" customHeight="1" x14ac:dyDescent="0.2">
      <c r="B102" s="356">
        <v>15</v>
      </c>
      <c r="C102" s="354"/>
      <c r="D102" s="357" t="s">
        <v>269</v>
      </c>
      <c r="E102" s="357" t="s">
        <v>269</v>
      </c>
      <c r="F102" s="668"/>
      <c r="G102" s="669"/>
      <c r="H102" s="670"/>
    </row>
    <row r="103" spans="2:8" ht="14.75" customHeight="1" x14ac:dyDescent="0.2">
      <c r="B103" s="356">
        <v>16</v>
      </c>
      <c r="C103" s="354"/>
      <c r="D103" s="357" t="s">
        <v>269</v>
      </c>
      <c r="E103" s="357" t="s">
        <v>269</v>
      </c>
      <c r="F103" s="668"/>
      <c r="G103" s="669"/>
      <c r="H103" s="670"/>
    </row>
    <row r="104" spans="2:8" ht="14.75" customHeight="1" x14ac:dyDescent="0.2">
      <c r="B104" s="356">
        <v>17</v>
      </c>
      <c r="C104" s="354"/>
      <c r="D104" s="357" t="s">
        <v>269</v>
      </c>
      <c r="E104" s="357" t="s">
        <v>269</v>
      </c>
      <c r="F104" s="668"/>
      <c r="G104" s="669"/>
      <c r="H104" s="670"/>
    </row>
    <row r="105" spans="2:8" ht="14.75" customHeight="1" x14ac:dyDescent="0.2">
      <c r="B105" s="356">
        <v>18</v>
      </c>
      <c r="C105" s="354"/>
      <c r="D105" s="357" t="s">
        <v>269</v>
      </c>
      <c r="E105" s="357" t="s">
        <v>269</v>
      </c>
      <c r="F105" s="668"/>
      <c r="G105" s="669"/>
      <c r="H105" s="670"/>
    </row>
    <row r="106" spans="2:8" ht="14.75" customHeight="1" x14ac:dyDescent="0.2">
      <c r="B106" s="356">
        <v>19</v>
      </c>
      <c r="C106" s="354"/>
      <c r="D106" s="357" t="s">
        <v>269</v>
      </c>
      <c r="E106" s="357" t="s">
        <v>269</v>
      </c>
      <c r="F106" s="668"/>
      <c r="G106" s="669"/>
      <c r="H106" s="670"/>
    </row>
    <row r="107" spans="2:8" ht="14.75" customHeight="1" x14ac:dyDescent="0.2">
      <c r="B107" s="356">
        <v>20</v>
      </c>
      <c r="C107" s="354"/>
      <c r="D107" s="357" t="s">
        <v>269</v>
      </c>
      <c r="E107" s="357" t="s">
        <v>269</v>
      </c>
      <c r="F107" s="668"/>
      <c r="G107" s="669"/>
      <c r="H107" s="670"/>
    </row>
    <row r="108" spans="2:8" ht="14.75" customHeight="1" x14ac:dyDescent="0.2">
      <c r="B108" s="356">
        <v>21</v>
      </c>
      <c r="C108" s="354"/>
      <c r="D108" s="357" t="s">
        <v>269</v>
      </c>
      <c r="E108" s="357" t="s">
        <v>269</v>
      </c>
      <c r="F108" s="668"/>
      <c r="G108" s="669"/>
      <c r="H108" s="670"/>
    </row>
    <row r="109" spans="2:8" ht="14.75" customHeight="1" x14ac:dyDescent="0.2">
      <c r="B109" s="356">
        <v>22</v>
      </c>
      <c r="C109" s="354"/>
      <c r="D109" s="357" t="s">
        <v>269</v>
      </c>
      <c r="E109" s="357" t="s">
        <v>269</v>
      </c>
      <c r="F109" s="668"/>
      <c r="G109" s="669"/>
      <c r="H109" s="670"/>
    </row>
    <row r="110" spans="2:8" ht="14.75" customHeight="1" x14ac:dyDescent="0.2">
      <c r="B110" s="356">
        <v>23</v>
      </c>
      <c r="C110" s="354"/>
      <c r="D110" s="357" t="s">
        <v>269</v>
      </c>
      <c r="E110" s="357" t="s">
        <v>269</v>
      </c>
      <c r="F110" s="668"/>
      <c r="G110" s="669"/>
      <c r="H110" s="670"/>
    </row>
    <row r="111" spans="2:8" ht="14.75" customHeight="1" x14ac:dyDescent="0.2">
      <c r="B111" s="356">
        <v>24</v>
      </c>
      <c r="C111" s="354"/>
      <c r="D111" s="357" t="s">
        <v>269</v>
      </c>
      <c r="E111" s="357" t="s">
        <v>269</v>
      </c>
      <c r="F111" s="668"/>
      <c r="G111" s="669"/>
      <c r="H111" s="670"/>
    </row>
    <row r="112" spans="2:8" ht="14.75" customHeight="1" x14ac:dyDescent="0.2">
      <c r="B112" s="356">
        <v>25</v>
      </c>
      <c r="C112" s="354"/>
      <c r="D112" s="357" t="s">
        <v>269</v>
      </c>
      <c r="E112" s="357" t="s">
        <v>269</v>
      </c>
      <c r="F112" s="668"/>
      <c r="G112" s="669"/>
      <c r="H112" s="670"/>
    </row>
    <row r="113" spans="2:8" ht="14.75" customHeight="1" x14ac:dyDescent="0.2">
      <c r="B113" s="356">
        <v>26</v>
      </c>
      <c r="C113" s="354"/>
      <c r="D113" s="357" t="s">
        <v>269</v>
      </c>
      <c r="E113" s="357" t="s">
        <v>269</v>
      </c>
      <c r="F113" s="668"/>
      <c r="G113" s="669"/>
      <c r="H113" s="670"/>
    </row>
    <row r="114" spans="2:8" ht="14.75" customHeight="1" x14ac:dyDescent="0.2">
      <c r="B114" s="356">
        <v>27</v>
      </c>
      <c r="C114" s="354"/>
      <c r="D114" s="357" t="s">
        <v>269</v>
      </c>
      <c r="E114" s="357" t="s">
        <v>269</v>
      </c>
      <c r="F114" s="668"/>
      <c r="G114" s="669"/>
      <c r="H114" s="670"/>
    </row>
    <row r="115" spans="2:8" ht="14.75" customHeight="1" x14ac:dyDescent="0.2">
      <c r="B115" s="356">
        <v>28</v>
      </c>
      <c r="C115" s="354"/>
      <c r="D115" s="357" t="s">
        <v>269</v>
      </c>
      <c r="E115" s="357" t="s">
        <v>269</v>
      </c>
      <c r="F115" s="668"/>
      <c r="G115" s="669"/>
      <c r="H115" s="670"/>
    </row>
    <row r="116" spans="2:8" ht="14.75" customHeight="1" x14ac:dyDescent="0.2">
      <c r="B116" s="356">
        <v>29</v>
      </c>
      <c r="C116" s="354"/>
      <c r="D116" s="357" t="s">
        <v>269</v>
      </c>
      <c r="E116" s="357" t="s">
        <v>269</v>
      </c>
      <c r="F116" s="668"/>
      <c r="G116" s="669"/>
      <c r="H116" s="670"/>
    </row>
    <row r="117" spans="2:8" ht="14.75" customHeight="1" x14ac:dyDescent="0.2">
      <c r="B117" s="358">
        <v>30</v>
      </c>
      <c r="C117" s="359"/>
      <c r="D117" s="360" t="s">
        <v>269</v>
      </c>
      <c r="E117" s="360" t="s">
        <v>269</v>
      </c>
      <c r="F117" s="671"/>
      <c r="G117" s="672"/>
      <c r="H117" s="673"/>
    </row>
    <row r="118" spans="2:8" ht="42.5" customHeight="1" x14ac:dyDescent="0.2">
      <c r="B118" s="252" t="s">
        <v>436</v>
      </c>
      <c r="C118" s="253"/>
      <c r="D118" s="254">
        <f>SUM(D88:D117)</f>
        <v>0</v>
      </c>
      <c r="E118" s="72">
        <f>SUM(E88:E117)</f>
        <v>0</v>
      </c>
      <c r="F118" s="655"/>
      <c r="G118" s="656"/>
      <c r="H118" s="657"/>
    </row>
    <row r="119" spans="2:8" ht="44.75" customHeight="1" x14ac:dyDescent="0.2">
      <c r="B119" s="250" t="s">
        <v>440</v>
      </c>
      <c r="C119" s="251"/>
      <c r="D119" s="254" t="str">
        <f>'SB2 Overview States Provinces'!D9</f>
        <v>…</v>
      </c>
      <c r="E119" s="652"/>
      <c r="F119" s="653"/>
      <c r="G119" s="653"/>
      <c r="H119" s="654"/>
    </row>
    <row r="120" spans="2:8" ht="16" thickBot="1" x14ac:dyDescent="0.25">
      <c r="B120" s="241"/>
      <c r="C120" s="242" t="s">
        <v>127</v>
      </c>
      <c r="D120" s="248">
        <f>IF(ISERROR(D118/D119),0,D118/D119)</f>
        <v>0</v>
      </c>
      <c r="E120" s="243"/>
      <c r="F120" s="243"/>
      <c r="G120" s="243"/>
      <c r="H120" s="244"/>
    </row>
    <row r="121" spans="2:8" ht="21.5" customHeight="1" thickBot="1" x14ac:dyDescent="0.25">
      <c r="B121" s="245"/>
      <c r="C121" s="245"/>
      <c r="D121" s="245"/>
      <c r="E121" s="1"/>
    </row>
    <row r="122" spans="2:8" ht="43.25" customHeight="1" thickBot="1" x14ac:dyDescent="0.25">
      <c r="B122" s="246" t="s">
        <v>443</v>
      </c>
      <c r="C122" s="247"/>
      <c r="D122" s="249">
        <f>D8*(D25+D32+D75+D85+D120)</f>
        <v>0</v>
      </c>
      <c r="E122" s="646"/>
      <c r="F122" s="647"/>
      <c r="G122" s="647"/>
      <c r="H122" s="648"/>
    </row>
  </sheetData>
  <sheetProtection algorithmName="SHA-512" hashValue="h4X20e83buJfoCCm+ujfhkZt/82EgjFa38QqeLjwjDYXFezfW8DimRyqTT06uiDWSDdKf/M2LBzbdYPWboqjAg==" saltValue="zALmIjnHiEg2oG/MgjjrWQ==" spinCount="100000" sheet="1" objects="1" scenarios="1" formatColumns="0" formatRows="0"/>
  <mergeCells count="75">
    <mergeCell ref="E58:H58"/>
    <mergeCell ref="E122:H122"/>
    <mergeCell ref="E5:H5"/>
    <mergeCell ref="E9:H9"/>
    <mergeCell ref="E26:H26"/>
    <mergeCell ref="E33:H33"/>
    <mergeCell ref="F34:G34"/>
    <mergeCell ref="G59:H59"/>
    <mergeCell ref="E71:H71"/>
    <mergeCell ref="E76:H76"/>
    <mergeCell ref="E83:H83"/>
    <mergeCell ref="E84:H84"/>
    <mergeCell ref="D86:E86"/>
    <mergeCell ref="F86:H86"/>
    <mergeCell ref="F87:H87"/>
    <mergeCell ref="F88:H117"/>
    <mergeCell ref="F118:H118"/>
    <mergeCell ref="E119:H119"/>
    <mergeCell ref="E80:H80"/>
    <mergeCell ref="E81:H81"/>
    <mergeCell ref="E82:H82"/>
    <mergeCell ref="E79:H79"/>
    <mergeCell ref="E69:F69"/>
    <mergeCell ref="G69:H69"/>
    <mergeCell ref="G62:H62"/>
    <mergeCell ref="G63:H63"/>
    <mergeCell ref="G64:H64"/>
    <mergeCell ref="G65:H65"/>
    <mergeCell ref="G66:H66"/>
    <mergeCell ref="E70:F70"/>
    <mergeCell ref="G70:H70"/>
    <mergeCell ref="E72:H72"/>
    <mergeCell ref="E73:H73"/>
    <mergeCell ref="E74:H74"/>
    <mergeCell ref="E77:H77"/>
    <mergeCell ref="E78:H78"/>
    <mergeCell ref="B61:B69"/>
    <mergeCell ref="G60:H60"/>
    <mergeCell ref="G61:H61"/>
    <mergeCell ref="E60:F60"/>
    <mergeCell ref="E66:F66"/>
    <mergeCell ref="E67:F67"/>
    <mergeCell ref="E61:F61"/>
    <mergeCell ref="E62:F62"/>
    <mergeCell ref="E63:F63"/>
    <mergeCell ref="E64:F64"/>
    <mergeCell ref="E65:F65"/>
    <mergeCell ref="G67:H67"/>
    <mergeCell ref="E68:F68"/>
    <mergeCell ref="G68:H68"/>
    <mergeCell ref="E19:H19"/>
    <mergeCell ref="E20:H20"/>
    <mergeCell ref="E21:H21"/>
    <mergeCell ref="B37:B54"/>
    <mergeCell ref="B55:B56"/>
    <mergeCell ref="E28:H28"/>
    <mergeCell ref="E29:H29"/>
    <mergeCell ref="E30:H30"/>
    <mergeCell ref="E31:H31"/>
    <mergeCell ref="E6:H6"/>
    <mergeCell ref="E7:H7"/>
    <mergeCell ref="E10:H10"/>
    <mergeCell ref="E11:H11"/>
    <mergeCell ref="E59:F59"/>
    <mergeCell ref="E12:H12"/>
    <mergeCell ref="E13:H13"/>
    <mergeCell ref="E14:H14"/>
    <mergeCell ref="E15:H15"/>
    <mergeCell ref="E16:H16"/>
    <mergeCell ref="E22:H22"/>
    <mergeCell ref="E23:H23"/>
    <mergeCell ref="E24:H24"/>
    <mergeCell ref="E27:H27"/>
    <mergeCell ref="E17:H17"/>
    <mergeCell ref="E18:H18"/>
  </mergeCells>
  <conditionalFormatting sqref="C119">
    <cfRule type="duplicateValues" dxfId="215" priority="27"/>
  </conditionalFormatting>
  <conditionalFormatting sqref="D7">
    <cfRule type="containsText" dxfId="214" priority="6" operator="containsText" text="Y">
      <formula>NOT(ISERROR(SEARCH("Y",D7)))</formula>
    </cfRule>
    <cfRule type="containsText" dxfId="213" priority="5" operator="containsText" text="N">
      <formula>NOT(ISERROR(SEARCH("N",D7)))</formula>
    </cfRule>
  </conditionalFormatting>
  <conditionalFormatting sqref="D12:D13">
    <cfRule type="containsText" dxfId="212" priority="9" operator="containsText" text="YES">
      <formula>NOT(ISERROR(SEARCH("YES",D12)))</formula>
    </cfRule>
  </conditionalFormatting>
  <conditionalFormatting sqref="D15:D16">
    <cfRule type="containsText" dxfId="211" priority="8" operator="containsText" text="YES">
      <formula>NOT(ISERROR(SEARCH("YES",D15)))</formula>
    </cfRule>
  </conditionalFormatting>
  <conditionalFormatting sqref="D17 D23 D28:D31">
    <cfRule type="containsText" dxfId="210" priority="13" operator="containsText" text="SOME">
      <formula>NOT(ISERROR(SEARCH("SOME",D17)))</formula>
    </cfRule>
  </conditionalFormatting>
  <conditionalFormatting sqref="D18:D20">
    <cfRule type="containsText" dxfId="209" priority="7" operator="containsText" text="YES">
      <formula>NOT(ISERROR(SEARCH("YES",D18)))</formula>
    </cfRule>
  </conditionalFormatting>
  <conditionalFormatting sqref="D27:D31">
    <cfRule type="containsText" dxfId="208" priority="12" operator="containsText" text="Y">
      <formula>NOT(ISERROR(SEARCH("Y",D27)))</formula>
    </cfRule>
  </conditionalFormatting>
  <conditionalFormatting sqref="D73">
    <cfRule type="containsText" dxfId="207" priority="10" operator="containsText" text="YES">
      <formula>NOT(ISERROR(SEARCH("YES",D73)))</formula>
    </cfRule>
  </conditionalFormatting>
  <conditionalFormatting sqref="D78:D80">
    <cfRule type="containsText" dxfId="206" priority="3" operator="containsText" text="YES">
      <formula>NOT(ISERROR(SEARCH("YES",D78)))</formula>
    </cfRule>
  </conditionalFormatting>
  <conditionalFormatting sqref="D82:D83">
    <cfRule type="containsText" dxfId="205" priority="2" operator="containsText" text="YES">
      <formula>NOT(ISERROR(SEARCH("YES",D82)))</formula>
    </cfRule>
  </conditionalFormatting>
  <conditionalFormatting sqref="D84">
    <cfRule type="containsText" dxfId="204" priority="1" operator="containsText" text="Monitoring via">
      <formula>NOT(ISERROR(SEARCH("Monitoring via",D84)))</formula>
    </cfRule>
  </conditionalFormatting>
  <dataValidations count="1">
    <dataValidation allowBlank="1" showInputMessage="1" showErrorMessage="1" promptTitle="Please enter other consideration" sqref="D70" xr:uid="{8334AD6A-607D-4CF0-8FB1-205F3DA7D6A1}"/>
  </dataValidations>
  <hyperlinks>
    <hyperlink ref="E1" location="'CONTACT DETAILS'!A1" display="'CONTACT DETAILS'!A1" xr:uid="{7ED451CB-9D61-4647-AF0A-3933407AB518}"/>
    <hyperlink ref="B1" location="'MAIN PAGE'!A1" display="'MAIN PAGE'!A1" xr:uid="{E5EB0D01-ACE9-4D8E-80B1-1585DDDD7F5C}"/>
    <hyperlink ref="D1" location="'SB2 Overview States Provinces'!A1" display="'SB2 Overview States Provinces'!A1" xr:uid="{5949992D-9C95-43F2-92DE-CA57C025F5B3}"/>
  </hyperlink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9">
        <x14:dataValidation type="list" allowBlank="1" showInputMessage="1" showErrorMessage="1" promptTitle="Please choose relevant option" xr:uid="{C7A7FE91-BBB4-4BBC-AADA-055CC4A90B35}">
          <x14:formula1>
            <xm:f>Lists!$X$2:$X$6</xm:f>
          </x14:formula1>
          <xm:sqref>D84</xm:sqref>
        </x14:dataValidation>
        <x14:dataValidation type="list" allowBlank="1" showInputMessage="1" showErrorMessage="1" error="Please select answer from drop-down list, or input answer in CAPITAL LETTERS" prompt="Please select an answer from the drop-down list" xr:uid="{859A369E-AFA1-4E64-BFBE-26D7E3A59A53}">
          <x14:formula1>
            <xm:f>Lists!$R$2:$R$3</xm:f>
          </x14:formula1>
          <xm:sqref>D73</xm:sqref>
        </x14:dataValidation>
        <x14:dataValidation type="list" allowBlank="1" showInputMessage="1" showErrorMessage="1" promptTitle="For example:" xr:uid="{8714EC08-2BEC-46A3-8D70-D29A1B4D5D03}">
          <x14:formula1>
            <xm:f>Lists!$Y$2:$Y$8</xm:f>
          </x14:formula1>
          <xm:sqref>F37:F56</xm:sqref>
        </x14:dataValidation>
        <x14:dataValidation type="list" allowBlank="1" showInputMessage="1" showErrorMessage="1" error="Please select answer from the drop-down list, or input answer in CAPITAL LETTERS" prompt="Please select the most relevant answer from the drop-down list" xr:uid="{DDF264FD-F987-40F5-823C-D8E2A4F2F843}">
          <x14:formula1>
            <xm:f>Lists!$D$2:$D$4</xm:f>
          </x14:formula1>
          <xm:sqref>D13</xm:sqref>
        </x14:dataValidation>
        <x14:dataValidation type="list" allowBlank="1" showInputMessage="1" showErrorMessage="1" xr:uid="{A288EDF8-7979-437D-8AB4-A38032D4FADF}">
          <x14:formula1>
            <xm:f>Lists!$F$2:$F$4</xm:f>
          </x14:formula1>
          <xm:sqref>D16</xm:sqref>
        </x14:dataValidation>
        <x14:dataValidation type="list" allowBlank="1" showInputMessage="1" showErrorMessage="1" xr:uid="{B1E24333-B018-401F-A81E-3AC7AB63102C}">
          <x14:formula1>
            <xm:f>Lists!$G$2:$G$4</xm:f>
          </x14:formula1>
          <xm:sqref>D18</xm:sqref>
        </x14:dataValidation>
        <x14:dataValidation type="list" allowBlank="1" showInputMessage="1" showErrorMessage="1" xr:uid="{C7BB7FEA-152B-45FD-B851-656C4C03B55E}">
          <x14:formula1>
            <xm:f>Lists!$H$2:$H$4</xm:f>
          </x14:formula1>
          <xm:sqref>D19</xm:sqref>
        </x14:dataValidation>
        <x14:dataValidation type="list" allowBlank="1" showInputMessage="1" showErrorMessage="1" xr:uid="{61647178-7567-49BF-8224-E50889F9C1E2}">
          <x14:formula1>
            <xm:f>Lists!$I$2:$I$4</xm:f>
          </x14:formula1>
          <xm:sqref>D20</xm:sqref>
        </x14:dataValidation>
        <x14:dataValidation type="list" allowBlank="1" showInputMessage="1" showErrorMessage="1" xr:uid="{11296C9D-F0DB-4DE0-B014-9D5E62043CFA}">
          <x14:formula1>
            <xm:f>Lists!$E$2:$E$4</xm:f>
          </x14:formula1>
          <xm:sqref>D15</xm:sqref>
        </x14:dataValidation>
        <x14:dataValidation type="list" allowBlank="1" showInputMessage="1" showErrorMessage="1" error="Please select answer from drop-down list, or input answer in CAPITAL LETTERS" promptTitle="Please answer YES/NO" prompt="Select an answer from the drop-down list" xr:uid="{AD51D087-16C9-4439-B190-87B4AD1C2DC8}">
          <x14:formula1>
            <xm:f>Lists!$L$2:$L$4</xm:f>
          </x14:formula1>
          <xm:sqref>D27:D31</xm:sqref>
        </x14:dataValidation>
        <x14:dataValidation type="list" allowBlank="1" showInputMessage="1" showErrorMessage="1" error="Please select answer from drop-down list, or input answer in CAPITAL LETTERS" promptTitle="Please answer YES / NO" prompt="A SPP action plan/policy, and/or SPP regulatory requirements have been adopted and approved" xr:uid="{AA8A6645-1E4F-44DC-85E9-B2798788F402}">
          <x14:formula1>
            <xm:f>Lists!$A$2:$A$4</xm:f>
          </x14:formula1>
          <xm:sqref>D7</xm:sqref>
        </x14:dataValidation>
        <x14:dataValidation type="list" allowBlank="1" showInputMessage="1" showErrorMessage="1" xr:uid="{2C97D471-8151-4582-9F18-1D22D56CD41D}">
          <x14:formula1>
            <xm:f>Lists!$K$2:$K$4</xm:f>
          </x14:formula1>
          <xm:sqref>D23</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B5C1CE39-0819-4946-BC37-BEA4633F7721}">
          <x14:formula1>
            <xm:f>Lists!$S$2:$S$3</xm:f>
          </x14:formula1>
          <xm:sqref>D78</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FE91299B-696C-4519-A277-AF2317E573B5}">
          <x14:formula1>
            <xm:f>Lists!$T$2:$T$3</xm:f>
          </x14:formula1>
          <xm:sqref>D79</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70830FE2-9E01-4EB3-AC4F-1E52C691074C}">
          <x14:formula1>
            <xm:f>Lists!$U$2:$U$3</xm:f>
          </x14:formula1>
          <xm:sqref>D80</xm:sqref>
        </x14:dataValidation>
        <x14:dataValidation type="list" allowBlank="1" showInputMessage="1" showErrorMessage="1" error="Please only choose option from the drop-down list, or input in CAPITAL LETTERS" promptTitle="Please click on the cell" prompt="to select a relevant answer from the drop-down list" xr:uid="{7B217DCB-0F86-42E9-A161-826EC9B93F19}">
          <x14:formula1>
            <xm:f>Lists!$V$2:$V$3</xm:f>
          </x14:formula1>
          <xm:sqref>D82:D83</xm:sqref>
        </x14:dataValidation>
        <x14:dataValidation type="list" allowBlank="1" showInputMessage="1" showErrorMessage="1" error="Please only choose option from the drop-down list, or input in CAPITAL LETTERS" promptTitle="Please click on the cell" prompt="to select a relevant category from the drop-down list (accessible from the small arrow to the right)" xr:uid="{0E186E3C-A439-4304-B47F-9447971A02F4}">
          <x14:formula1>
            <xm:f>Lists!$O$2:$O$25</xm:f>
          </x14:formula1>
          <xm:sqref>D37:D54</xm:sqref>
        </x14:dataValidation>
        <x14:dataValidation type="list" allowBlank="1" showInputMessage="1" showErrorMessage="1" error="Please select answer from the drop-down list, or input answer in CAPITAL LETTERS" promptTitle="When defining requirements:" prompt="Public bodies can resort to:" xr:uid="{3364CECB-E5B2-4C23-BA99-7198C7413882}">
          <x14:formula1>
            <xm:f>Lists!$C$2:$C$6</xm:f>
          </x14:formula1>
          <xm:sqref>D12</xm:sqref>
        </x14:dataValidation>
        <x14:dataValidation type="list" allowBlank="1" showInputMessage="1" showErrorMessage="1" errorTitle="Error" error="Please select a consideration from the drop-down list by clicking on the small arrow" promptTitle="Please click on the cell" prompt="and select a consideration from the drop-down list by clicking on the small arrow to the right" xr:uid="{34A2BBBC-C005-46D8-9291-76E7ACA593FC}">
          <x14:formula1>
            <xm:f>Lists!$Q$2:$Q$12</xm:f>
          </x14:formula1>
          <xm:sqref>D61:D69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Lists</vt:lpstr>
      <vt:lpstr>MAIN PAGE</vt:lpstr>
      <vt:lpstr>CONTACT DETAILS</vt:lpstr>
      <vt:lpstr>SB1 Fed. National Gov</vt:lpstr>
      <vt:lpstr>SB2 Overview States Provinces</vt:lpstr>
      <vt:lpstr>SB3 Overview of cities</vt:lpstr>
      <vt:lpstr>SB2.A</vt:lpstr>
      <vt:lpstr>SB2.B</vt:lpstr>
      <vt:lpstr>SB2.C</vt:lpstr>
      <vt:lpstr>SB2.D</vt:lpstr>
      <vt:lpstr>SB2.E</vt:lpstr>
      <vt:lpstr>SB2.F</vt:lpstr>
      <vt:lpstr>SB2.G</vt:lpstr>
      <vt:lpstr>SB2.H</vt:lpstr>
      <vt:lpstr>SB2.I</vt:lpstr>
      <vt:lpstr>SB2.J</vt:lpstr>
      <vt:lpstr>SB3 City A</vt:lpstr>
      <vt:lpstr>SB3 City B</vt:lpstr>
      <vt:lpstr>SB3 City C</vt:lpstr>
      <vt:lpstr>SB3 City D</vt:lpstr>
      <vt:lpstr>SB3 City E</vt:lpstr>
      <vt:lpstr>SB3 City F</vt:lpstr>
      <vt:lpstr>SB3 City G</vt:lpstr>
      <vt:lpstr>SB3 City H</vt:lpstr>
      <vt:lpstr>SB3 City I</vt:lpstr>
      <vt:lpstr>SB3 City J</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LOUEYRAUD</dc:creator>
  <cp:keywords/>
  <dc:description/>
  <cp:lastModifiedBy>Microsoft Office User</cp:lastModifiedBy>
  <cp:revision/>
  <dcterms:created xsi:type="dcterms:W3CDTF">2019-06-05T12:36:54Z</dcterms:created>
  <dcterms:modified xsi:type="dcterms:W3CDTF">2023-05-04T13:58:30Z</dcterms:modified>
  <cp:category/>
  <cp:contentStatus/>
</cp:coreProperties>
</file>