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f\Desktop\py\stock\"/>
    </mc:Choice>
  </mc:AlternateContent>
  <xr:revisionPtr revIDLastSave="0" documentId="13_ncr:1_{5A644B12-14A7-4B24-9964-DFD5BBE89134}" xr6:coauthVersionLast="47" xr6:coauthVersionMax="47" xr10:uidLastSave="{00000000-0000-0000-0000-000000000000}"/>
  <bookViews>
    <workbookView xWindow="1100" yWindow="1100" windowWidth="34350" windowHeight="178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D15" i="1" s="1"/>
  <c r="C16" i="1"/>
  <c r="D16" i="1" s="1"/>
  <c r="C17" i="1"/>
  <c r="E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D61" i="1" s="1"/>
  <c r="C62" i="1"/>
  <c r="D62" i="1" s="1"/>
  <c r="C63" i="1"/>
  <c r="D63" i="1" s="1"/>
  <c r="C3" i="1"/>
  <c r="D3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2" i="1"/>
  <c r="D59" i="1" l="1"/>
  <c r="D58" i="1"/>
  <c r="D57" i="1"/>
  <c r="D56" i="1"/>
  <c r="D55" i="1"/>
  <c r="D38" i="1"/>
  <c r="D30" i="1"/>
  <c r="D12" i="1"/>
  <c r="D11" i="1"/>
  <c r="D10" i="1"/>
  <c r="E50" i="1"/>
  <c r="E43" i="1"/>
  <c r="E19" i="1"/>
  <c r="E42" i="1"/>
  <c r="E18" i="1"/>
  <c r="E41" i="1"/>
  <c r="E40" i="1"/>
  <c r="E16" i="1"/>
  <c r="E63" i="1"/>
  <c r="E39" i="1"/>
  <c r="E15" i="1"/>
  <c r="E62" i="1"/>
  <c r="E61" i="1"/>
  <c r="E45" i="1"/>
  <c r="E20" i="1"/>
  <c r="E23" i="1"/>
  <c r="E46" i="1"/>
  <c r="E44" i="1"/>
  <c r="E47" i="1"/>
  <c r="E24" i="1"/>
  <c r="E22" i="1"/>
  <c r="E21" i="1"/>
  <c r="D14" i="1"/>
  <c r="D13" i="1"/>
  <c r="D9" i="1"/>
  <c r="D8" i="1"/>
  <c r="D7" i="1"/>
  <c r="D28" i="1"/>
  <c r="D52" i="1"/>
  <c r="D6" i="1"/>
  <c r="D51" i="1"/>
  <c r="D5" i="1"/>
  <c r="D29" i="1"/>
  <c r="D37" i="1"/>
  <c r="D53" i="1"/>
  <c r="D36" i="1"/>
  <c r="D35" i="1"/>
  <c r="D27" i="1"/>
  <c r="D34" i="1"/>
  <c r="D26" i="1"/>
  <c r="D54" i="1"/>
  <c r="D33" i="1"/>
  <c r="D32" i="1"/>
  <c r="D4" i="1"/>
  <c r="D31" i="1"/>
  <c r="L28" i="1"/>
  <c r="L50" i="1"/>
  <c r="E3" i="1"/>
  <c r="G14" i="1" s="1"/>
  <c r="L49" i="1"/>
  <c r="M25" i="1"/>
  <c r="M48" i="1"/>
  <c r="M24" i="1"/>
  <c r="D49" i="1"/>
  <c r="D25" i="1"/>
  <c r="M47" i="1"/>
  <c r="M23" i="1"/>
  <c r="D48" i="1"/>
  <c r="L29" i="1"/>
  <c r="L52" i="1"/>
  <c r="D17" i="1"/>
  <c r="M44" i="1"/>
  <c r="M46" i="1"/>
  <c r="M45" i="1"/>
  <c r="M42" i="1"/>
  <c r="M43" i="1"/>
  <c r="M51" i="1"/>
  <c r="M27" i="1"/>
  <c r="M50" i="1"/>
  <c r="M26" i="1"/>
  <c r="L48" i="1"/>
  <c r="L47" i="1"/>
  <c r="L45" i="1"/>
  <c r="L44" i="1"/>
  <c r="L43" i="1"/>
  <c r="L42" i="1"/>
  <c r="L22" i="1"/>
  <c r="L40" i="1"/>
  <c r="M63" i="1"/>
  <c r="M39" i="1"/>
  <c r="M62" i="1"/>
  <c r="M38" i="1"/>
  <c r="L27" i="1"/>
  <c r="L61" i="1"/>
  <c r="M37" i="1"/>
  <c r="L26" i="1"/>
  <c r="L46" i="1"/>
  <c r="L23" i="1"/>
  <c r="L57" i="1"/>
  <c r="L33" i="1"/>
  <c r="L51" i="1"/>
  <c r="L56" i="1"/>
  <c r="L32" i="1"/>
  <c r="L59" i="1"/>
  <c r="L55" i="1"/>
  <c r="L31" i="1"/>
  <c r="M49" i="1"/>
  <c r="L25" i="1"/>
  <c r="L24" i="1"/>
  <c r="L54" i="1"/>
  <c r="L30" i="1"/>
  <c r="L36" i="1"/>
  <c r="L35" i="1"/>
  <c r="L34" i="1"/>
  <c r="M53" i="1"/>
  <c r="M29" i="1"/>
  <c r="M41" i="1"/>
  <c r="L60" i="1"/>
  <c r="L58" i="1"/>
  <c r="M52" i="1"/>
  <c r="M28" i="1"/>
  <c r="L53" i="1"/>
  <c r="M40" i="1"/>
  <c r="M61" i="1"/>
  <c r="M36" i="1"/>
  <c r="M59" i="1"/>
  <c r="M33" i="1"/>
  <c r="L62" i="1"/>
  <c r="L38" i="1"/>
  <c r="M56" i="1"/>
  <c r="M32" i="1"/>
  <c r="M60" i="1"/>
  <c r="L41" i="1"/>
  <c r="M34" i="1"/>
  <c r="L63" i="1"/>
  <c r="M57" i="1"/>
  <c r="L37" i="1"/>
  <c r="M55" i="1"/>
  <c r="M31" i="1"/>
  <c r="M22" i="1"/>
  <c r="M35" i="1"/>
  <c r="M58" i="1"/>
  <c r="L39" i="1"/>
  <c r="M54" i="1"/>
  <c r="M30" i="1"/>
  <c r="G15" i="1" l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/>
  <c r="F15" i="1" l="1"/>
  <c r="H14" i="1"/>
  <c r="I14" i="1" s="1"/>
  <c r="F16" i="1" l="1"/>
  <c r="H15" i="1"/>
  <c r="I15" i="1" s="1"/>
  <c r="F17" i="1" l="1"/>
  <c r="H16" i="1"/>
  <c r="I16" i="1" s="1"/>
  <c r="F18" i="1" l="1"/>
  <c r="H17" i="1"/>
  <c r="I17" i="1" s="1"/>
  <c r="F19" i="1" l="1"/>
  <c r="H18" i="1"/>
  <c r="I18" i="1" s="1"/>
  <c r="F20" i="1" l="1"/>
  <c r="H19" i="1"/>
  <c r="I19" i="1" s="1"/>
  <c r="F21" i="1" l="1"/>
  <c r="H20" i="1"/>
  <c r="I20" i="1" s="1"/>
  <c r="F22" i="1" l="1"/>
  <c r="H21" i="1"/>
  <c r="I21" i="1" s="1"/>
  <c r="F23" i="1" l="1"/>
  <c r="H22" i="1"/>
  <c r="I22" i="1" s="1"/>
  <c r="F24" i="1" l="1"/>
  <c r="H23" i="1"/>
  <c r="I23" i="1" s="1"/>
  <c r="F25" i="1" l="1"/>
  <c r="H24" i="1"/>
  <c r="I24" i="1" s="1"/>
  <c r="F26" i="1" l="1"/>
  <c r="H25" i="1"/>
  <c r="I25" i="1" s="1"/>
  <c r="F27" i="1" l="1"/>
  <c r="H26" i="1"/>
  <c r="I26" i="1" s="1"/>
  <c r="F28" i="1" l="1"/>
  <c r="H27" i="1"/>
  <c r="I27" i="1" s="1"/>
  <c r="F29" i="1" l="1"/>
  <c r="H28" i="1"/>
  <c r="I28" i="1" s="1"/>
  <c r="F30" i="1" l="1"/>
  <c r="H29" i="1"/>
  <c r="I29" i="1" s="1"/>
  <c r="F31" i="1" l="1"/>
  <c r="H30" i="1"/>
  <c r="I30" i="1" s="1"/>
  <c r="F32" i="1" l="1"/>
  <c r="H31" i="1"/>
  <c r="I31" i="1" s="1"/>
  <c r="F33" i="1" l="1"/>
  <c r="H32" i="1"/>
  <c r="I32" i="1" s="1"/>
  <c r="F34" i="1" l="1"/>
  <c r="H33" i="1"/>
  <c r="I33" i="1" s="1"/>
  <c r="F35" i="1" l="1"/>
  <c r="H34" i="1"/>
  <c r="I34" i="1" s="1"/>
  <c r="F36" i="1" l="1"/>
  <c r="H35" i="1"/>
  <c r="I35" i="1" s="1"/>
  <c r="F37" i="1" l="1"/>
  <c r="H36" i="1"/>
  <c r="I36" i="1" s="1"/>
  <c r="F38" i="1" l="1"/>
  <c r="H37" i="1"/>
  <c r="I37" i="1" s="1"/>
  <c r="F39" i="1" l="1"/>
  <c r="H38" i="1"/>
  <c r="I38" i="1" s="1"/>
  <c r="F40" i="1" l="1"/>
  <c r="H39" i="1"/>
  <c r="I39" i="1" s="1"/>
  <c r="F41" i="1" l="1"/>
  <c r="H40" i="1"/>
  <c r="I40" i="1" s="1"/>
  <c r="F42" i="1" l="1"/>
  <c r="H41" i="1"/>
  <c r="I41" i="1" s="1"/>
  <c r="F43" i="1" l="1"/>
  <c r="H42" i="1"/>
  <c r="I42" i="1" s="1"/>
  <c r="F44" i="1" l="1"/>
  <c r="H43" i="1"/>
  <c r="I43" i="1" s="1"/>
  <c r="F45" i="1" l="1"/>
  <c r="H44" i="1"/>
  <c r="I44" i="1" s="1"/>
  <c r="F46" i="1" l="1"/>
  <c r="H45" i="1"/>
  <c r="I45" i="1" s="1"/>
  <c r="F47" i="1" l="1"/>
  <c r="H46" i="1"/>
  <c r="I46" i="1" s="1"/>
  <c r="F48" i="1" l="1"/>
  <c r="H47" i="1"/>
  <c r="I47" i="1" s="1"/>
  <c r="F49" i="1" l="1"/>
  <c r="H48" i="1"/>
  <c r="I48" i="1" s="1"/>
  <c r="F50" i="1" l="1"/>
  <c r="H49" i="1"/>
  <c r="I49" i="1" s="1"/>
  <c r="F51" i="1" l="1"/>
  <c r="H50" i="1"/>
  <c r="I50" i="1" s="1"/>
  <c r="F52" i="1" l="1"/>
  <c r="H51" i="1"/>
  <c r="I51" i="1" s="1"/>
  <c r="F53" i="1" l="1"/>
  <c r="H52" i="1"/>
  <c r="I52" i="1" s="1"/>
  <c r="F54" i="1" l="1"/>
  <c r="H53" i="1"/>
  <c r="I53" i="1" s="1"/>
  <c r="F55" i="1" l="1"/>
  <c r="H54" i="1"/>
  <c r="I54" i="1" s="1"/>
  <c r="F56" i="1" l="1"/>
  <c r="H55" i="1"/>
  <c r="I55" i="1" s="1"/>
  <c r="F57" i="1" l="1"/>
  <c r="H56" i="1"/>
  <c r="I56" i="1" s="1"/>
  <c r="F58" i="1" l="1"/>
  <c r="H57" i="1"/>
  <c r="I57" i="1" s="1"/>
  <c r="F59" i="1" l="1"/>
  <c r="H58" i="1"/>
  <c r="I58" i="1" s="1"/>
  <c r="F60" i="1" l="1"/>
  <c r="H59" i="1"/>
  <c r="I59" i="1" s="1"/>
  <c r="F61" i="1" l="1"/>
  <c r="H60" i="1"/>
  <c r="I60" i="1" s="1"/>
  <c r="F62" i="1" l="1"/>
  <c r="H61" i="1"/>
  <c r="I61" i="1" s="1"/>
  <c r="F63" i="1" l="1"/>
  <c r="H63" i="1" s="1"/>
  <c r="I63" i="1" s="1"/>
  <c r="H62" i="1"/>
  <c r="I62" i="1" s="1"/>
</calcChain>
</file>

<file path=xl/sharedStrings.xml><?xml version="1.0" encoding="utf-8"?>
<sst xmlns="http://schemas.openxmlformats.org/spreadsheetml/2006/main" count="13" uniqueCount="13">
  <si>
    <t>Date</t>
  </si>
  <si>
    <t>Close</t>
  </si>
  <si>
    <t>MA(20)</t>
    <phoneticPr fontId="2" type="noConversion"/>
  </si>
  <si>
    <t>STD</t>
    <phoneticPr fontId="2" type="noConversion"/>
  </si>
  <si>
    <t>UP</t>
    <phoneticPr fontId="2" type="noConversion"/>
  </si>
  <si>
    <t>LO</t>
    <phoneticPr fontId="2" type="noConversion"/>
  </si>
  <si>
    <t>change</t>
    <phoneticPr fontId="2" type="noConversion"/>
  </si>
  <si>
    <t>Gain</t>
    <phoneticPr fontId="2" type="noConversion"/>
  </si>
  <si>
    <t>loss</t>
    <phoneticPr fontId="2" type="noConversion"/>
  </si>
  <si>
    <t>Average G</t>
    <phoneticPr fontId="2" type="noConversion"/>
  </si>
  <si>
    <t>Average L</t>
    <phoneticPr fontId="2" type="noConversion"/>
  </si>
  <si>
    <t>RS</t>
    <phoneticPr fontId="2" type="noConversion"/>
  </si>
  <si>
    <t>RSI(14)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</si>
</sst>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Bollinger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Sheet1!$B$2:$B$63</c:f>
              <c:numCache>
                <c:formatCode>General</c:formatCode>
                <c:ptCount val="62"/>
                <c:pt idx="0">
                  <c:v>40.696487426757813</c:v>
                </c:pt>
                <c:pt idx="1">
                  <c:v>41.267044067382813</c:v>
                </c:pt>
                <c:pt idx="2">
                  <c:v>40.509578704833977</c:v>
                </c:pt>
                <c:pt idx="3">
                  <c:v>41.129325866699219</c:v>
                </c:pt>
                <c:pt idx="4">
                  <c:v>41.178508758544922</c:v>
                </c:pt>
                <c:pt idx="5">
                  <c:v>40.184951782226563</c:v>
                </c:pt>
                <c:pt idx="6">
                  <c:v>39.319278717041023</c:v>
                </c:pt>
                <c:pt idx="7">
                  <c:v>39.407814025878913</c:v>
                </c:pt>
                <c:pt idx="8">
                  <c:v>39.348789215087891</c:v>
                </c:pt>
                <c:pt idx="9">
                  <c:v>38.984813690185547</c:v>
                </c:pt>
                <c:pt idx="10">
                  <c:v>39.761951446533203</c:v>
                </c:pt>
                <c:pt idx="11">
                  <c:v>39.673419952392578</c:v>
                </c:pt>
                <c:pt idx="12">
                  <c:v>39.614395141601563</c:v>
                </c:pt>
                <c:pt idx="13">
                  <c:v>39.978370666503913</c:v>
                </c:pt>
                <c:pt idx="14">
                  <c:v>40.381694793701172</c:v>
                </c:pt>
                <c:pt idx="15">
                  <c:v>40.893230438232422</c:v>
                </c:pt>
                <c:pt idx="16">
                  <c:v>41.011276245117188</c:v>
                </c:pt>
                <c:pt idx="17">
                  <c:v>41.148998260498047</c:v>
                </c:pt>
                <c:pt idx="18">
                  <c:v>40.834205627441413</c:v>
                </c:pt>
                <c:pt idx="19">
                  <c:v>40.607952117919922</c:v>
                </c:pt>
                <c:pt idx="20">
                  <c:v>39.889835357666023</c:v>
                </c:pt>
                <c:pt idx="21">
                  <c:v>39.860324859619141</c:v>
                </c:pt>
                <c:pt idx="22">
                  <c:v>39.161884307861328</c:v>
                </c:pt>
                <c:pt idx="23">
                  <c:v>39.358627319335938</c:v>
                </c:pt>
                <c:pt idx="24">
                  <c:v>39.663581848144531</c:v>
                </c:pt>
                <c:pt idx="25">
                  <c:v>39.673419952392578</c:v>
                </c:pt>
                <c:pt idx="26">
                  <c:v>39.722606658935547</c:v>
                </c:pt>
                <c:pt idx="27">
                  <c:v>39.191394805908203</c:v>
                </c:pt>
                <c:pt idx="28">
                  <c:v>39.565208435058587</c:v>
                </c:pt>
                <c:pt idx="29">
                  <c:v>38.561817169189453</c:v>
                </c:pt>
                <c:pt idx="30">
                  <c:v>38.640510559082031</c:v>
                </c:pt>
                <c:pt idx="31">
                  <c:v>37.902721405029297</c:v>
                </c:pt>
                <c:pt idx="32">
                  <c:v>38.109306335449219</c:v>
                </c:pt>
                <c:pt idx="33">
                  <c:v>38.247024536132813</c:v>
                </c:pt>
                <c:pt idx="34">
                  <c:v>38.178165435791023</c:v>
                </c:pt>
                <c:pt idx="35">
                  <c:v>37.676467895507813</c:v>
                </c:pt>
                <c:pt idx="36">
                  <c:v>37.784675598144531</c:v>
                </c:pt>
                <c:pt idx="37">
                  <c:v>37.637115478515618</c:v>
                </c:pt>
                <c:pt idx="38">
                  <c:v>37.528911590576172</c:v>
                </c:pt>
                <c:pt idx="39">
                  <c:v>37.292816162109382</c:v>
                </c:pt>
                <c:pt idx="40">
                  <c:v>36.919002532958977</c:v>
                </c:pt>
                <c:pt idx="41">
                  <c:v>35.9549560546875</c:v>
                </c:pt>
                <c:pt idx="42">
                  <c:v>36.082839965820313</c:v>
                </c:pt>
                <c:pt idx="43">
                  <c:v>35.945121765136719</c:v>
                </c:pt>
                <c:pt idx="44">
                  <c:v>36.279586791992188</c:v>
                </c:pt>
                <c:pt idx="45">
                  <c:v>36.456657409667969</c:v>
                </c:pt>
                <c:pt idx="46">
                  <c:v>35.984470367431641</c:v>
                </c:pt>
                <c:pt idx="47">
                  <c:v>36.191051483154297</c:v>
                </c:pt>
                <c:pt idx="48">
                  <c:v>36.820632934570313</c:v>
                </c:pt>
                <c:pt idx="49">
                  <c:v>37.125587463378913</c:v>
                </c:pt>
                <c:pt idx="50">
                  <c:v>36.702587127685547</c:v>
                </c:pt>
                <c:pt idx="51">
                  <c:v>36.761608123779297</c:v>
                </c:pt>
                <c:pt idx="52">
                  <c:v>37.046886444091797</c:v>
                </c:pt>
                <c:pt idx="53">
                  <c:v>37.430538177490227</c:v>
                </c:pt>
                <c:pt idx="54">
                  <c:v>37.381351470947273</c:v>
                </c:pt>
                <c:pt idx="55">
                  <c:v>37.853534698486328</c:v>
                </c:pt>
                <c:pt idx="56">
                  <c:v>38.030605316162109</c:v>
                </c:pt>
                <c:pt idx="57">
                  <c:v>38.256862640380859</c:v>
                </c:pt>
                <c:pt idx="58">
                  <c:v>38.581489562988281</c:v>
                </c:pt>
                <c:pt idx="59">
                  <c:v>39.004489898681641</c:v>
                </c:pt>
                <c:pt idx="60">
                  <c:v>39.457000732421882</c:v>
                </c:pt>
                <c:pt idx="61">
                  <c:v>39.479999542236328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9-4AB7-825F-5A4F6D7FE6E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Sheet1!$L$2:$L$63</c:f>
              <c:numCache>
                <c:formatCode>General</c:formatCode>
                <c:ptCount val="62"/>
                <c:pt idx="20">
                  <c:v>41.742549638245599</c:v>
                </c:pt>
                <c:pt idx="21">
                  <c:v>41.66812776689428</c:v>
                </c:pt>
                <c:pt idx="22">
                  <c:v>41.562987081483655</c:v>
                </c:pt>
                <c:pt idx="23">
                  <c:v>41.522431021811585</c:v>
                </c:pt>
                <c:pt idx="24">
                  <c:v>41.382566782811537</c:v>
                </c:pt>
                <c:pt idx="25">
                  <c:v>41.254752321567921</c:v>
                </c:pt>
                <c:pt idx="26">
                  <c:v>41.27439971049391</c:v>
                </c:pt>
                <c:pt idx="27">
                  <c:v>41.263676117504822</c:v>
                </c:pt>
                <c:pt idx="28">
                  <c:v>41.277998420251897</c:v>
                </c:pt>
                <c:pt idx="29">
                  <c:v>41.291502145570263</c:v>
                </c:pt>
                <c:pt idx="30">
                  <c:v>41.306287739646564</c:v>
                </c:pt>
                <c:pt idx="31">
                  <c:v>41.367430194902276</c:v>
                </c:pt>
                <c:pt idx="32">
                  <c:v>41.518583309694357</c:v>
                </c:pt>
                <c:pt idx="33">
                  <c:v>41.575397715216567</c:v>
                </c:pt>
                <c:pt idx="34">
                  <c:v>41.567065945202508</c:v>
                </c:pt>
                <c:pt idx="35">
                  <c:v>41.489951522631237</c:v>
                </c:pt>
                <c:pt idx="36">
                  <c:v>41.362022772360426</c:v>
                </c:pt>
                <c:pt idx="37">
                  <c:v>41.14299238449469</c:v>
                </c:pt>
                <c:pt idx="38">
                  <c:v>40.86699126802035</c:v>
                </c:pt>
                <c:pt idx="39">
                  <c:v>40.613241796105051</c:v>
                </c:pt>
                <c:pt idx="40">
                  <c:v>40.405633597878236</c:v>
                </c:pt>
                <c:pt idx="41">
                  <c:v>40.320734551044254</c:v>
                </c:pt>
                <c:pt idx="42">
                  <c:v>40.372833280711625</c:v>
                </c:pt>
                <c:pt idx="43">
                  <c:v>40.391093288481848</c:v>
                </c:pt>
                <c:pt idx="44">
                  <c:v>40.332938687679395</c:v>
                </c:pt>
                <c:pt idx="45">
                  <c:v>40.141757113085525</c:v>
                </c:pt>
                <c:pt idx="46">
                  <c:v>39.883188608150547</c:v>
                </c:pt>
                <c:pt idx="47">
                  <c:v>39.622804678904984</c:v>
                </c:pt>
                <c:pt idx="48">
                  <c:v>39.367045433114377</c:v>
                </c:pt>
                <c:pt idx="49">
                  <c:v>39.011841163801755</c:v>
                </c:pt>
                <c:pt idx="50">
                  <c:v>38.820665045159487</c:v>
                </c:pt>
                <c:pt idx="51">
                  <c:v>38.617110289288419</c:v>
                </c:pt>
                <c:pt idx="52">
                  <c:v>38.498098891503609</c:v>
                </c:pt>
                <c:pt idx="53">
                  <c:v>38.3440702569875</c:v>
                </c:pt>
                <c:pt idx="54">
                  <c:v>38.192860238594619</c:v>
                </c:pt>
                <c:pt idx="55">
                  <c:v>38.061063750064299</c:v>
                </c:pt>
                <c:pt idx="56">
                  <c:v>38.09145748095473</c:v>
                </c:pt>
                <c:pt idx="57">
                  <c:v>38.153625696722379</c:v>
                </c:pt>
                <c:pt idx="58">
                  <c:v>38.292686591840273</c:v>
                </c:pt>
                <c:pt idx="59">
                  <c:v>38.526253775977835</c:v>
                </c:pt>
                <c:pt idx="60">
                  <c:v>38.878506066766754</c:v>
                </c:pt>
                <c:pt idx="61">
                  <c:v>39.355654964494171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9-4AB7-825F-5A4F6D7FE6E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Sheet1!$M$2:$M$63</c:f>
              <c:numCache>
                <c:formatCode>General</c:formatCode>
                <c:ptCount val="62"/>
                <c:pt idx="20">
                  <c:v>38.80856610047254</c:v>
                </c:pt>
                <c:pt idx="21">
                  <c:v>38.738018633958923</c:v>
                </c:pt>
                <c:pt idx="22">
                  <c:v>38.77481680934693</c:v>
                </c:pt>
                <c:pt idx="23">
                  <c:v>38.608273757562387</c:v>
                </c:pt>
                <c:pt idx="24">
                  <c:v>38.556571529277278</c:v>
                </c:pt>
                <c:pt idx="25">
                  <c:v>38.629504944828057</c:v>
                </c:pt>
                <c:pt idx="26">
                  <c:v>38.647135580675908</c:v>
                </c:pt>
                <c:pt idx="27">
                  <c:v>38.690995240302534</c:v>
                </c:pt>
                <c:pt idx="28">
                  <c:v>38.660105105010238</c:v>
                </c:pt>
                <c:pt idx="29">
                  <c:v>38.707695563362719</c:v>
                </c:pt>
                <c:pt idx="30">
                  <c:v>38.566580045355494</c:v>
                </c:pt>
                <c:pt idx="31">
                  <c:v>38.39671028554077</c:v>
                </c:pt>
                <c:pt idx="32">
                  <c:v>38.06538098795162</c:v>
                </c:pt>
                <c:pt idx="33">
                  <c:v>37.811822968634175</c:v>
                </c:pt>
                <c:pt idx="34">
                  <c:v>37.595452606272609</c:v>
                </c:pt>
                <c:pt idx="35">
                  <c:v>37.386770712797421</c:v>
                </c:pt>
                <c:pt idx="36">
                  <c:v>37.163667005214613</c:v>
                </c:pt>
                <c:pt idx="37">
                  <c:v>37.02855816546419</c:v>
                </c:pt>
                <c:pt idx="38">
                  <c:v>36.968023476788453</c:v>
                </c:pt>
                <c:pt idx="39">
                  <c:v>36.897663419509676</c:v>
                </c:pt>
                <c:pt idx="40">
                  <c:v>36.831901176098938</c:v>
                </c:pt>
                <c:pt idx="41">
                  <c:v>36.607187346442387</c:v>
                </c:pt>
                <c:pt idx="42">
                  <c:v>36.217517221704078</c:v>
                </c:pt>
                <c:pt idx="43">
                  <c:v>35.85443749251116</c:v>
                </c:pt>
                <c:pt idx="44">
                  <c:v>35.521175242470683</c:v>
                </c:pt>
                <c:pt idx="45">
                  <c:v>35.355111221232939</c:v>
                </c:pt>
                <c:pt idx="46">
                  <c:v>35.269895594666067</c:v>
                </c:pt>
                <c:pt idx="47">
                  <c:v>35.192708530387776</c:v>
                </c:pt>
                <c:pt idx="48">
                  <c:v>35.093293360188461</c:v>
                </c:pt>
                <c:pt idx="49">
                  <c:v>35.265215078488545</c:v>
                </c:pt>
                <c:pt idx="50">
                  <c:v>35.296925608109433</c:v>
                </c:pt>
                <c:pt idx="51">
                  <c:v>35.374150440049576</c:v>
                </c:pt>
                <c:pt idx="52">
                  <c:v>35.351298868184919</c:v>
                </c:pt>
                <c:pt idx="53">
                  <c:v>35.37899717722302</c:v>
                </c:pt>
                <c:pt idx="54">
                  <c:v>35.451509589478988</c:v>
                </c:pt>
                <c:pt idx="55">
                  <c:v>35.552241191213461</c:v>
                </c:pt>
                <c:pt idx="56">
                  <c:v>35.529095786674787</c:v>
                </c:pt>
                <c:pt idx="57">
                  <c:v>35.508347553817295</c:v>
                </c:pt>
                <c:pt idx="58">
                  <c:v>35.445913084994636</c:v>
                </c:pt>
                <c:pt idx="59">
                  <c:v>35.347995732528531</c:v>
                </c:pt>
                <c:pt idx="60">
                  <c:v>35.21526842760516</c:v>
                </c:pt>
                <c:pt idx="61">
                  <c:v>35.106755811744527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9-4AB7-825F-5A4F6D7F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07104"/>
        <c:axId val="233508064"/>
      </c:lineChart>
      <c:catAx>
        <c:axId val="233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08064"/>
        <c:crosses val="autoZero"/>
        <c:auto val="1"/>
        <c:lblAlgn val="ctr"/>
        <c:lblOffset val="100"/>
        <c:noMultiLvlLbl val="0"/>
      </c:catAx>
      <c:valAx>
        <c:axId val="2335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999190726159229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Sheet1!$I$14:$I$63</c:f>
              <c:numCache>
                <c:formatCode>General</c:formatCode>
                <c:ptCount val="50"/>
                <c:pt idx="0">
                  <c:v>55.729194016828359</c:v>
                </c:pt>
                <c:pt idx="1">
                  <c:v>59.94003647887503</c:v>
                </c:pt>
                <c:pt idx="2">
                  <c:v>64.071135793875101</c:v>
                </c:pt>
                <c:pt idx="3">
                  <c:v>68.55739051012678</c:v>
                </c:pt>
                <c:pt idx="4">
                  <c:v>69.515644597416042</c:v>
                </c:pt>
                <c:pt idx="5">
                  <c:v>70.653935667813798</c:v>
                </c:pt>
                <c:pt idx="6">
                  <c:v>64.635835254625476</c:v>
                </c:pt>
                <c:pt idx="7">
                  <c:v>60.58934364507936</c:v>
                </c:pt>
                <c:pt idx="8">
                  <c:v>49.795345721692321</c:v>
                </c:pt>
                <c:pt idx="9">
                  <c:v>49.400806522531113</c:v>
                </c:pt>
                <c:pt idx="10">
                  <c:v>41.011139705356939</c:v>
                </c:pt>
                <c:pt idx="11">
                  <c:v>43.936947827385588</c:v>
                </c:pt>
                <c:pt idx="12">
                  <c:v>48.275054353582284</c:v>
                </c:pt>
                <c:pt idx="13">
                  <c:v>48.415532032824096</c:v>
                </c:pt>
                <c:pt idx="14">
                  <c:v>49.168480507208855</c:v>
                </c:pt>
                <c:pt idx="15">
                  <c:v>41.953671351753918</c:v>
                </c:pt>
                <c:pt idx="16">
                  <c:v>47.830349710124629</c:v>
                </c:pt>
                <c:pt idx="17">
                  <c:v>36.893140167456586</c:v>
                </c:pt>
                <c:pt idx="18">
                  <c:v>38.104077080368974</c:v>
                </c:pt>
                <c:pt idx="19">
                  <c:v>31.85272314863397</c:v>
                </c:pt>
                <c:pt idx="20">
                  <c:v>35.104866664381731</c:v>
                </c:pt>
                <c:pt idx="21">
                  <c:v>37.281562223111344</c:v>
                </c:pt>
                <c:pt idx="22">
                  <c:v>36.611732510933116</c:v>
                </c:pt>
                <c:pt idx="23">
                  <c:v>32.036763753729446</c:v>
                </c:pt>
                <c:pt idx="24">
                  <c:v>33.977925759031422</c:v>
                </c:pt>
                <c:pt idx="25">
                  <c:v>32.593046011754382</c:v>
                </c:pt>
                <c:pt idx="26">
                  <c:v>31.563919982070061</c:v>
                </c:pt>
                <c:pt idx="27">
                  <c:v>29.357463266764853</c:v>
                </c:pt>
                <c:pt idx="28">
                  <c:v>26.194652331293085</c:v>
                </c:pt>
                <c:pt idx="29">
                  <c:v>20.101795666518882</c:v>
                </c:pt>
                <c:pt idx="30">
                  <c:v>22.703596847662254</c:v>
                </c:pt>
                <c:pt idx="31">
                  <c:v>21.86704812738337</c:v>
                </c:pt>
                <c:pt idx="32">
                  <c:v>28.816110660279108</c:v>
                </c:pt>
                <c:pt idx="33">
                  <c:v>32.293906583080641</c:v>
                </c:pt>
                <c:pt idx="34">
                  <c:v>28.275217082118246</c:v>
                </c:pt>
                <c:pt idx="35">
                  <c:v>32.296285640323759</c:v>
                </c:pt>
                <c:pt idx="36">
                  <c:v>42.932992724463219</c:v>
                </c:pt>
                <c:pt idx="37">
                  <c:v>47.307370621179246</c:v>
                </c:pt>
                <c:pt idx="38">
                  <c:v>42.390447808008552</c:v>
                </c:pt>
                <c:pt idx="39">
                  <c:v>43.287662775213612</c:v>
                </c:pt>
                <c:pt idx="40">
                  <c:v>47.59148807214833</c:v>
                </c:pt>
                <c:pt idx="41">
                  <c:v>52.84186699729549</c:v>
                </c:pt>
                <c:pt idx="42">
                  <c:v>52.111698340252531</c:v>
                </c:pt>
                <c:pt idx="43">
                  <c:v>58.165534108982357</c:v>
                </c:pt>
                <c:pt idx="44">
                  <c:v>60.222662584233916</c:v>
                </c:pt>
                <c:pt idx="45">
                  <c:v>62.77427692783435</c:v>
                </c:pt>
                <c:pt idx="46">
                  <c:v>66.170849274682041</c:v>
                </c:pt>
                <c:pt idx="47">
                  <c:v>70.054768112522822</c:v>
                </c:pt>
                <c:pt idx="48">
                  <c:v>73.592918488071035</c:v>
                </c:pt>
                <c:pt idx="49">
                  <c:v>73.76478771783286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5-40FA-BFC2-7B0FE331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75968"/>
        <c:axId val="526169728"/>
      </c:lineChart>
      <c:catAx>
        <c:axId val="526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69728"/>
        <c:crosses val="autoZero"/>
        <c:auto val="1"/>
        <c:lblAlgn val="ctr"/>
        <c:lblOffset val="100"/>
        <c:noMultiLvlLbl val="0"/>
      </c:catAx>
      <c:valAx>
        <c:axId val="526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0</xdr:row>
      <xdr:rowOff>158750</xdr:rowOff>
    </xdr:from>
    <xdr:to>
      <xdr:col>28</xdr:col>
      <xdr:colOff>177800</xdr:colOff>
      <xdr:row>28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AB426-5843-65CA-3CD3-DDD8C758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28</xdr:row>
      <xdr:rowOff>95250</xdr:rowOff>
    </xdr:from>
    <xdr:to>
      <xdr:col>24</xdr:col>
      <xdr:colOff>349250</xdr:colOff>
      <xdr:row>43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E9A070-4C8F-2924-73D4-98F65F36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workbookViewId="0">
      <selection sqref="A1:M63"/>
    </sheetView>
  </sheetViews>
  <sheetFormatPr defaultRowHeight="14" x14ac:dyDescent="0.25"/>
  <cols>
    <col min="1" max="1" width="10.81640625" customWidth="1"/>
    <col min="2" max="2" width="12.1796875" customWidth="1"/>
    <col min="3" max="10" width="10.36328125" customWidth="1"/>
  </cols>
  <sheetData>
    <row r="1" spans="1:13" x14ac:dyDescent="0.25">
      <c r="A1" s="1" t="s">
        <v>0</v>
      </c>
      <c r="B1" s="1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</v>
      </c>
      <c r="K1" s="3" t="s">
        <v>2</v>
      </c>
      <c r="L1" s="3" t="s">
        <v>4</v>
      </c>
      <c r="M1" s="3" t="s">
        <v>5</v>
      </c>
    </row>
    <row r="2" spans="1:13" x14ac:dyDescent="0.25">
      <c r="A2" s="2">
        <v>44935</v>
      </c>
      <c r="B2">
        <v>40.696487426757813</v>
      </c>
    </row>
    <row r="3" spans="1:13" x14ac:dyDescent="0.25">
      <c r="A3" s="2">
        <v>44936</v>
      </c>
      <c r="B3">
        <v>41.267044067382813</v>
      </c>
      <c r="C3">
        <f>B3-B2</f>
        <v>0.570556640625</v>
      </c>
      <c r="D3">
        <f>IF(C3&gt;=0,C3,0)</f>
        <v>0.570556640625</v>
      </c>
      <c r="E3">
        <f>IF(C3&lt;0,C3,0)</f>
        <v>0</v>
      </c>
    </row>
    <row r="4" spans="1:13" x14ac:dyDescent="0.25">
      <c r="A4" s="2">
        <v>44937</v>
      </c>
      <c r="B4">
        <v>40.509578704833977</v>
      </c>
      <c r="C4">
        <f t="shared" ref="C4:C63" si="0">B4-B3</f>
        <v>-0.75746536254883523</v>
      </c>
      <c r="D4">
        <f t="shared" ref="D4:D63" si="1">IF(C4&gt;=0,C4,0)</f>
        <v>0</v>
      </c>
      <c r="E4">
        <f t="shared" ref="E4" si="2">IF(C4&lt;0,C4,0)</f>
        <v>-0.75746536254883523</v>
      </c>
    </row>
    <row r="5" spans="1:13" x14ac:dyDescent="0.25">
      <c r="A5" s="2">
        <v>44938</v>
      </c>
      <c r="B5">
        <v>41.129325866699219</v>
      </c>
      <c r="C5">
        <f t="shared" si="0"/>
        <v>0.61974716186524148</v>
      </c>
      <c r="D5">
        <f t="shared" si="1"/>
        <v>0.61974716186524148</v>
      </c>
      <c r="E5">
        <f>IF(C5&lt;0,-1*C5,0)</f>
        <v>0</v>
      </c>
    </row>
    <row r="6" spans="1:13" x14ac:dyDescent="0.25">
      <c r="A6" s="2">
        <v>44939</v>
      </c>
      <c r="B6">
        <v>41.178508758544922</v>
      </c>
      <c r="C6">
        <f t="shared" si="0"/>
        <v>4.9182891845703125E-2</v>
      </c>
      <c r="D6">
        <f t="shared" si="1"/>
        <v>4.9182891845703125E-2</v>
      </c>
      <c r="E6">
        <f t="shared" ref="E6:E63" si="3">IF(C6&lt;0,-1*C6,0)</f>
        <v>0</v>
      </c>
    </row>
    <row r="7" spans="1:13" x14ac:dyDescent="0.25">
      <c r="A7" s="2">
        <v>44943</v>
      </c>
      <c r="B7">
        <v>40.184951782226563</v>
      </c>
      <c r="C7">
        <f t="shared" si="0"/>
        <v>-0.99355697631835938</v>
      </c>
      <c r="D7">
        <f t="shared" si="1"/>
        <v>0</v>
      </c>
      <c r="E7">
        <f t="shared" si="3"/>
        <v>0.99355697631835938</v>
      </c>
    </row>
    <row r="8" spans="1:13" x14ac:dyDescent="0.25">
      <c r="A8" s="2">
        <v>44944</v>
      </c>
      <c r="B8">
        <v>39.319278717041023</v>
      </c>
      <c r="C8">
        <f t="shared" si="0"/>
        <v>-0.86567306518553977</v>
      </c>
      <c r="D8">
        <f t="shared" si="1"/>
        <v>0</v>
      </c>
      <c r="E8">
        <f t="shared" si="3"/>
        <v>0.86567306518553977</v>
      </c>
    </row>
    <row r="9" spans="1:13" x14ac:dyDescent="0.25">
      <c r="A9" s="2">
        <v>44945</v>
      </c>
      <c r="B9">
        <v>39.407814025878913</v>
      </c>
      <c r="C9">
        <f t="shared" si="0"/>
        <v>8.8535308837890625E-2</v>
      </c>
      <c r="D9">
        <f t="shared" si="1"/>
        <v>8.8535308837890625E-2</v>
      </c>
      <c r="E9">
        <f t="shared" si="3"/>
        <v>0</v>
      </c>
    </row>
    <row r="10" spans="1:13" x14ac:dyDescent="0.25">
      <c r="A10" s="2">
        <v>44946</v>
      </c>
      <c r="B10">
        <v>39.348789215087891</v>
      </c>
      <c r="C10">
        <f t="shared" si="0"/>
        <v>-5.902481079102273E-2</v>
      </c>
      <c r="D10">
        <f t="shared" si="1"/>
        <v>0</v>
      </c>
      <c r="E10">
        <f t="shared" si="3"/>
        <v>5.902481079102273E-2</v>
      </c>
    </row>
    <row r="11" spans="1:13" x14ac:dyDescent="0.25">
      <c r="A11" s="2">
        <v>44949</v>
      </c>
      <c r="B11">
        <v>38.984813690185547</v>
      </c>
      <c r="C11">
        <f t="shared" si="0"/>
        <v>-0.36397552490234375</v>
      </c>
      <c r="D11">
        <f t="shared" si="1"/>
        <v>0</v>
      </c>
      <c r="E11">
        <f t="shared" si="3"/>
        <v>0.36397552490234375</v>
      </c>
    </row>
    <row r="12" spans="1:13" x14ac:dyDescent="0.25">
      <c r="A12" s="2">
        <v>44950</v>
      </c>
      <c r="B12">
        <v>39.761951446533203</v>
      </c>
      <c r="C12">
        <f t="shared" si="0"/>
        <v>0.77713775634765625</v>
      </c>
      <c r="D12">
        <f t="shared" si="1"/>
        <v>0.77713775634765625</v>
      </c>
      <c r="E12">
        <f t="shared" si="3"/>
        <v>0</v>
      </c>
    </row>
    <row r="13" spans="1:13" x14ac:dyDescent="0.25">
      <c r="A13" s="2">
        <v>44951</v>
      </c>
      <c r="B13">
        <v>39.673419952392578</v>
      </c>
      <c r="C13">
        <f t="shared" si="0"/>
        <v>-8.8531494140625E-2</v>
      </c>
      <c r="D13">
        <f t="shared" si="1"/>
        <v>0</v>
      </c>
      <c r="E13">
        <f t="shared" si="3"/>
        <v>8.8531494140625E-2</v>
      </c>
    </row>
    <row r="14" spans="1:13" x14ac:dyDescent="0.25">
      <c r="A14" s="2">
        <v>44952</v>
      </c>
      <c r="B14">
        <v>39.614395141601563</v>
      </c>
      <c r="C14">
        <f t="shared" si="0"/>
        <v>-5.9024810791015625E-2</v>
      </c>
      <c r="D14">
        <f t="shared" si="1"/>
        <v>0</v>
      </c>
      <c r="E14">
        <f t="shared" si="3"/>
        <v>5.9024810791015625E-2</v>
      </c>
      <c r="F14">
        <f>(AVERAGE(D3:D14))</f>
        <v>0.1754299799601243</v>
      </c>
      <c r="G14">
        <f>(AVERAGE(E3:E14))</f>
        <v>0.13936010996500592</v>
      </c>
      <c r="H14">
        <f>F14/G14</f>
        <v>1.2588249248954793</v>
      </c>
      <c r="I14">
        <f>(100-(100/(1+H14)))</f>
        <v>55.729194016828359</v>
      </c>
    </row>
    <row r="15" spans="1:13" x14ac:dyDescent="0.25">
      <c r="A15" s="2">
        <v>44953</v>
      </c>
      <c r="B15">
        <v>39.978370666503913</v>
      </c>
      <c r="C15">
        <f t="shared" si="0"/>
        <v>0.36397552490235086</v>
      </c>
      <c r="D15">
        <f t="shared" si="1"/>
        <v>0.36397552490235086</v>
      </c>
      <c r="E15">
        <f t="shared" si="3"/>
        <v>0</v>
      </c>
      <c r="F15">
        <f>(F14*11+D15)/12</f>
        <v>0.19114210870530987</v>
      </c>
      <c r="G15">
        <f>(G14*11+E15)/12</f>
        <v>0.1277467674679221</v>
      </c>
      <c r="H15">
        <f t="shared" ref="H15:H63" si="4">F15/G15</f>
        <v>1.4962578896824663</v>
      </c>
      <c r="I15">
        <f t="shared" ref="I15:I63" si="5">(100-(100/(1+H15)))</f>
        <v>59.94003647887503</v>
      </c>
    </row>
    <row r="16" spans="1:13" x14ac:dyDescent="0.25">
      <c r="A16" s="2">
        <v>44956</v>
      </c>
      <c r="B16">
        <v>40.381694793701172</v>
      </c>
      <c r="C16">
        <f t="shared" si="0"/>
        <v>0.40332412719725852</v>
      </c>
      <c r="D16">
        <f t="shared" si="1"/>
        <v>0.40332412719725852</v>
      </c>
      <c r="E16">
        <f t="shared" si="3"/>
        <v>0</v>
      </c>
      <c r="F16">
        <f t="shared" ref="F16:F63" si="6">(F15*11+D16)/12</f>
        <v>0.20882394357963893</v>
      </c>
      <c r="G16">
        <f t="shared" ref="G16:G63" si="7">(G15*11+E16)/12</f>
        <v>0.11710120351226193</v>
      </c>
      <c r="H16">
        <f t="shared" si="4"/>
        <v>1.7832775182175862</v>
      </c>
      <c r="I16">
        <f t="shared" si="5"/>
        <v>64.071135793875101</v>
      </c>
    </row>
    <row r="17" spans="1:13" x14ac:dyDescent="0.25">
      <c r="A17" s="2">
        <v>44957</v>
      </c>
      <c r="B17">
        <v>40.893230438232422</v>
      </c>
      <c r="C17">
        <f t="shared" si="0"/>
        <v>0.51153564453125</v>
      </c>
      <c r="D17">
        <f t="shared" si="1"/>
        <v>0.51153564453125</v>
      </c>
      <c r="E17">
        <f t="shared" si="3"/>
        <v>0</v>
      </c>
      <c r="F17">
        <f t="shared" si="6"/>
        <v>0.23404991865893987</v>
      </c>
      <c r="G17">
        <f t="shared" si="7"/>
        <v>0.1073427698862401</v>
      </c>
      <c r="H17">
        <f t="shared" si="4"/>
        <v>2.1803976076542622</v>
      </c>
      <c r="I17">
        <f t="shared" si="5"/>
        <v>68.55739051012678</v>
      </c>
    </row>
    <row r="18" spans="1:13" x14ac:dyDescent="0.25">
      <c r="A18" s="2">
        <v>44958</v>
      </c>
      <c r="B18">
        <v>41.011276245117188</v>
      </c>
      <c r="C18">
        <f t="shared" si="0"/>
        <v>0.11804580688476563</v>
      </c>
      <c r="D18">
        <f t="shared" si="1"/>
        <v>0.11804580688476563</v>
      </c>
      <c r="E18">
        <f t="shared" si="3"/>
        <v>0</v>
      </c>
      <c r="F18">
        <f t="shared" si="6"/>
        <v>0.22438290934442537</v>
      </c>
      <c r="G18">
        <f t="shared" si="7"/>
        <v>9.8397539062386755E-2</v>
      </c>
      <c r="H18">
        <f t="shared" si="4"/>
        <v>2.2803711503613968</v>
      </c>
      <c r="I18">
        <f t="shared" si="5"/>
        <v>69.515644597416042</v>
      </c>
    </row>
    <row r="19" spans="1:13" x14ac:dyDescent="0.25">
      <c r="A19" s="2">
        <v>44959</v>
      </c>
      <c r="B19">
        <v>41.148998260498047</v>
      </c>
      <c r="C19">
        <f t="shared" si="0"/>
        <v>0.13772201538085938</v>
      </c>
      <c r="D19">
        <f t="shared" si="1"/>
        <v>0.13772201538085938</v>
      </c>
      <c r="E19">
        <f t="shared" si="3"/>
        <v>0</v>
      </c>
      <c r="F19">
        <f t="shared" si="6"/>
        <v>0.21716116818079487</v>
      </c>
      <c r="G19">
        <f t="shared" si="7"/>
        <v>9.0197744140521188E-2</v>
      </c>
      <c r="H19">
        <f t="shared" si="4"/>
        <v>2.4076119669076688</v>
      </c>
      <c r="I19">
        <f t="shared" si="5"/>
        <v>70.653935667813798</v>
      </c>
    </row>
    <row r="20" spans="1:13" x14ac:dyDescent="0.25">
      <c r="A20" s="2">
        <v>44960</v>
      </c>
      <c r="B20">
        <v>40.834205627441413</v>
      </c>
      <c r="C20">
        <f t="shared" si="0"/>
        <v>-0.31479263305663352</v>
      </c>
      <c r="D20">
        <f t="shared" si="1"/>
        <v>0</v>
      </c>
      <c r="E20">
        <f t="shared" si="3"/>
        <v>0.31479263305663352</v>
      </c>
      <c r="F20">
        <f t="shared" si="6"/>
        <v>0.19906440416572865</v>
      </c>
      <c r="G20">
        <f t="shared" si="7"/>
        <v>0.10891398488353055</v>
      </c>
      <c r="H20">
        <f t="shared" si="4"/>
        <v>1.8277212460695691</v>
      </c>
      <c r="I20">
        <f t="shared" si="5"/>
        <v>64.635835254625476</v>
      </c>
    </row>
    <row r="21" spans="1:13" x14ac:dyDescent="0.25">
      <c r="A21" s="2">
        <v>44963</v>
      </c>
      <c r="B21">
        <v>40.607952117919922</v>
      </c>
      <c r="C21">
        <f t="shared" si="0"/>
        <v>-0.22625350952149148</v>
      </c>
      <c r="D21">
        <f t="shared" si="1"/>
        <v>0</v>
      </c>
      <c r="E21">
        <f t="shared" si="3"/>
        <v>0.22625350952149148</v>
      </c>
      <c r="F21">
        <f t="shared" si="6"/>
        <v>0.18247570381858461</v>
      </c>
      <c r="G21">
        <f t="shared" si="7"/>
        <v>0.11869227860336062</v>
      </c>
      <c r="H21">
        <f t="shared" si="4"/>
        <v>1.5373847900281024</v>
      </c>
      <c r="I21">
        <f t="shared" si="5"/>
        <v>60.58934364507936</v>
      </c>
    </row>
    <row r="22" spans="1:13" x14ac:dyDescent="0.25">
      <c r="A22" s="2">
        <v>44964</v>
      </c>
      <c r="B22">
        <v>39.889835357666023</v>
      </c>
      <c r="C22">
        <f t="shared" si="0"/>
        <v>-0.71811676025389914</v>
      </c>
      <c r="D22">
        <f t="shared" si="1"/>
        <v>0</v>
      </c>
      <c r="E22">
        <f t="shared" si="3"/>
        <v>0.71811676025389914</v>
      </c>
      <c r="F22">
        <f t="shared" si="6"/>
        <v>0.16726939516703587</v>
      </c>
      <c r="G22">
        <f t="shared" si="7"/>
        <v>0.16864431874090549</v>
      </c>
      <c r="H22">
        <f t="shared" si="4"/>
        <v>0.99184719897987217</v>
      </c>
      <c r="I22">
        <f t="shared" si="5"/>
        <v>49.795345721692321</v>
      </c>
      <c r="J22">
        <f>_xlfn.STDEV.S(B2:B21)</f>
        <v>0.7334958844432643</v>
      </c>
      <c r="K22">
        <f>AVERAGE(B3:B21)</f>
        <v>40.275557869359069</v>
      </c>
      <c r="L22">
        <f>K22+2*J22</f>
        <v>41.742549638245599</v>
      </c>
      <c r="M22">
        <f>K22-2*J22</f>
        <v>38.80856610047254</v>
      </c>
    </row>
    <row r="23" spans="1:13" x14ac:dyDescent="0.25">
      <c r="A23" s="2">
        <v>44965</v>
      </c>
      <c r="B23">
        <v>39.860324859619141</v>
      </c>
      <c r="C23">
        <f t="shared" si="0"/>
        <v>-2.9510498046882105E-2</v>
      </c>
      <c r="D23">
        <f t="shared" si="1"/>
        <v>0</v>
      </c>
      <c r="E23">
        <f t="shared" si="3"/>
        <v>2.9510498046882105E-2</v>
      </c>
      <c r="F23">
        <f t="shared" si="6"/>
        <v>0.15333027890311621</v>
      </c>
      <c r="G23">
        <f t="shared" si="7"/>
        <v>0.15704983368307021</v>
      </c>
      <c r="H23">
        <f t="shared" si="4"/>
        <v>0.97631608583896912</v>
      </c>
      <c r="I23">
        <f t="shared" si="5"/>
        <v>49.400806522531113</v>
      </c>
      <c r="J23">
        <f t="shared" ref="J23:J63" si="8">_xlfn.STDEV.S(B3:B22)</f>
        <v>0.7325272832338402</v>
      </c>
      <c r="K23">
        <f t="shared" ref="K23:K63" si="9">AVERAGE(B4:B22)</f>
        <v>40.203073200426601</v>
      </c>
      <c r="L23">
        <f t="shared" ref="L23:L63" si="10">K23+2*J23</f>
        <v>41.66812776689428</v>
      </c>
      <c r="M23">
        <f t="shared" ref="M23:M63" si="11">K23-2*J23</f>
        <v>38.738018633958923</v>
      </c>
    </row>
    <row r="24" spans="1:13" x14ac:dyDescent="0.25">
      <c r="A24" s="2">
        <v>44966</v>
      </c>
      <c r="B24">
        <v>39.161884307861328</v>
      </c>
      <c r="C24">
        <f t="shared" si="0"/>
        <v>-0.6984405517578125</v>
      </c>
      <c r="D24">
        <f t="shared" si="1"/>
        <v>0</v>
      </c>
      <c r="E24">
        <f t="shared" si="3"/>
        <v>0.6984405517578125</v>
      </c>
      <c r="F24">
        <f t="shared" si="6"/>
        <v>0.14055275566118985</v>
      </c>
      <c r="G24">
        <f t="shared" si="7"/>
        <v>0.20216572685596543</v>
      </c>
      <c r="H24">
        <f t="shared" si="4"/>
        <v>0.69523532918775977</v>
      </c>
      <c r="I24">
        <f t="shared" si="5"/>
        <v>41.011139705356939</v>
      </c>
      <c r="J24">
        <f t="shared" si="8"/>
        <v>0.69704256803418196</v>
      </c>
      <c r="K24">
        <f t="shared" si="9"/>
        <v>40.168901945415293</v>
      </c>
      <c r="L24">
        <f t="shared" si="10"/>
        <v>41.562987081483655</v>
      </c>
      <c r="M24">
        <f t="shared" si="11"/>
        <v>38.77481680934693</v>
      </c>
    </row>
    <row r="25" spans="1:13" x14ac:dyDescent="0.25">
      <c r="A25" s="2">
        <v>44967</v>
      </c>
      <c r="B25">
        <v>39.358627319335938</v>
      </c>
      <c r="C25">
        <f t="shared" si="0"/>
        <v>0.19674301147460938</v>
      </c>
      <c r="D25">
        <f t="shared" si="1"/>
        <v>0.19674301147460938</v>
      </c>
      <c r="E25">
        <f t="shared" si="3"/>
        <v>0</v>
      </c>
      <c r="F25">
        <f t="shared" si="6"/>
        <v>0.14523527697897481</v>
      </c>
      <c r="G25">
        <f t="shared" si="7"/>
        <v>0.18531858295130166</v>
      </c>
      <c r="H25">
        <f t="shared" si="4"/>
        <v>0.78370595471874505</v>
      </c>
      <c r="I25">
        <f t="shared" si="5"/>
        <v>43.936947827385588</v>
      </c>
      <c r="J25">
        <f t="shared" si="8"/>
        <v>0.72853931606230105</v>
      </c>
      <c r="K25">
        <f t="shared" si="9"/>
        <v>40.065352389686986</v>
      </c>
      <c r="L25">
        <f t="shared" si="10"/>
        <v>41.522431021811585</v>
      </c>
      <c r="M25">
        <f t="shared" si="11"/>
        <v>38.608273757562387</v>
      </c>
    </row>
    <row r="26" spans="1:13" x14ac:dyDescent="0.25">
      <c r="A26" s="2">
        <v>44970</v>
      </c>
      <c r="B26">
        <v>39.663581848144531</v>
      </c>
      <c r="C26">
        <f t="shared" si="0"/>
        <v>0.30495452880859375</v>
      </c>
      <c r="D26">
        <f t="shared" si="1"/>
        <v>0.30495452880859375</v>
      </c>
      <c r="E26">
        <f t="shared" si="3"/>
        <v>0</v>
      </c>
      <c r="F26">
        <f t="shared" si="6"/>
        <v>0.15854521463144305</v>
      </c>
      <c r="G26">
        <f t="shared" si="7"/>
        <v>0.16987536770535985</v>
      </c>
      <c r="H26">
        <f t="shared" si="4"/>
        <v>0.93330314319867513</v>
      </c>
      <c r="I26">
        <f t="shared" si="5"/>
        <v>48.275054353582284</v>
      </c>
      <c r="J26">
        <f t="shared" si="8"/>
        <v>0.70649881338356502</v>
      </c>
      <c r="K26">
        <f t="shared" si="9"/>
        <v>39.969569156044408</v>
      </c>
      <c r="L26">
        <f t="shared" si="10"/>
        <v>41.382566782811537</v>
      </c>
      <c r="M26">
        <f t="shared" si="11"/>
        <v>38.556571529277278</v>
      </c>
    </row>
    <row r="27" spans="1:13" x14ac:dyDescent="0.25">
      <c r="A27" s="2">
        <v>44971</v>
      </c>
      <c r="B27">
        <v>39.673419952392578</v>
      </c>
      <c r="C27">
        <f t="shared" si="0"/>
        <v>9.838104248046875E-3</v>
      </c>
      <c r="D27">
        <f t="shared" si="1"/>
        <v>9.838104248046875E-3</v>
      </c>
      <c r="E27">
        <f t="shared" si="3"/>
        <v>0</v>
      </c>
      <c r="F27">
        <f t="shared" si="6"/>
        <v>0.14615295543282672</v>
      </c>
      <c r="G27">
        <f t="shared" si="7"/>
        <v>0.15571908706324653</v>
      </c>
      <c r="H27">
        <f t="shared" si="4"/>
        <v>0.93856802135929263</v>
      </c>
      <c r="I27">
        <f t="shared" si="5"/>
        <v>48.415532032824096</v>
      </c>
      <c r="J27">
        <f t="shared" si="8"/>
        <v>0.65631184418496624</v>
      </c>
      <c r="K27">
        <f t="shared" si="9"/>
        <v>39.942128633197989</v>
      </c>
      <c r="L27">
        <f t="shared" si="10"/>
        <v>41.254752321567921</v>
      </c>
      <c r="M27">
        <f t="shared" si="11"/>
        <v>38.629504944828057</v>
      </c>
    </row>
    <row r="28" spans="1:13" x14ac:dyDescent="0.25">
      <c r="A28" s="2">
        <v>44972</v>
      </c>
      <c r="B28">
        <v>39.722606658935547</v>
      </c>
      <c r="C28">
        <f t="shared" si="0"/>
        <v>4.918670654296875E-2</v>
      </c>
      <c r="D28">
        <f t="shared" si="1"/>
        <v>4.918670654296875E-2</v>
      </c>
      <c r="E28">
        <f t="shared" si="3"/>
        <v>0</v>
      </c>
      <c r="F28">
        <f t="shared" si="6"/>
        <v>0.13807243469200522</v>
      </c>
      <c r="G28">
        <f t="shared" si="7"/>
        <v>0.14274249647464266</v>
      </c>
      <c r="H28">
        <f t="shared" si="4"/>
        <v>0.9672833115717081</v>
      </c>
      <c r="I28">
        <f t="shared" si="5"/>
        <v>49.168480507208855</v>
      </c>
      <c r="J28">
        <f t="shared" si="8"/>
        <v>0.65681603245450149</v>
      </c>
      <c r="K28">
        <f t="shared" si="9"/>
        <v>39.960767645584909</v>
      </c>
      <c r="L28">
        <f t="shared" si="10"/>
        <v>41.27439971049391</v>
      </c>
      <c r="M28">
        <f t="shared" si="11"/>
        <v>38.647135580675908</v>
      </c>
    </row>
    <row r="29" spans="1:13" x14ac:dyDescent="0.25">
      <c r="A29" s="2">
        <v>44973</v>
      </c>
      <c r="B29">
        <v>39.191394805908203</v>
      </c>
      <c r="C29">
        <f t="shared" si="0"/>
        <v>-0.53121185302734375</v>
      </c>
      <c r="D29">
        <f t="shared" si="1"/>
        <v>0</v>
      </c>
      <c r="E29">
        <f t="shared" si="3"/>
        <v>0.53121185302734375</v>
      </c>
      <c r="F29">
        <f t="shared" si="6"/>
        <v>0.12656639846767145</v>
      </c>
      <c r="G29">
        <f t="shared" si="7"/>
        <v>0.17511494285403439</v>
      </c>
      <c r="H29">
        <f t="shared" si="4"/>
        <v>0.72276184090794482</v>
      </c>
      <c r="I29">
        <f t="shared" si="5"/>
        <v>41.953671351753918</v>
      </c>
      <c r="J29">
        <f t="shared" si="8"/>
        <v>0.64317021930057028</v>
      </c>
      <c r="K29">
        <f t="shared" si="9"/>
        <v>39.977335678903678</v>
      </c>
      <c r="L29">
        <f t="shared" si="10"/>
        <v>41.263676117504822</v>
      </c>
      <c r="M29">
        <f t="shared" si="11"/>
        <v>38.690995240302534</v>
      </c>
    </row>
    <row r="30" spans="1:13" x14ac:dyDescent="0.25">
      <c r="A30" s="2">
        <v>44974</v>
      </c>
      <c r="B30">
        <v>39.565208435058587</v>
      </c>
      <c r="C30">
        <f t="shared" si="0"/>
        <v>0.37381362915038352</v>
      </c>
      <c r="D30">
        <f t="shared" si="1"/>
        <v>0.37381362915038352</v>
      </c>
      <c r="E30">
        <f t="shared" si="3"/>
        <v>0</v>
      </c>
      <c r="F30">
        <f t="shared" si="6"/>
        <v>0.14717033435789748</v>
      </c>
      <c r="G30">
        <f t="shared" si="7"/>
        <v>0.16052203094953152</v>
      </c>
      <c r="H30">
        <f t="shared" si="4"/>
        <v>0.91682327645211614</v>
      </c>
      <c r="I30">
        <f t="shared" si="5"/>
        <v>47.830349710124629</v>
      </c>
      <c r="J30">
        <f t="shared" si="8"/>
        <v>0.65447332881041453</v>
      </c>
      <c r="K30">
        <f t="shared" si="9"/>
        <v>39.969051762631068</v>
      </c>
      <c r="L30">
        <f t="shared" si="10"/>
        <v>41.277998420251897</v>
      </c>
      <c r="M30">
        <f t="shared" si="11"/>
        <v>38.660105105010238</v>
      </c>
    </row>
    <row r="31" spans="1:13" x14ac:dyDescent="0.25">
      <c r="A31" s="2">
        <v>44978</v>
      </c>
      <c r="B31">
        <v>38.561817169189453</v>
      </c>
      <c r="C31">
        <f t="shared" si="0"/>
        <v>-1.0033912658691335</v>
      </c>
      <c r="D31">
        <f t="shared" si="1"/>
        <v>0</v>
      </c>
      <c r="E31">
        <f t="shared" si="3"/>
        <v>1.0033912658691335</v>
      </c>
      <c r="F31">
        <f t="shared" si="6"/>
        <v>0.13490613982807267</v>
      </c>
      <c r="G31">
        <f t="shared" si="7"/>
        <v>0.23076113385949837</v>
      </c>
      <c r="H31">
        <f t="shared" si="4"/>
        <v>0.58461378470350156</v>
      </c>
      <c r="I31">
        <f t="shared" si="5"/>
        <v>36.893140167456586</v>
      </c>
      <c r="J31">
        <f t="shared" si="8"/>
        <v>0.64595164555188511</v>
      </c>
      <c r="K31">
        <f t="shared" si="9"/>
        <v>39.999598854466491</v>
      </c>
      <c r="L31">
        <f t="shared" si="10"/>
        <v>41.291502145570263</v>
      </c>
      <c r="M31">
        <f t="shared" si="11"/>
        <v>38.707695563362719</v>
      </c>
    </row>
    <row r="32" spans="1:13" x14ac:dyDescent="0.25">
      <c r="A32" s="2">
        <v>44979</v>
      </c>
      <c r="B32">
        <v>38.640510559082031</v>
      </c>
      <c r="C32">
        <f t="shared" si="0"/>
        <v>7.8693389892578125E-2</v>
      </c>
      <c r="D32">
        <f t="shared" si="1"/>
        <v>7.8693389892578125E-2</v>
      </c>
      <c r="E32">
        <f t="shared" si="3"/>
        <v>0</v>
      </c>
      <c r="F32">
        <f t="shared" si="6"/>
        <v>0.1302217440001148</v>
      </c>
      <c r="G32">
        <f t="shared" si="7"/>
        <v>0.21153103937120685</v>
      </c>
      <c r="H32">
        <f t="shared" si="4"/>
        <v>0.6156152987628174</v>
      </c>
      <c r="I32">
        <f t="shared" si="5"/>
        <v>38.104077080368974</v>
      </c>
      <c r="J32">
        <f t="shared" si="8"/>
        <v>0.68492692357276841</v>
      </c>
      <c r="K32">
        <f t="shared" si="9"/>
        <v>39.936433892501029</v>
      </c>
      <c r="L32">
        <f t="shared" si="10"/>
        <v>41.306287739646564</v>
      </c>
      <c r="M32">
        <f t="shared" si="11"/>
        <v>38.566580045355494</v>
      </c>
    </row>
    <row r="33" spans="1:13" x14ac:dyDescent="0.25">
      <c r="A33" s="2">
        <v>44980</v>
      </c>
      <c r="B33">
        <v>37.902721405029297</v>
      </c>
      <c r="C33">
        <f t="shared" si="0"/>
        <v>-0.73778915405273438</v>
      </c>
      <c r="D33">
        <f t="shared" si="1"/>
        <v>0</v>
      </c>
      <c r="E33">
        <f t="shared" si="3"/>
        <v>0.73778915405273438</v>
      </c>
      <c r="F33">
        <f t="shared" si="6"/>
        <v>0.11936993200010522</v>
      </c>
      <c r="G33">
        <f t="shared" si="7"/>
        <v>0.25538588226133413</v>
      </c>
      <c r="H33">
        <f t="shared" si="4"/>
        <v>0.46741006567448007</v>
      </c>
      <c r="I33">
        <f t="shared" si="5"/>
        <v>31.85272314863397</v>
      </c>
      <c r="J33">
        <f t="shared" si="8"/>
        <v>0.74267997734037605</v>
      </c>
      <c r="K33">
        <f t="shared" si="9"/>
        <v>39.882070240221523</v>
      </c>
      <c r="L33">
        <f t="shared" si="10"/>
        <v>41.367430194902276</v>
      </c>
      <c r="M33">
        <f t="shared" si="11"/>
        <v>38.39671028554077</v>
      </c>
    </row>
    <row r="34" spans="1:13" x14ac:dyDescent="0.25">
      <c r="A34" s="2">
        <v>44981</v>
      </c>
      <c r="B34">
        <v>38.109306335449219</v>
      </c>
      <c r="C34">
        <f t="shared" si="0"/>
        <v>0.20658493041992188</v>
      </c>
      <c r="D34">
        <f t="shared" si="1"/>
        <v>0.20658493041992188</v>
      </c>
      <c r="E34">
        <f t="shared" si="3"/>
        <v>0</v>
      </c>
      <c r="F34">
        <f t="shared" si="6"/>
        <v>0.12663784853508994</v>
      </c>
      <c r="G34">
        <f t="shared" si="7"/>
        <v>0.23410372540622296</v>
      </c>
      <c r="H34">
        <f t="shared" si="4"/>
        <v>0.54094760053623503</v>
      </c>
      <c r="I34">
        <f t="shared" si="5"/>
        <v>35.104866664381731</v>
      </c>
      <c r="J34">
        <f t="shared" si="8"/>
        <v>0.86330058043568358</v>
      </c>
      <c r="K34">
        <f t="shared" si="9"/>
        <v>39.791982148822989</v>
      </c>
      <c r="L34">
        <f t="shared" si="10"/>
        <v>41.518583309694357</v>
      </c>
      <c r="M34">
        <f t="shared" si="11"/>
        <v>38.06538098795162</v>
      </c>
    </row>
    <row r="35" spans="1:13" x14ac:dyDescent="0.25">
      <c r="A35" s="2">
        <v>44984</v>
      </c>
      <c r="B35">
        <v>38.247024536132813</v>
      </c>
      <c r="C35">
        <f t="shared" si="0"/>
        <v>0.13771820068359375</v>
      </c>
      <c r="D35">
        <f t="shared" si="1"/>
        <v>0.13771820068359375</v>
      </c>
      <c r="E35">
        <f t="shared" si="3"/>
        <v>0</v>
      </c>
      <c r="F35">
        <f t="shared" si="6"/>
        <v>0.12756121121413191</v>
      </c>
      <c r="G35">
        <f t="shared" si="7"/>
        <v>0.21459508162237104</v>
      </c>
      <c r="H35">
        <f t="shared" si="4"/>
        <v>0.59442746893241916</v>
      </c>
      <c r="I35">
        <f t="shared" si="5"/>
        <v>37.281562223111344</v>
      </c>
      <c r="J35">
        <f t="shared" si="8"/>
        <v>0.94089368664559991</v>
      </c>
      <c r="K35">
        <f t="shared" si="9"/>
        <v>39.693610341925371</v>
      </c>
      <c r="L35">
        <f t="shared" si="10"/>
        <v>41.575397715216567</v>
      </c>
      <c r="M35">
        <f t="shared" si="11"/>
        <v>37.811822968634175</v>
      </c>
    </row>
    <row r="36" spans="1:13" x14ac:dyDescent="0.25">
      <c r="A36" s="2">
        <v>44985</v>
      </c>
      <c r="B36">
        <v>38.178165435791023</v>
      </c>
      <c r="C36">
        <f t="shared" si="0"/>
        <v>-6.885910034178977E-2</v>
      </c>
      <c r="D36">
        <f t="shared" si="1"/>
        <v>0</v>
      </c>
      <c r="E36">
        <f t="shared" si="3"/>
        <v>6.885910034178977E-2</v>
      </c>
      <c r="F36">
        <f t="shared" si="6"/>
        <v>0.11693111027962093</v>
      </c>
      <c r="G36">
        <f t="shared" si="7"/>
        <v>0.20245041651565596</v>
      </c>
      <c r="H36">
        <f t="shared" si="4"/>
        <v>0.5775790057244875</v>
      </c>
      <c r="I36">
        <f t="shared" si="5"/>
        <v>36.611732510933116</v>
      </c>
      <c r="J36">
        <f t="shared" si="8"/>
        <v>0.99290333473247527</v>
      </c>
      <c r="K36">
        <f t="shared" si="9"/>
        <v>39.581259275737558</v>
      </c>
      <c r="L36">
        <f t="shared" si="10"/>
        <v>41.567065945202508</v>
      </c>
      <c r="M36">
        <f t="shared" si="11"/>
        <v>37.595452606272609</v>
      </c>
    </row>
    <row r="37" spans="1:13" x14ac:dyDescent="0.25">
      <c r="A37" s="2">
        <v>44986</v>
      </c>
      <c r="B37">
        <v>37.676467895507813</v>
      </c>
      <c r="C37">
        <f t="shared" si="0"/>
        <v>-0.50169754028321023</v>
      </c>
      <c r="D37">
        <f t="shared" si="1"/>
        <v>0</v>
      </c>
      <c r="E37">
        <f t="shared" si="3"/>
        <v>0.50169754028321023</v>
      </c>
      <c r="F37">
        <f t="shared" si="6"/>
        <v>0.10718685108965252</v>
      </c>
      <c r="G37">
        <f t="shared" si="7"/>
        <v>0.2273876768296188</v>
      </c>
      <c r="H37">
        <f t="shared" si="4"/>
        <v>0.47138372925093669</v>
      </c>
      <c r="I37">
        <f t="shared" si="5"/>
        <v>32.036763753729446</v>
      </c>
      <c r="J37">
        <f t="shared" si="8"/>
        <v>1.0257952024584549</v>
      </c>
      <c r="K37">
        <f t="shared" si="9"/>
        <v>39.438361117714329</v>
      </c>
      <c r="L37">
        <f t="shared" si="10"/>
        <v>41.489951522631237</v>
      </c>
      <c r="M37">
        <f t="shared" si="11"/>
        <v>37.386770712797421</v>
      </c>
    </row>
    <row r="38" spans="1:13" x14ac:dyDescent="0.25">
      <c r="A38" s="2">
        <v>44987</v>
      </c>
      <c r="B38">
        <v>37.784675598144531</v>
      </c>
      <c r="C38">
        <f t="shared" si="0"/>
        <v>0.10820770263671875</v>
      </c>
      <c r="D38">
        <f t="shared" si="1"/>
        <v>0.10820770263671875</v>
      </c>
      <c r="E38">
        <f t="shared" si="3"/>
        <v>0</v>
      </c>
      <c r="F38">
        <f t="shared" si="6"/>
        <v>0.10727192205190804</v>
      </c>
      <c r="G38">
        <f t="shared" si="7"/>
        <v>0.2084387037604839</v>
      </c>
      <c r="H38">
        <f t="shared" si="4"/>
        <v>0.51464492973998621</v>
      </c>
      <c r="I38">
        <f t="shared" si="5"/>
        <v>33.977925759031422</v>
      </c>
      <c r="J38">
        <f t="shared" si="8"/>
        <v>1.0495889417864535</v>
      </c>
      <c r="K38">
        <f t="shared" si="9"/>
        <v>39.262844888787519</v>
      </c>
      <c r="L38">
        <f t="shared" si="10"/>
        <v>41.362022772360426</v>
      </c>
      <c r="M38">
        <f t="shared" si="11"/>
        <v>37.163667005214613</v>
      </c>
    </row>
    <row r="39" spans="1:13" x14ac:dyDescent="0.25">
      <c r="A39" s="2">
        <v>44988</v>
      </c>
      <c r="B39">
        <v>37.637115478515618</v>
      </c>
      <c r="C39">
        <f t="shared" si="0"/>
        <v>-0.14756011962891336</v>
      </c>
      <c r="D39">
        <f t="shared" si="1"/>
        <v>0</v>
      </c>
      <c r="E39">
        <f t="shared" si="3"/>
        <v>0.14756011962891336</v>
      </c>
      <c r="F39">
        <f t="shared" si="6"/>
        <v>9.833259521424903E-2</v>
      </c>
      <c r="G39">
        <f t="shared" si="7"/>
        <v>0.20336548841618637</v>
      </c>
      <c r="H39">
        <f t="shared" si="4"/>
        <v>0.48352646252844977</v>
      </c>
      <c r="I39">
        <f t="shared" si="5"/>
        <v>32.593046011754382</v>
      </c>
      <c r="J39">
        <f t="shared" si="8"/>
        <v>1.0286085547576236</v>
      </c>
      <c r="K39">
        <f t="shared" si="9"/>
        <v>39.08577527497944</v>
      </c>
      <c r="L39">
        <f t="shared" si="10"/>
        <v>41.14299238449469</v>
      </c>
      <c r="M39">
        <f t="shared" si="11"/>
        <v>37.02855816546419</v>
      </c>
    </row>
    <row r="40" spans="1:13" x14ac:dyDescent="0.25">
      <c r="A40" s="2">
        <v>44991</v>
      </c>
      <c r="B40">
        <v>37.528911590576172</v>
      </c>
      <c r="C40">
        <f t="shared" si="0"/>
        <v>-0.10820388793944602</v>
      </c>
      <c r="D40">
        <f t="shared" si="1"/>
        <v>0</v>
      </c>
      <c r="E40">
        <f t="shared" si="3"/>
        <v>0.10820388793944602</v>
      </c>
      <c r="F40">
        <f t="shared" si="6"/>
        <v>9.0138212279728278E-2</v>
      </c>
      <c r="G40">
        <f t="shared" si="7"/>
        <v>0.19543535504312468</v>
      </c>
      <c r="H40">
        <f t="shared" si="4"/>
        <v>0.46121753282479733</v>
      </c>
      <c r="I40">
        <f t="shared" si="5"/>
        <v>31.563919982070061</v>
      </c>
      <c r="J40">
        <f t="shared" si="8"/>
        <v>0.97474194780797363</v>
      </c>
      <c r="K40">
        <f t="shared" si="9"/>
        <v>38.917507372404401</v>
      </c>
      <c r="L40">
        <f t="shared" si="10"/>
        <v>40.86699126802035</v>
      </c>
      <c r="M40">
        <f t="shared" si="11"/>
        <v>36.968023476788453</v>
      </c>
    </row>
    <row r="41" spans="1:13" x14ac:dyDescent="0.25">
      <c r="A41" s="2">
        <v>44992</v>
      </c>
      <c r="B41">
        <v>37.292816162109382</v>
      </c>
      <c r="C41">
        <f t="shared" si="0"/>
        <v>-0.23609542846678977</v>
      </c>
      <c r="D41">
        <f t="shared" si="1"/>
        <v>0</v>
      </c>
      <c r="E41">
        <f t="shared" si="3"/>
        <v>0.23609542846678977</v>
      </c>
      <c r="F41">
        <f t="shared" si="6"/>
        <v>8.2626694589750929E-2</v>
      </c>
      <c r="G41">
        <f t="shared" si="7"/>
        <v>0.19882369449509676</v>
      </c>
      <c r="H41">
        <f t="shared" si="4"/>
        <v>0.41557770465727162</v>
      </c>
      <c r="I41">
        <f t="shared" si="5"/>
        <v>29.357463266764853</v>
      </c>
      <c r="J41">
        <f t="shared" si="8"/>
        <v>0.92889459414884268</v>
      </c>
      <c r="K41">
        <f t="shared" si="9"/>
        <v>38.755452607807364</v>
      </c>
      <c r="L41">
        <f t="shared" si="10"/>
        <v>40.613241796105051</v>
      </c>
      <c r="M41">
        <f t="shared" si="11"/>
        <v>36.897663419509676</v>
      </c>
    </row>
    <row r="42" spans="1:13" x14ac:dyDescent="0.25">
      <c r="A42" s="2">
        <v>44993</v>
      </c>
      <c r="B42">
        <v>36.919002532958977</v>
      </c>
      <c r="C42">
        <f t="shared" si="0"/>
        <v>-0.37381362915040484</v>
      </c>
      <c r="D42">
        <f t="shared" si="1"/>
        <v>0</v>
      </c>
      <c r="E42">
        <f t="shared" si="3"/>
        <v>0.37381362915040484</v>
      </c>
      <c r="F42">
        <f t="shared" si="6"/>
        <v>7.5741136707271686E-2</v>
      </c>
      <c r="G42">
        <f t="shared" si="7"/>
        <v>0.21340618904970576</v>
      </c>
      <c r="H42">
        <f t="shared" si="4"/>
        <v>0.3549153707516437</v>
      </c>
      <c r="I42">
        <f t="shared" si="5"/>
        <v>26.194652331293085</v>
      </c>
      <c r="J42">
        <f t="shared" si="8"/>
        <v>0.89343310544482268</v>
      </c>
      <c r="K42">
        <f t="shared" si="9"/>
        <v>38.618767386988587</v>
      </c>
      <c r="L42">
        <f t="shared" si="10"/>
        <v>40.405633597878236</v>
      </c>
      <c r="M42">
        <f t="shared" si="11"/>
        <v>36.831901176098938</v>
      </c>
    </row>
    <row r="43" spans="1:13" x14ac:dyDescent="0.25">
      <c r="A43" s="2">
        <v>44994</v>
      </c>
      <c r="B43">
        <v>35.9549560546875</v>
      </c>
      <c r="C43">
        <f t="shared" si="0"/>
        <v>-0.96404647827147727</v>
      </c>
      <c r="D43">
        <f t="shared" si="1"/>
        <v>0</v>
      </c>
      <c r="E43">
        <f t="shared" si="3"/>
        <v>0.96404647827147727</v>
      </c>
      <c r="F43">
        <f t="shared" si="6"/>
        <v>6.9429375314999042E-2</v>
      </c>
      <c r="G43">
        <f t="shared" si="7"/>
        <v>0.27595954648485338</v>
      </c>
      <c r="H43">
        <f t="shared" si="4"/>
        <v>0.25159258376593185</v>
      </c>
      <c r="I43">
        <f t="shared" si="5"/>
        <v>20.101795666518882</v>
      </c>
      <c r="J43">
        <f t="shared" si="8"/>
        <v>0.9283868011504649</v>
      </c>
      <c r="K43">
        <f t="shared" si="9"/>
        <v>38.463960948743321</v>
      </c>
      <c r="L43">
        <f t="shared" si="10"/>
        <v>40.320734551044254</v>
      </c>
      <c r="M43">
        <f t="shared" si="11"/>
        <v>36.607187346442387</v>
      </c>
    </row>
    <row r="44" spans="1:13" x14ac:dyDescent="0.25">
      <c r="A44" s="2">
        <v>44995</v>
      </c>
      <c r="B44">
        <v>36.082839965820313</v>
      </c>
      <c r="C44">
        <f t="shared" si="0"/>
        <v>0.1278839111328125</v>
      </c>
      <c r="D44">
        <f t="shared" si="1"/>
        <v>0.1278839111328125</v>
      </c>
      <c r="E44">
        <f t="shared" si="3"/>
        <v>0</v>
      </c>
      <c r="F44">
        <f t="shared" si="6"/>
        <v>7.4300586633150159E-2</v>
      </c>
      <c r="G44">
        <f t="shared" si="7"/>
        <v>0.25296291761111561</v>
      </c>
      <c r="H44">
        <f t="shared" si="4"/>
        <v>0.29372125896877016</v>
      </c>
      <c r="I44">
        <f t="shared" si="5"/>
        <v>22.703596847662254</v>
      </c>
      <c r="J44">
        <f t="shared" si="8"/>
        <v>1.0388290147518859</v>
      </c>
      <c r="K44">
        <f t="shared" si="9"/>
        <v>38.295175251207851</v>
      </c>
      <c r="L44">
        <f t="shared" si="10"/>
        <v>40.372833280711625</v>
      </c>
      <c r="M44">
        <f t="shared" si="11"/>
        <v>36.217517221704078</v>
      </c>
    </row>
    <row r="45" spans="1:13" x14ac:dyDescent="0.25">
      <c r="A45" s="2">
        <v>44998</v>
      </c>
      <c r="B45">
        <v>35.945121765136719</v>
      </c>
      <c r="C45">
        <f t="shared" si="0"/>
        <v>-0.13771820068359375</v>
      </c>
      <c r="D45">
        <f t="shared" si="1"/>
        <v>0</v>
      </c>
      <c r="E45">
        <f t="shared" si="3"/>
        <v>0.13771820068359375</v>
      </c>
      <c r="F45">
        <f t="shared" si="6"/>
        <v>6.8108871080387642E-2</v>
      </c>
      <c r="G45">
        <f t="shared" si="7"/>
        <v>0.24335919120048879</v>
      </c>
      <c r="H45">
        <f t="shared" si="4"/>
        <v>0.2798697297784693</v>
      </c>
      <c r="I45">
        <f t="shared" si="5"/>
        <v>21.86704812738337</v>
      </c>
      <c r="J45">
        <f t="shared" si="8"/>
        <v>1.1341639489926731</v>
      </c>
      <c r="K45">
        <f t="shared" si="9"/>
        <v>38.122765390496504</v>
      </c>
      <c r="L45">
        <f t="shared" si="10"/>
        <v>40.391093288481848</v>
      </c>
      <c r="M45">
        <f t="shared" si="11"/>
        <v>35.85443749251116</v>
      </c>
    </row>
    <row r="46" spans="1:13" x14ac:dyDescent="0.25">
      <c r="A46" s="2">
        <v>44999</v>
      </c>
      <c r="B46">
        <v>36.279586791992188</v>
      </c>
      <c r="C46">
        <f t="shared" si="0"/>
        <v>0.33446502685546875</v>
      </c>
      <c r="D46">
        <f t="shared" si="1"/>
        <v>0.33446502685546875</v>
      </c>
      <c r="E46">
        <f t="shared" si="3"/>
        <v>0</v>
      </c>
      <c r="F46">
        <f t="shared" si="6"/>
        <v>9.0305217394977724E-2</v>
      </c>
      <c r="G46">
        <f t="shared" si="7"/>
        <v>0.22307925860044805</v>
      </c>
      <c r="H46">
        <f t="shared" si="4"/>
        <v>0.40481225355299055</v>
      </c>
      <c r="I46">
        <f t="shared" si="5"/>
        <v>28.816110660279108</v>
      </c>
      <c r="J46">
        <f t="shared" si="8"/>
        <v>1.2029408613021775</v>
      </c>
      <c r="K46">
        <f t="shared" si="9"/>
        <v>37.927056965075039</v>
      </c>
      <c r="L46">
        <f t="shared" si="10"/>
        <v>40.332938687679395</v>
      </c>
      <c r="M46">
        <f t="shared" si="11"/>
        <v>35.521175242470683</v>
      </c>
    </row>
    <row r="47" spans="1:13" x14ac:dyDescent="0.25">
      <c r="A47" s="2">
        <v>45000</v>
      </c>
      <c r="B47">
        <v>36.456657409667969</v>
      </c>
      <c r="C47">
        <f t="shared" si="0"/>
        <v>0.17707061767578125</v>
      </c>
      <c r="D47">
        <f t="shared" si="1"/>
        <v>0.17707061767578125</v>
      </c>
      <c r="E47">
        <f t="shared" si="3"/>
        <v>0</v>
      </c>
      <c r="F47">
        <f t="shared" si="6"/>
        <v>9.7535667418378005E-2</v>
      </c>
      <c r="G47">
        <f t="shared" si="7"/>
        <v>0.20448932038374404</v>
      </c>
      <c r="H47">
        <f t="shared" si="4"/>
        <v>0.47697193787598718</v>
      </c>
      <c r="I47">
        <f t="shared" si="5"/>
        <v>32.293906583080641</v>
      </c>
      <c r="J47">
        <f t="shared" si="8"/>
        <v>1.196661472963148</v>
      </c>
      <c r="K47">
        <f t="shared" si="9"/>
        <v>37.748434167159232</v>
      </c>
      <c r="L47">
        <f t="shared" si="10"/>
        <v>40.141757113085525</v>
      </c>
      <c r="M47">
        <f t="shared" si="11"/>
        <v>35.355111221232939</v>
      </c>
    </row>
    <row r="48" spans="1:13" x14ac:dyDescent="0.25">
      <c r="A48" s="2">
        <v>45001</v>
      </c>
      <c r="B48">
        <v>35.984470367431641</v>
      </c>
      <c r="C48">
        <f t="shared" si="0"/>
        <v>-0.47218704223632813</v>
      </c>
      <c r="D48">
        <f t="shared" si="1"/>
        <v>0</v>
      </c>
      <c r="E48">
        <f t="shared" si="3"/>
        <v>0.47218704223632813</v>
      </c>
      <c r="F48">
        <f t="shared" si="6"/>
        <v>8.9407695133513168E-2</v>
      </c>
      <c r="G48">
        <f t="shared" si="7"/>
        <v>0.22679746387145938</v>
      </c>
      <c r="H48">
        <f t="shared" si="4"/>
        <v>0.3942182315768144</v>
      </c>
      <c r="I48">
        <f t="shared" si="5"/>
        <v>28.275217082118246</v>
      </c>
      <c r="J48">
        <f t="shared" si="8"/>
        <v>1.1533232533711182</v>
      </c>
      <c r="K48">
        <f t="shared" si="9"/>
        <v>37.576542101408307</v>
      </c>
      <c r="L48">
        <f t="shared" si="10"/>
        <v>39.883188608150547</v>
      </c>
      <c r="M48">
        <f t="shared" si="11"/>
        <v>35.269895594666067</v>
      </c>
    </row>
    <row r="49" spans="1:13" x14ac:dyDescent="0.25">
      <c r="A49" s="2">
        <v>45002</v>
      </c>
      <c r="B49">
        <v>36.191051483154297</v>
      </c>
      <c r="C49">
        <f t="shared" si="0"/>
        <v>0.20658111572265625</v>
      </c>
      <c r="D49">
        <f t="shared" si="1"/>
        <v>0.20658111572265625</v>
      </c>
      <c r="E49">
        <f t="shared" si="3"/>
        <v>0</v>
      </c>
      <c r="F49">
        <f t="shared" si="6"/>
        <v>9.9172146849275097E-2</v>
      </c>
      <c r="G49">
        <f t="shared" si="7"/>
        <v>0.20789767521550442</v>
      </c>
      <c r="H49">
        <f t="shared" si="4"/>
        <v>0.47702383755121047</v>
      </c>
      <c r="I49">
        <f t="shared" si="5"/>
        <v>32.296285640323759</v>
      </c>
      <c r="J49">
        <f t="shared" si="8"/>
        <v>1.1075240371293007</v>
      </c>
      <c r="K49">
        <f t="shared" si="9"/>
        <v>37.40775660464638</v>
      </c>
      <c r="L49">
        <f t="shared" si="10"/>
        <v>39.622804678904984</v>
      </c>
      <c r="M49">
        <f t="shared" si="11"/>
        <v>35.192708530387776</v>
      </c>
    </row>
    <row r="50" spans="1:13" x14ac:dyDescent="0.25">
      <c r="A50" s="2">
        <v>45005</v>
      </c>
      <c r="B50">
        <v>36.820632934570313</v>
      </c>
      <c r="C50">
        <f t="shared" si="0"/>
        <v>0.62958145141601563</v>
      </c>
      <c r="D50">
        <f t="shared" si="1"/>
        <v>0.62958145141601563</v>
      </c>
      <c r="E50">
        <f t="shared" si="3"/>
        <v>0</v>
      </c>
      <c r="F50">
        <f t="shared" si="6"/>
        <v>0.1433729222298368</v>
      </c>
      <c r="G50">
        <f t="shared" si="7"/>
        <v>0.19057286894754574</v>
      </c>
      <c r="H50">
        <f t="shared" si="4"/>
        <v>0.75232598964178632</v>
      </c>
      <c r="I50">
        <f t="shared" si="5"/>
        <v>42.932992724463219</v>
      </c>
      <c r="J50">
        <f t="shared" si="8"/>
        <v>1.0684380182314799</v>
      </c>
      <c r="K50">
        <f t="shared" si="9"/>
        <v>37.230169396651419</v>
      </c>
      <c r="L50">
        <f t="shared" si="10"/>
        <v>39.367045433114377</v>
      </c>
      <c r="M50">
        <f t="shared" si="11"/>
        <v>35.093293360188461</v>
      </c>
    </row>
    <row r="51" spans="1:13" x14ac:dyDescent="0.25">
      <c r="A51" s="2">
        <v>45006</v>
      </c>
      <c r="B51">
        <v>37.125587463378913</v>
      </c>
      <c r="C51">
        <f t="shared" si="0"/>
        <v>0.30495452880860086</v>
      </c>
      <c r="D51">
        <f t="shared" si="1"/>
        <v>0.30495452880860086</v>
      </c>
      <c r="E51">
        <f t="shared" si="3"/>
        <v>0</v>
      </c>
      <c r="F51">
        <f t="shared" si="6"/>
        <v>0.15683805611140048</v>
      </c>
      <c r="G51">
        <f t="shared" si="7"/>
        <v>0.17469179653525027</v>
      </c>
      <c r="H51">
        <f t="shared" si="4"/>
        <v>0.89779863291836282</v>
      </c>
      <c r="I51">
        <f t="shared" si="5"/>
        <v>47.307370621179246</v>
      </c>
      <c r="J51">
        <f t="shared" si="8"/>
        <v>0.93665652132830091</v>
      </c>
      <c r="K51">
        <f t="shared" si="9"/>
        <v>37.13852812114515</v>
      </c>
      <c r="L51">
        <f t="shared" si="10"/>
        <v>39.011841163801755</v>
      </c>
      <c r="M51">
        <f t="shared" si="11"/>
        <v>35.265215078488545</v>
      </c>
    </row>
    <row r="52" spans="1:13" x14ac:dyDescent="0.25">
      <c r="A52" s="2">
        <v>45007</v>
      </c>
      <c r="B52">
        <v>36.702587127685547</v>
      </c>
      <c r="C52">
        <f t="shared" si="0"/>
        <v>-0.42300033569336648</v>
      </c>
      <c r="D52">
        <f t="shared" si="1"/>
        <v>0</v>
      </c>
      <c r="E52">
        <f t="shared" si="3"/>
        <v>0.42300033569336648</v>
      </c>
      <c r="F52">
        <f t="shared" si="6"/>
        <v>0.1437682181021171</v>
      </c>
      <c r="G52">
        <f t="shared" si="7"/>
        <v>0.19538417479842662</v>
      </c>
      <c r="H52">
        <f t="shared" si="4"/>
        <v>0.73582324797000309</v>
      </c>
      <c r="I52">
        <f t="shared" si="5"/>
        <v>42.390447808008552</v>
      </c>
      <c r="J52">
        <f t="shared" si="8"/>
        <v>0.88093485926251192</v>
      </c>
      <c r="K52">
        <f t="shared" si="9"/>
        <v>37.05879532663446</v>
      </c>
      <c r="L52">
        <f t="shared" si="10"/>
        <v>38.820665045159487</v>
      </c>
      <c r="M52">
        <f t="shared" si="11"/>
        <v>35.296925608109433</v>
      </c>
    </row>
    <row r="53" spans="1:13" x14ac:dyDescent="0.25">
      <c r="A53" s="2">
        <v>45008</v>
      </c>
      <c r="B53">
        <v>36.761608123779297</v>
      </c>
      <c r="C53">
        <f t="shared" si="0"/>
        <v>5.902099609375E-2</v>
      </c>
      <c r="D53">
        <f t="shared" si="1"/>
        <v>5.902099609375E-2</v>
      </c>
      <c r="E53">
        <f t="shared" si="3"/>
        <v>0</v>
      </c>
      <c r="F53">
        <f t="shared" si="6"/>
        <v>0.13670594960141982</v>
      </c>
      <c r="G53">
        <f t="shared" si="7"/>
        <v>0.17910216023189107</v>
      </c>
      <c r="H53">
        <f t="shared" si="4"/>
        <v>0.76328476119115984</v>
      </c>
      <c r="I53">
        <f t="shared" si="5"/>
        <v>43.287662775213612</v>
      </c>
      <c r="J53">
        <f t="shared" si="8"/>
        <v>0.81073996230970946</v>
      </c>
      <c r="K53">
        <f t="shared" si="9"/>
        <v>36.995630364668997</v>
      </c>
      <c r="L53">
        <f t="shared" si="10"/>
        <v>38.617110289288419</v>
      </c>
      <c r="M53">
        <f t="shared" si="11"/>
        <v>35.374150440049576</v>
      </c>
    </row>
    <row r="54" spans="1:13" x14ac:dyDescent="0.25">
      <c r="A54" s="2">
        <v>45009</v>
      </c>
      <c r="B54">
        <v>37.046886444091797</v>
      </c>
      <c r="C54">
        <f t="shared" si="0"/>
        <v>0.2852783203125</v>
      </c>
      <c r="D54">
        <f t="shared" si="1"/>
        <v>0.2852783203125</v>
      </c>
      <c r="E54">
        <f t="shared" si="3"/>
        <v>0</v>
      </c>
      <c r="F54">
        <f t="shared" si="6"/>
        <v>0.14908698049400984</v>
      </c>
      <c r="G54">
        <f t="shared" si="7"/>
        <v>0.1641769802125668</v>
      </c>
      <c r="H54">
        <f t="shared" si="4"/>
        <v>0.90808699429713413</v>
      </c>
      <c r="I54">
        <f t="shared" si="5"/>
        <v>47.59148807214833</v>
      </c>
      <c r="J54">
        <f t="shared" si="8"/>
        <v>0.78670000582967103</v>
      </c>
      <c r="K54">
        <f t="shared" si="9"/>
        <v>36.924698879844264</v>
      </c>
      <c r="L54">
        <f t="shared" si="10"/>
        <v>38.498098891503609</v>
      </c>
      <c r="M54">
        <f t="shared" si="11"/>
        <v>35.351298868184919</v>
      </c>
    </row>
    <row r="55" spans="1:13" x14ac:dyDescent="0.25">
      <c r="A55" s="2">
        <v>45012</v>
      </c>
      <c r="B55">
        <v>37.430538177490227</v>
      </c>
      <c r="C55">
        <f t="shared" si="0"/>
        <v>0.38365173339843039</v>
      </c>
      <c r="D55">
        <f t="shared" si="1"/>
        <v>0.38365173339843039</v>
      </c>
      <c r="E55">
        <f t="shared" si="3"/>
        <v>0</v>
      </c>
      <c r="F55">
        <f t="shared" si="6"/>
        <v>0.16863404323604489</v>
      </c>
      <c r="G55">
        <f t="shared" si="7"/>
        <v>0.15049556519485288</v>
      </c>
      <c r="H55">
        <f t="shared" si="4"/>
        <v>1.1205250003062042</v>
      </c>
      <c r="I55">
        <f t="shared" si="5"/>
        <v>52.84186699729549</v>
      </c>
      <c r="J55">
        <f t="shared" si="8"/>
        <v>0.74126826994111883</v>
      </c>
      <c r="K55">
        <f t="shared" si="9"/>
        <v>36.86153371710526</v>
      </c>
      <c r="L55">
        <f t="shared" si="10"/>
        <v>38.3440702569875</v>
      </c>
      <c r="M55">
        <f t="shared" si="11"/>
        <v>35.37899717722302</v>
      </c>
    </row>
    <row r="56" spans="1:13" x14ac:dyDescent="0.25">
      <c r="A56" s="2">
        <v>45013</v>
      </c>
      <c r="B56">
        <v>37.381351470947273</v>
      </c>
      <c r="C56">
        <f t="shared" si="0"/>
        <v>-4.9186706542954539E-2</v>
      </c>
      <c r="D56">
        <f t="shared" si="1"/>
        <v>0</v>
      </c>
      <c r="E56">
        <f t="shared" si="3"/>
        <v>4.9186706542954539E-2</v>
      </c>
      <c r="F56">
        <f t="shared" si="6"/>
        <v>0.15458120629970781</v>
      </c>
      <c r="G56">
        <f t="shared" si="7"/>
        <v>0.1420531603071947</v>
      </c>
      <c r="H56">
        <f t="shared" si="4"/>
        <v>1.0881926594622802</v>
      </c>
      <c r="I56">
        <f t="shared" si="5"/>
        <v>52.111698340252531</v>
      </c>
      <c r="J56">
        <f t="shared" si="8"/>
        <v>0.68533766227890691</v>
      </c>
      <c r="K56">
        <f t="shared" si="9"/>
        <v>36.822184914036804</v>
      </c>
      <c r="L56">
        <f t="shared" si="10"/>
        <v>38.192860238594619</v>
      </c>
      <c r="M56">
        <f t="shared" si="11"/>
        <v>35.451509589478988</v>
      </c>
    </row>
    <row r="57" spans="1:13" x14ac:dyDescent="0.25">
      <c r="A57" s="2">
        <v>45014</v>
      </c>
      <c r="B57">
        <v>37.853534698486328</v>
      </c>
      <c r="C57">
        <f t="shared" si="0"/>
        <v>0.47218322753905539</v>
      </c>
      <c r="D57">
        <f t="shared" si="1"/>
        <v>0.47218322753905539</v>
      </c>
      <c r="E57">
        <f t="shared" si="3"/>
        <v>0</v>
      </c>
      <c r="F57">
        <f t="shared" si="6"/>
        <v>0.18104804140298678</v>
      </c>
      <c r="G57">
        <f t="shared" si="7"/>
        <v>0.13021539694826181</v>
      </c>
      <c r="H57">
        <f t="shared" si="4"/>
        <v>1.3903735322092685</v>
      </c>
      <c r="I57">
        <f t="shared" si="5"/>
        <v>58.165534108982357</v>
      </c>
      <c r="J57">
        <f t="shared" si="8"/>
        <v>0.62720563971271037</v>
      </c>
      <c r="K57">
        <f t="shared" si="9"/>
        <v>36.80665247063888</v>
      </c>
      <c r="L57">
        <f t="shared" si="10"/>
        <v>38.061063750064299</v>
      </c>
      <c r="M57">
        <f t="shared" si="11"/>
        <v>35.552241191213461</v>
      </c>
    </row>
    <row r="58" spans="1:13" x14ac:dyDescent="0.25">
      <c r="A58" s="2">
        <v>45015</v>
      </c>
      <c r="B58">
        <v>38.030605316162109</v>
      </c>
      <c r="C58">
        <f t="shared" si="0"/>
        <v>0.17707061767578125</v>
      </c>
      <c r="D58">
        <f t="shared" si="1"/>
        <v>0.17707061767578125</v>
      </c>
      <c r="E58">
        <f t="shared" si="3"/>
        <v>0</v>
      </c>
      <c r="F58">
        <f t="shared" si="6"/>
        <v>0.18071658942571966</v>
      </c>
      <c r="G58">
        <f t="shared" si="7"/>
        <v>0.11936411386923999</v>
      </c>
      <c r="H58">
        <f t="shared" si="4"/>
        <v>1.5139943117551191</v>
      </c>
      <c r="I58">
        <f t="shared" si="5"/>
        <v>60.222662584233916</v>
      </c>
      <c r="J58">
        <f t="shared" si="8"/>
        <v>0.64059042356998752</v>
      </c>
      <c r="K58">
        <f t="shared" si="9"/>
        <v>36.810276633814759</v>
      </c>
      <c r="L58">
        <f t="shared" si="10"/>
        <v>38.09145748095473</v>
      </c>
      <c r="M58">
        <f t="shared" si="11"/>
        <v>35.529095786674787</v>
      </c>
    </row>
    <row r="59" spans="1:13" x14ac:dyDescent="0.25">
      <c r="A59" s="2">
        <v>45016</v>
      </c>
      <c r="B59">
        <v>38.256862640380859</v>
      </c>
      <c r="C59">
        <f t="shared" si="0"/>
        <v>0.22625732421875</v>
      </c>
      <c r="D59">
        <f t="shared" si="1"/>
        <v>0.22625732421875</v>
      </c>
      <c r="E59">
        <f t="shared" si="3"/>
        <v>0</v>
      </c>
      <c r="F59">
        <f t="shared" si="6"/>
        <v>0.18451165065847219</v>
      </c>
      <c r="G59">
        <f t="shared" si="7"/>
        <v>0.10941710438013667</v>
      </c>
      <c r="H59">
        <f t="shared" si="4"/>
        <v>1.6863145090866434</v>
      </c>
      <c r="I59">
        <f t="shared" si="5"/>
        <v>62.77427692783435</v>
      </c>
      <c r="J59">
        <f t="shared" si="8"/>
        <v>0.66131953572627067</v>
      </c>
      <c r="K59">
        <f t="shared" si="9"/>
        <v>36.830986625269837</v>
      </c>
      <c r="L59">
        <f t="shared" si="10"/>
        <v>38.153625696722379</v>
      </c>
      <c r="M59">
        <f t="shared" si="11"/>
        <v>35.508347553817295</v>
      </c>
    </row>
    <row r="60" spans="1:13" x14ac:dyDescent="0.25">
      <c r="A60" s="2">
        <v>45019</v>
      </c>
      <c r="B60">
        <v>38.581489562988281</v>
      </c>
      <c r="C60">
        <f t="shared" si="0"/>
        <v>0.32462692260742188</v>
      </c>
      <c r="D60">
        <f t="shared" si="1"/>
        <v>0.32462692260742188</v>
      </c>
      <c r="E60">
        <f t="shared" si="3"/>
        <v>0</v>
      </c>
      <c r="F60">
        <f t="shared" si="6"/>
        <v>0.19618792332088467</v>
      </c>
      <c r="G60">
        <f t="shared" si="7"/>
        <v>0.10029901234845862</v>
      </c>
      <c r="H60">
        <f t="shared" si="4"/>
        <v>1.9560304605920644</v>
      </c>
      <c r="I60">
        <f t="shared" si="5"/>
        <v>66.170849274682041</v>
      </c>
      <c r="J60">
        <f t="shared" si="8"/>
        <v>0.71169337671140842</v>
      </c>
      <c r="K60">
        <f t="shared" si="9"/>
        <v>36.869299838417454</v>
      </c>
      <c r="L60">
        <f t="shared" si="10"/>
        <v>38.292686591840273</v>
      </c>
      <c r="M60">
        <f t="shared" si="11"/>
        <v>35.445913084994636</v>
      </c>
    </row>
    <row r="61" spans="1:13" x14ac:dyDescent="0.25">
      <c r="A61" s="2">
        <v>45020</v>
      </c>
      <c r="B61">
        <v>39.004489898681641</v>
      </c>
      <c r="C61">
        <f t="shared" si="0"/>
        <v>0.42300033569335938</v>
      </c>
      <c r="D61">
        <f t="shared" si="1"/>
        <v>0.42300033569335938</v>
      </c>
      <c r="E61">
        <f t="shared" si="3"/>
        <v>0</v>
      </c>
      <c r="F61">
        <f t="shared" si="6"/>
        <v>0.21508895768525757</v>
      </c>
      <c r="G61">
        <f t="shared" si="7"/>
        <v>9.1940761319420403E-2</v>
      </c>
      <c r="H61">
        <f t="shared" si="4"/>
        <v>2.3394298089178962</v>
      </c>
      <c r="I61">
        <f t="shared" si="5"/>
        <v>70.054768112522822</v>
      </c>
      <c r="J61">
        <f t="shared" si="8"/>
        <v>0.79456451086232649</v>
      </c>
      <c r="K61">
        <f t="shared" si="9"/>
        <v>36.937124754253183</v>
      </c>
      <c r="L61">
        <f t="shared" si="10"/>
        <v>38.526253775977835</v>
      </c>
      <c r="M61">
        <f t="shared" si="11"/>
        <v>35.347995732528531</v>
      </c>
    </row>
    <row r="62" spans="1:13" x14ac:dyDescent="0.25">
      <c r="A62" s="2">
        <v>45021</v>
      </c>
      <c r="B62">
        <v>39.457000732421882</v>
      </c>
      <c r="C62">
        <f t="shared" si="0"/>
        <v>0.45251083374024148</v>
      </c>
      <c r="D62">
        <f t="shared" si="1"/>
        <v>0.45251083374024148</v>
      </c>
      <c r="E62">
        <f t="shared" si="3"/>
        <v>0</v>
      </c>
      <c r="F62">
        <f t="shared" si="6"/>
        <v>0.2348741140231729</v>
      </c>
      <c r="G62">
        <f t="shared" si="7"/>
        <v>8.4279031209468711E-2</v>
      </c>
      <c r="H62">
        <f t="shared" si="4"/>
        <v>2.7868630031996013</v>
      </c>
      <c r="I62">
        <f t="shared" si="5"/>
        <v>73.592918488071035</v>
      </c>
      <c r="J62">
        <f t="shared" si="8"/>
        <v>0.91580940979039738</v>
      </c>
      <c r="K62">
        <f t="shared" si="9"/>
        <v>37.046887247185957</v>
      </c>
      <c r="L62">
        <f t="shared" si="10"/>
        <v>38.878506066766754</v>
      </c>
      <c r="M62">
        <f t="shared" si="11"/>
        <v>35.21526842760516</v>
      </c>
    </row>
    <row r="63" spans="1:13" x14ac:dyDescent="0.25">
      <c r="A63" s="2">
        <v>45022</v>
      </c>
      <c r="B63">
        <v>39.479999542236328</v>
      </c>
      <c r="C63">
        <f t="shared" si="0"/>
        <v>2.299880981444602E-2</v>
      </c>
      <c r="D63">
        <f t="shared" si="1"/>
        <v>2.299880981444602E-2</v>
      </c>
      <c r="E63">
        <f t="shared" si="3"/>
        <v>0</v>
      </c>
      <c r="F63">
        <f t="shared" si="6"/>
        <v>0.21721783867244568</v>
      </c>
      <c r="G63">
        <f t="shared" si="7"/>
        <v>7.7255778608679646E-2</v>
      </c>
      <c r="H63">
        <f t="shared" si="4"/>
        <v>2.8116710825310531</v>
      </c>
      <c r="I63">
        <f t="shared" si="5"/>
        <v>73.76478771783286</v>
      </c>
      <c r="J63">
        <f t="shared" si="8"/>
        <v>1.0622247881874123</v>
      </c>
      <c r="K63">
        <f t="shared" si="9"/>
        <v>37.231205388119349</v>
      </c>
      <c r="L63">
        <f t="shared" si="10"/>
        <v>39.355654964494171</v>
      </c>
      <c r="M63">
        <f t="shared" si="11"/>
        <v>35.106755811744527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sf</cp:lastModifiedBy>
  <dcterms:created xsi:type="dcterms:W3CDTF">2023-04-08T01:32:22Z</dcterms:created>
  <dcterms:modified xsi:type="dcterms:W3CDTF">2023-04-08T03:17:02Z</dcterms:modified>
</cp:coreProperties>
</file>