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root\yame\document\"/>
    </mc:Choice>
  </mc:AlternateContent>
  <xr:revisionPtr revIDLastSave="0" documentId="13_ncr:1_{327276CE-ABE9-42E7-809A-902106E50B25}" xr6:coauthVersionLast="47" xr6:coauthVersionMax="47" xr10:uidLastSave="{00000000-0000-0000-0000-000000000000}"/>
  <bookViews>
    <workbookView xWindow="-120" yWindow="-120" windowWidth="19440" windowHeight="15000" tabRatio="824" xr2:uid="{7691247A-2F67-4A83-8ABC-BEB9A7A24CFC}"/>
  </bookViews>
  <sheets>
    <sheet name="テーブル一覧" sheetId="10" r:id="rId1"/>
    <sheet name="ユーザーusers" sheetId="1" r:id="rId2"/>
    <sheet name="ユーザーカテゴリUserCateory" sheetId="13" r:id="rId3"/>
    <sheet name="樹種WoodSpecies" sheetId="12" r:id="rId4"/>
    <sheet name="単位Unit" sheetId="11" r:id="rId5"/>
    <sheet name="倉庫Warehouse" sheetId="3" r:id="rId6"/>
    <sheet name="製材Item" sheetId="2" r:id="rId7"/>
    <sheet name="入庫情報InStockInfo" sheetId="4" r:id="rId8"/>
    <sheet name="入庫明細InStockDetail" sheetId="5" r:id="rId9"/>
    <sheet name="出庫情報OutStockInfo" sheetId="8" r:id="rId10"/>
    <sheet name="出庫明細OutStockDetail" sheetId="9" r:id="rId11"/>
    <sheet name="棟情報BuildingInfo" sheetId="6" r:id="rId12"/>
    <sheet name="棟情報明細BuildingInfoDetail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0" l="1"/>
  <c r="E1" i="10"/>
  <c r="G3" i="13"/>
  <c r="G2" i="13"/>
  <c r="E2" i="10"/>
  <c r="F2" i="10"/>
  <c r="H4" i="1"/>
  <c r="I1" i="10" l="1"/>
  <c r="H1" i="10"/>
  <c r="H6" i="10"/>
  <c r="H9" i="10"/>
  <c r="I4" i="10"/>
  <c r="I5" i="10"/>
  <c r="I6" i="10"/>
  <c r="I7" i="10"/>
  <c r="I9" i="10"/>
  <c r="I11" i="10"/>
  <c r="I3" i="10"/>
  <c r="F3" i="10"/>
  <c r="H4" i="10"/>
  <c r="H5" i="10"/>
  <c r="H7" i="10"/>
  <c r="H11" i="10"/>
  <c r="H3" i="10"/>
  <c r="F4" i="10"/>
  <c r="F5" i="10"/>
  <c r="F6" i="10"/>
  <c r="F7" i="10"/>
  <c r="F8" i="10"/>
  <c r="F9" i="10"/>
  <c r="F10" i="10"/>
  <c r="F11" i="10"/>
  <c r="F12" i="10"/>
  <c r="E3" i="10" l="1"/>
  <c r="H11" i="2"/>
  <c r="G3" i="12"/>
  <c r="E5" i="10"/>
  <c r="E6" i="10"/>
  <c r="E7" i="10"/>
  <c r="E8" i="10"/>
  <c r="E9" i="10"/>
  <c r="E10" i="10"/>
  <c r="E11" i="10"/>
  <c r="E12" i="10"/>
  <c r="E4" i="10"/>
  <c r="G3" i="11"/>
  <c r="G2" i="11"/>
  <c r="G2" i="12"/>
  <c r="H5" i="1"/>
  <c r="H6" i="1"/>
  <c r="H3" i="1"/>
  <c r="H4" i="2"/>
  <c r="H5" i="2"/>
  <c r="H6" i="2"/>
  <c r="H7" i="2"/>
  <c r="H8" i="2"/>
  <c r="H9" i="2"/>
  <c r="H10" i="2"/>
  <c r="H12" i="2"/>
  <c r="H13" i="2"/>
  <c r="H14" i="2"/>
  <c r="H15" i="2"/>
  <c r="H3" i="2"/>
  <c r="G3" i="8"/>
  <c r="G4" i="7"/>
  <c r="G5" i="7"/>
  <c r="G3" i="7"/>
  <c r="G4" i="6"/>
  <c r="G5" i="6"/>
  <c r="G6" i="6"/>
  <c r="G7" i="6"/>
  <c r="G8" i="6"/>
  <c r="G3" i="6"/>
  <c r="G3" i="9"/>
  <c r="G5" i="8"/>
  <c r="G6" i="8"/>
  <c r="G7" i="8"/>
  <c r="G8" i="8"/>
  <c r="G4" i="8"/>
  <c r="G5" i="9"/>
  <c r="G4" i="9"/>
  <c r="G4" i="5"/>
  <c r="G5" i="5"/>
  <c r="G3" i="5"/>
  <c r="G4" i="4"/>
  <c r="G5" i="4"/>
  <c r="G6" i="4"/>
  <c r="G7" i="4"/>
  <c r="G8" i="4"/>
  <c r="G3" i="4"/>
  <c r="G3" i="3"/>
</calcChain>
</file>

<file path=xl/sharedStrings.xml><?xml version="1.0" encoding="utf-8"?>
<sst xmlns="http://schemas.openxmlformats.org/spreadsheetml/2006/main" count="264" uniqueCount="120">
  <si>
    <t>製材ID</t>
  </si>
  <si>
    <t>長さ</t>
  </si>
  <si>
    <t>幅</t>
  </si>
  <si>
    <t>厚み</t>
  </si>
  <si>
    <t>原木サイズ</t>
  </si>
  <si>
    <t>摘要</t>
  </si>
  <si>
    <t>数量</t>
  </si>
  <si>
    <t>length</t>
  </si>
  <si>
    <t>width</t>
  </si>
  <si>
    <t>thickness</t>
  </si>
  <si>
    <t>raw_wood_size</t>
  </si>
  <si>
    <t>memo</t>
  </si>
  <si>
    <t>quantity</t>
  </si>
  <si>
    <t>int</t>
    <phoneticPr fontId="1"/>
  </si>
  <si>
    <t>string</t>
    <phoneticPr fontId="1"/>
  </si>
  <si>
    <t>id</t>
    <phoneticPr fontId="1"/>
  </si>
  <si>
    <t>日本語名</t>
    <rPh sb="0" eb="4">
      <t>ニホンゴメイ</t>
    </rPh>
    <phoneticPr fontId="1"/>
  </si>
  <si>
    <t>列名</t>
    <rPh sb="0" eb="2">
      <t>レツメイ</t>
    </rPh>
    <phoneticPr fontId="1"/>
  </si>
  <si>
    <t>データ型</t>
    <rPh sb="3" eb="4">
      <t>ガタ</t>
    </rPh>
    <phoneticPr fontId="1"/>
  </si>
  <si>
    <t>大きさ</t>
    <rPh sb="0" eb="1">
      <t>オオ</t>
    </rPh>
    <phoneticPr fontId="1"/>
  </si>
  <si>
    <t>デフォルト</t>
    <phoneticPr fontId="1"/>
  </si>
  <si>
    <t>null可</t>
    <rPh sb="4" eb="5">
      <t>カ</t>
    </rPh>
    <phoneticPr fontId="1"/>
  </si>
  <si>
    <t>ID</t>
    <phoneticPr fontId="1"/>
  </si>
  <si>
    <t>会社名</t>
    <rPh sb="0" eb="3">
      <t>カイシャメイ</t>
    </rPh>
    <phoneticPr fontId="1"/>
  </si>
  <si>
    <t>name</t>
    <phoneticPr fontId="1"/>
  </si>
  <si>
    <t>email</t>
    <phoneticPr fontId="1"/>
  </si>
  <si>
    <t>倉庫ID</t>
    <rPh sb="0" eb="2">
      <t>ソウコ</t>
    </rPh>
    <phoneticPr fontId="1"/>
  </si>
  <si>
    <t>倉庫名</t>
    <rPh sb="0" eb="2">
      <t>ソウコ</t>
    </rPh>
    <rPh sb="2" eb="3">
      <t>メイ</t>
    </rPh>
    <phoneticPr fontId="1"/>
  </si>
  <si>
    <t>製材所ユーザーID</t>
  </si>
  <si>
    <t>製材所名</t>
  </si>
  <si>
    <t>登録者</t>
  </si>
  <si>
    <t>変更者</t>
  </si>
  <si>
    <t>create_user_id</t>
    <phoneticPr fontId="1"/>
  </si>
  <si>
    <t>update_user_id</t>
    <phoneticPr fontId="1"/>
  </si>
  <si>
    <t>reason</t>
    <phoneticPr fontId="1"/>
  </si>
  <si>
    <t>date</t>
    <phoneticPr fontId="1"/>
  </si>
  <si>
    <t>produce_user_id</t>
    <phoneticPr fontId="1"/>
  </si>
  <si>
    <t>produce_user_name</t>
    <phoneticPr fontId="1"/>
  </si>
  <si>
    <t>使用製材ID</t>
  </si>
  <si>
    <t>使用製材数</t>
  </si>
  <si>
    <t>item_id</t>
    <phoneticPr fontId="1"/>
  </si>
  <si>
    <t>item_quantity</t>
    <phoneticPr fontId="1"/>
  </si>
  <si>
    <t>棟ID</t>
  </si>
  <si>
    <t>現場名</t>
  </si>
  <si>
    <t>工務店ユーザーID</t>
  </si>
  <si>
    <t>工務店名</t>
  </si>
  <si>
    <t>期限</t>
  </si>
  <si>
    <t>field_name</t>
  </si>
  <si>
    <t>time_limit</t>
  </si>
  <si>
    <t>builder_user_id</t>
    <phoneticPr fontId="1"/>
  </si>
  <si>
    <t>builder_user_name</t>
    <phoneticPr fontId="1"/>
  </si>
  <si>
    <t>棟情報ID</t>
    <rPh sb="0" eb="1">
      <t>ムネ</t>
    </rPh>
    <rPh sb="1" eb="3">
      <t>ジョウホウ</t>
    </rPh>
    <phoneticPr fontId="1"/>
  </si>
  <si>
    <t>倉庫ID</t>
    <phoneticPr fontId="1"/>
  </si>
  <si>
    <t>倉庫名</t>
    <rPh sb="2" eb="3">
      <t>メイ</t>
    </rPh>
    <phoneticPr fontId="1"/>
  </si>
  <si>
    <t>warehouse_id</t>
    <phoneticPr fontId="1"/>
  </si>
  <si>
    <t>warehouse_name</t>
    <phoneticPr fontId="1"/>
  </si>
  <si>
    <t>unsignedInteger</t>
  </si>
  <si>
    <t>unsignedInteger</t>
    <phoneticPr fontId="1"/>
  </si>
  <si>
    <t>単位ID</t>
    <phoneticPr fontId="1"/>
  </si>
  <si>
    <t>単位名</t>
    <rPh sb="2" eb="3">
      <t>メイ</t>
    </rPh>
    <phoneticPr fontId="1"/>
  </si>
  <si>
    <t>unit_id</t>
    <phoneticPr fontId="1"/>
  </si>
  <si>
    <t>unit_name</t>
    <phoneticPr fontId="1"/>
  </si>
  <si>
    <t>入庫日</t>
    <rPh sb="0" eb="2">
      <t>ニュウコ</t>
    </rPh>
    <rPh sb="2" eb="3">
      <t>ビ</t>
    </rPh>
    <phoneticPr fontId="1"/>
  </si>
  <si>
    <t>理由</t>
    <rPh sb="0" eb="2">
      <t>リユウ</t>
    </rPh>
    <phoneticPr fontId="1"/>
  </si>
  <si>
    <t>出庫ID</t>
    <rPh sb="0" eb="2">
      <t>シュッコ</t>
    </rPh>
    <phoneticPr fontId="1"/>
  </si>
  <si>
    <t>入庫ID</t>
    <rPh sb="0" eb="2">
      <t>ニュウコ</t>
    </rPh>
    <phoneticPr fontId="1"/>
  </si>
  <si>
    <t>in_stock_id</t>
    <phoneticPr fontId="1"/>
  </si>
  <si>
    <t>工務店ユーザーID</t>
    <rPh sb="0" eb="3">
      <t>コウムテン</t>
    </rPh>
    <phoneticPr fontId="1"/>
  </si>
  <si>
    <t>工務店名</t>
    <rPh sb="0" eb="3">
      <t>コウムテン</t>
    </rPh>
    <phoneticPr fontId="1"/>
  </si>
  <si>
    <t>nullable</t>
    <phoneticPr fontId="1"/>
  </si>
  <si>
    <t>出庫日</t>
    <rPh sb="0" eb="2">
      <t>シュッコ</t>
    </rPh>
    <rPh sb="2" eb="3">
      <t>ビ</t>
    </rPh>
    <phoneticPr fontId="1"/>
  </si>
  <si>
    <t>export_date</t>
    <phoneticPr fontId="1"/>
  </si>
  <si>
    <t>out_stock_id</t>
    <phoneticPr fontId="1"/>
  </si>
  <si>
    <t>build_info_id</t>
    <phoneticPr fontId="1"/>
  </si>
  <si>
    <t>Item</t>
    <phoneticPr fontId="1"/>
  </si>
  <si>
    <t>InStockDetail</t>
    <phoneticPr fontId="1"/>
  </si>
  <si>
    <t>OutStockDetail</t>
    <phoneticPr fontId="1"/>
  </si>
  <si>
    <t>樹種名</t>
    <rPh sb="2" eb="3">
      <t>メイ</t>
    </rPh>
    <phoneticPr fontId="1"/>
  </si>
  <si>
    <t>wood_species_id</t>
    <phoneticPr fontId="1"/>
  </si>
  <si>
    <t>wood_species_name</t>
    <phoneticPr fontId="1"/>
  </si>
  <si>
    <t>樹種ID</t>
    <phoneticPr fontId="1"/>
  </si>
  <si>
    <t>樹種ID</t>
    <rPh sb="0" eb="2">
      <t>ジュシュ</t>
    </rPh>
    <phoneticPr fontId="1"/>
  </si>
  <si>
    <t>樹種名</t>
    <rPh sb="0" eb="2">
      <t>ジュシュ</t>
    </rPh>
    <rPh sb="2" eb="3">
      <t>メイ</t>
    </rPh>
    <phoneticPr fontId="1"/>
  </si>
  <si>
    <t>Unit</t>
    <phoneticPr fontId="1"/>
  </si>
  <si>
    <t>WoodSpecies</t>
    <phoneticPr fontId="1"/>
  </si>
  <si>
    <t>BuildingInfo</t>
    <phoneticPr fontId="1"/>
  </si>
  <si>
    <t>BuildingInfoDetail</t>
    <phoneticPr fontId="1"/>
  </si>
  <si>
    <t>ユーザー</t>
    <phoneticPr fontId="1"/>
  </si>
  <si>
    <t>製材</t>
    <rPh sb="0" eb="2">
      <t>セイザイ</t>
    </rPh>
    <phoneticPr fontId="1"/>
  </si>
  <si>
    <t>倉庫</t>
    <rPh sb="0" eb="2">
      <t>ソウコ</t>
    </rPh>
    <phoneticPr fontId="1"/>
  </si>
  <si>
    <t>単位</t>
    <rPh sb="0" eb="2">
      <t>タンイ</t>
    </rPh>
    <phoneticPr fontId="1"/>
  </si>
  <si>
    <t>樹種</t>
    <rPh sb="0" eb="2">
      <t>ジュシュ</t>
    </rPh>
    <phoneticPr fontId="1"/>
  </si>
  <si>
    <t>入庫</t>
    <rPh sb="0" eb="2">
      <t>ニュウコ</t>
    </rPh>
    <phoneticPr fontId="1"/>
  </si>
  <si>
    <t>InStockInfo</t>
    <phoneticPr fontId="1"/>
  </si>
  <si>
    <t>OutStockInfo</t>
    <phoneticPr fontId="1"/>
  </si>
  <si>
    <t>入庫明細</t>
    <rPh sb="0" eb="2">
      <t>ニュウコ</t>
    </rPh>
    <rPh sb="2" eb="4">
      <t>メイサイ</t>
    </rPh>
    <phoneticPr fontId="1"/>
  </si>
  <si>
    <t>出庫</t>
    <rPh sb="0" eb="2">
      <t>シュッコ</t>
    </rPh>
    <phoneticPr fontId="1"/>
  </si>
  <si>
    <t>出庫明細</t>
    <rPh sb="0" eb="2">
      <t>シュッコ</t>
    </rPh>
    <rPh sb="2" eb="4">
      <t>メイサイ</t>
    </rPh>
    <phoneticPr fontId="1"/>
  </si>
  <si>
    <t>棟情報</t>
    <rPh sb="0" eb="1">
      <t>ムネ</t>
    </rPh>
    <rPh sb="1" eb="3">
      <t>ジョウホウ</t>
    </rPh>
    <phoneticPr fontId="1"/>
  </si>
  <si>
    <t>棟情報詳細</t>
    <rPh sb="0" eb="1">
      <t>ムネ</t>
    </rPh>
    <rPh sb="1" eb="3">
      <t>ジョウホウ</t>
    </rPh>
    <rPh sb="3" eb="5">
      <t>ショウサイ</t>
    </rPh>
    <phoneticPr fontId="1"/>
  </si>
  <si>
    <t>単位ID</t>
    <rPh sb="0" eb="2">
      <t>タンイ</t>
    </rPh>
    <phoneticPr fontId="1"/>
  </si>
  <si>
    <t>単位名</t>
    <rPh sb="0" eb="2">
      <t>タンイ</t>
    </rPh>
    <rPh sb="2" eb="3">
      <t>メイ</t>
    </rPh>
    <phoneticPr fontId="1"/>
  </si>
  <si>
    <t>基準数量</t>
    <rPh sb="0" eb="2">
      <t>キジュン</t>
    </rPh>
    <rPh sb="2" eb="4">
      <t>スウリョウ</t>
    </rPh>
    <phoneticPr fontId="1"/>
  </si>
  <si>
    <t>essential_quantity</t>
    <phoneticPr fontId="1"/>
  </si>
  <si>
    <t>null可</t>
    <rPh sb="0" eb="2">
      <t>セイヤク</t>
    </rPh>
    <phoneticPr fontId="1"/>
  </si>
  <si>
    <t>制約（unique, primary)</t>
    <rPh sb="0" eb="2">
      <t>セイヤク</t>
    </rPh>
    <phoneticPr fontId="1"/>
  </si>
  <si>
    <t>import_date</t>
    <phoneticPr fontId="1"/>
  </si>
  <si>
    <t>foreignId</t>
  </si>
  <si>
    <t>制約（primary, unique, constrained)</t>
    <rPh sb="0" eb="2">
      <t>セイヤク</t>
    </rPh>
    <phoneticPr fontId="1"/>
  </si>
  <si>
    <t>Warehouse</t>
  </si>
  <si>
    <t>user_category_name</t>
    <phoneticPr fontId="1"/>
  </si>
  <si>
    <t>会社カテゴリ名</t>
    <rPh sb="0" eb="2">
      <t>カイシャ</t>
    </rPh>
    <rPh sb="6" eb="7">
      <t>メイ</t>
    </rPh>
    <phoneticPr fontId="1"/>
  </si>
  <si>
    <t>会社カテゴリID</t>
    <rPh sb="0" eb="2">
      <t>カイシャ</t>
    </rPh>
    <phoneticPr fontId="1"/>
  </si>
  <si>
    <t>user_category_id</t>
    <phoneticPr fontId="1"/>
  </si>
  <si>
    <t>foreignId</t>
    <phoneticPr fontId="1"/>
  </si>
  <si>
    <t>ユーザーカテゴリ</t>
    <phoneticPr fontId="1"/>
  </si>
  <si>
    <t>UserCategory</t>
    <phoneticPr fontId="1"/>
  </si>
  <si>
    <t>ユーザーカテゴリID</t>
    <phoneticPr fontId="1"/>
  </si>
  <si>
    <t>ユーザーカテゴリ名</t>
    <rPh sb="8" eb="9">
      <t>メイ</t>
    </rPh>
    <phoneticPr fontId="1"/>
  </si>
  <si>
    <t>User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</si>
</sst>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B9E1-2C64-4CE0-814F-93A7BE76FBC7}">
  <dimension ref="A1:I12"/>
  <sheetViews>
    <sheetView tabSelected="1" topLeftCell="F1" workbookViewId="0">
      <selection activeCell="G2" sqref="G2"/>
    </sheetView>
  </sheetViews>
  <sheetFormatPr defaultRowHeight="18.75" x14ac:dyDescent="0.4"/>
  <cols>
    <col min="2" max="2" width="17.625" bestFit="1" customWidth="1"/>
    <col min="5" max="5" width="72.75" customWidth="1"/>
    <col min="6" max="6" width="49.75" bestFit="1" customWidth="1"/>
    <col min="7" max="7" width="49.75" customWidth="1"/>
    <col min="8" max="8" width="48.125" bestFit="1" customWidth="1"/>
  </cols>
  <sheetData>
    <row r="1" spans="1:9" x14ac:dyDescent="0.4">
      <c r="A1" t="s">
        <v>87</v>
      </c>
      <c r="B1" t="s">
        <v>119</v>
      </c>
      <c r="E1" t="str">
        <f>"php artisan make:migration create_" &amp; LOWER(B1) &amp; "_table --create=users"</f>
        <v>php artisan make:migration create_user_table --create=users</v>
      </c>
      <c r="G1" t="str">
        <f>"php artisan make:controller " &amp; B1 &amp; "Controller --api"</f>
        <v>php artisan make:controller UserController --api</v>
      </c>
      <c r="H1" t="str">
        <f>"php artisan make:resource UsersResource"</f>
        <v>php artisan make:resource UsersResource</v>
      </c>
      <c r="I1" t="str">
        <f>"php artisan make:resource UsersCollection"</f>
        <v>php artisan make:resource UsersCollection</v>
      </c>
    </row>
    <row r="2" spans="1:9" x14ac:dyDescent="0.4">
      <c r="A2" t="s">
        <v>115</v>
      </c>
      <c r="B2" t="s">
        <v>116</v>
      </c>
      <c r="E2" t="str">
        <f>"php artisan make:migration create_" &amp; LOWER(B2) &amp; "_table --create=" &amp; B2</f>
        <v>php artisan make:migration create_usercategory_table --create=UserCategory</v>
      </c>
      <c r="F2" t="str">
        <f>"php artisan code:models --table=" &amp; B2</f>
        <v>php artisan code:models --table=UserCategory</v>
      </c>
    </row>
    <row r="3" spans="1:9" x14ac:dyDescent="0.4">
      <c r="A3" t="s">
        <v>88</v>
      </c>
      <c r="B3" t="s">
        <v>74</v>
      </c>
      <c r="E3" t="str">
        <f t="shared" ref="E1:E3" si="0">"php artisan make:migration create_" &amp; LOWER(B3) &amp; "_table --create=" &amp; B3</f>
        <v>php artisan make:migration create_item_table --create=Item</v>
      </c>
      <c r="F3" t="str">
        <f>"php artisan code:models --table=" &amp; B3</f>
        <v>php artisan code:models --table=Item</v>
      </c>
      <c r="H3" t="str">
        <f>"php artisan make:resource " &amp; B3 &amp; "Resource"</f>
        <v>php artisan make:resource ItemResource</v>
      </c>
      <c r="I3" t="str">
        <f>"php artisan make:resource " &amp; B3 &amp; "Collection"</f>
        <v>php artisan make:resource ItemCollection</v>
      </c>
    </row>
    <row r="4" spans="1:9" x14ac:dyDescent="0.4">
      <c r="A4" t="s">
        <v>89</v>
      </c>
      <c r="B4" t="s">
        <v>109</v>
      </c>
      <c r="E4" t="str">
        <f>"php artisan make:migration create_" &amp; LOWER(B4) &amp; "_table --create=" &amp; B4</f>
        <v>php artisan make:migration create_warehouse_table --create=Warehouse</v>
      </c>
      <c r="F4" t="str">
        <f t="shared" ref="F4:F12" si="1">"php artisan code:models --table=" &amp; B4</f>
        <v>php artisan code:models --table=Warehouse</v>
      </c>
      <c r="H4" t="str">
        <f t="shared" ref="H4:H11" si="2">"php artisan make:resource " &amp; B4 &amp; "Resource"</f>
        <v>php artisan make:resource WarehouseResource</v>
      </c>
      <c r="I4" t="str">
        <f t="shared" ref="I4:I11" si="3">"php artisan make:resource " &amp; B4 &amp; "Collection"</f>
        <v>php artisan make:resource WarehouseCollection</v>
      </c>
    </row>
    <row r="5" spans="1:9" x14ac:dyDescent="0.4">
      <c r="A5" t="s">
        <v>90</v>
      </c>
      <c r="B5" t="s">
        <v>83</v>
      </c>
      <c r="E5" t="str">
        <f t="shared" ref="E5:E12" si="4">"php artisan make:migration create_" &amp; LOWER(B5) &amp; "_table --create=" &amp; B5</f>
        <v>php artisan make:migration create_unit_table --create=Unit</v>
      </c>
      <c r="F5" t="str">
        <f t="shared" si="1"/>
        <v>php artisan code:models --table=Unit</v>
      </c>
      <c r="H5" t="str">
        <f t="shared" si="2"/>
        <v>php artisan make:resource UnitResource</v>
      </c>
      <c r="I5" t="str">
        <f t="shared" si="3"/>
        <v>php artisan make:resource UnitCollection</v>
      </c>
    </row>
    <row r="6" spans="1:9" x14ac:dyDescent="0.4">
      <c r="A6" t="s">
        <v>91</v>
      </c>
      <c r="B6" t="s">
        <v>84</v>
      </c>
      <c r="E6" t="str">
        <f t="shared" si="4"/>
        <v>php artisan make:migration create_woodspecies_table --create=WoodSpecies</v>
      </c>
      <c r="F6" t="str">
        <f t="shared" si="1"/>
        <v>php artisan code:models --table=WoodSpecies</v>
      </c>
      <c r="H6" t="str">
        <f>"php artisan make:resource " &amp; B6 &amp; "Resource"</f>
        <v>php artisan make:resource WoodSpeciesResource</v>
      </c>
      <c r="I6" t="str">
        <f t="shared" si="3"/>
        <v>php artisan make:resource WoodSpeciesCollection</v>
      </c>
    </row>
    <row r="7" spans="1:9" x14ac:dyDescent="0.4">
      <c r="A7" t="s">
        <v>92</v>
      </c>
      <c r="B7" t="s">
        <v>93</v>
      </c>
      <c r="E7" t="str">
        <f t="shared" si="4"/>
        <v>php artisan make:migration create_instockinfo_table --create=InStockInfo</v>
      </c>
      <c r="F7" t="str">
        <f t="shared" si="1"/>
        <v>php artisan code:models --table=InStockInfo</v>
      </c>
      <c r="H7" t="str">
        <f t="shared" si="2"/>
        <v>php artisan make:resource InStockInfoResource</v>
      </c>
      <c r="I7" t="str">
        <f t="shared" si="3"/>
        <v>php artisan make:resource InStockInfoCollection</v>
      </c>
    </row>
    <row r="8" spans="1:9" x14ac:dyDescent="0.4">
      <c r="A8" t="s">
        <v>95</v>
      </c>
      <c r="B8" t="s">
        <v>75</v>
      </c>
      <c r="E8" t="str">
        <f t="shared" si="4"/>
        <v>php artisan make:migration create_instockdetail_table --create=InStockDetail</v>
      </c>
      <c r="F8" t="str">
        <f t="shared" si="1"/>
        <v>php artisan code:models --table=InStockDetail</v>
      </c>
    </row>
    <row r="9" spans="1:9" x14ac:dyDescent="0.4">
      <c r="A9" t="s">
        <v>96</v>
      </c>
      <c r="B9" t="s">
        <v>94</v>
      </c>
      <c r="E9" t="str">
        <f t="shared" si="4"/>
        <v>php artisan make:migration create_outstockinfo_table --create=OutStockInfo</v>
      </c>
      <c r="F9" t="str">
        <f t="shared" si="1"/>
        <v>php artisan code:models --table=OutStockInfo</v>
      </c>
      <c r="H9" t="str">
        <f t="shared" si="2"/>
        <v>php artisan make:resource OutStockInfoResource</v>
      </c>
      <c r="I9" t="str">
        <f t="shared" si="3"/>
        <v>php artisan make:resource OutStockInfoCollection</v>
      </c>
    </row>
    <row r="10" spans="1:9" x14ac:dyDescent="0.4">
      <c r="A10" t="s">
        <v>97</v>
      </c>
      <c r="B10" t="s">
        <v>76</v>
      </c>
      <c r="E10" t="str">
        <f t="shared" si="4"/>
        <v>php artisan make:migration create_outstockdetail_table --create=OutStockDetail</v>
      </c>
      <c r="F10" t="str">
        <f t="shared" si="1"/>
        <v>php artisan code:models --table=OutStockDetail</v>
      </c>
    </row>
    <row r="11" spans="1:9" x14ac:dyDescent="0.4">
      <c r="A11" t="s">
        <v>98</v>
      </c>
      <c r="B11" t="s">
        <v>85</v>
      </c>
      <c r="E11" t="str">
        <f t="shared" si="4"/>
        <v>php artisan make:migration create_buildinginfo_table --create=BuildingInfo</v>
      </c>
      <c r="F11" t="str">
        <f t="shared" si="1"/>
        <v>php artisan code:models --table=BuildingInfo</v>
      </c>
      <c r="H11" t="str">
        <f t="shared" si="2"/>
        <v>php artisan make:resource BuildingInfoResource</v>
      </c>
      <c r="I11" t="str">
        <f t="shared" si="3"/>
        <v>php artisan make:resource BuildingInfoCollection</v>
      </c>
    </row>
    <row r="12" spans="1:9" x14ac:dyDescent="0.4">
      <c r="A12" t="s">
        <v>99</v>
      </c>
      <c r="B12" t="s">
        <v>86</v>
      </c>
      <c r="E12" t="str">
        <f t="shared" si="4"/>
        <v>php artisan make:migration create_buildinginfodetail_table --create=BuildingInfoDetail</v>
      </c>
      <c r="F12" t="str">
        <f t="shared" si="1"/>
        <v>php artisan code:models --table=BuildingInfoDetail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12BF-F40F-4984-BED3-4FA17FDB973D}">
  <dimension ref="A1:G8"/>
  <sheetViews>
    <sheetView workbookViewId="0">
      <selection activeCell="G3" sqref="G3:G8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64</v>
      </c>
    </row>
    <row r="3" spans="1:7" x14ac:dyDescent="0.4">
      <c r="A3" t="s">
        <v>67</v>
      </c>
      <c r="B3" t="s">
        <v>49</v>
      </c>
      <c r="C3" t="s">
        <v>57</v>
      </c>
      <c r="F3" t="s">
        <v>69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$table-&gt;unsignedInteger("builder_user_id")-&gt;nullable()-&gt;comment("工務店ユーザーID");</v>
      </c>
    </row>
    <row r="4" spans="1:7" x14ac:dyDescent="0.4">
      <c r="A4" t="s">
        <v>68</v>
      </c>
      <c r="B4" t="s">
        <v>50</v>
      </c>
      <c r="C4" t="s">
        <v>14</v>
      </c>
      <c r="F4" t="s">
        <v>69</v>
      </c>
      <c r="G4" t="str">
        <f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$table-&gt;string("builder_user_name")-&gt;nullable()-&gt;comment("工務店名");</v>
      </c>
    </row>
    <row r="5" spans="1:7" x14ac:dyDescent="0.4">
      <c r="A5" t="s">
        <v>70</v>
      </c>
      <c r="B5" t="s">
        <v>71</v>
      </c>
      <c r="C5" t="s">
        <v>35</v>
      </c>
      <c r="G5" t="str">
        <f t="shared" ref="G5:G8" si="0">"$table-&gt;" &amp; C5 &amp; "(""" &amp; B5 &amp; """" &amp;  IF(D5&lt;&gt;"","," &amp; D5,"") &amp; ")"  &amp; IF(E5&lt;&gt;"","-&gt;default(" &amp; E5 &amp; ")","") &amp; IF(F5&lt;&gt;"","-&gt;nullable()","") &amp; "-&gt;comment(""" &amp; A5 &amp; """)" &amp; ";"</f>
        <v>$table-&gt;date("export_date")-&gt;comment("出庫日");</v>
      </c>
    </row>
    <row r="6" spans="1:7" x14ac:dyDescent="0.4">
      <c r="A6" t="s">
        <v>63</v>
      </c>
      <c r="B6" t="s">
        <v>34</v>
      </c>
      <c r="C6" t="s">
        <v>14</v>
      </c>
      <c r="D6">
        <v>255</v>
      </c>
      <c r="G6" t="str">
        <f t="shared" si="0"/>
        <v>$table-&gt;string("reason",255)-&gt;comment("理由");</v>
      </c>
    </row>
    <row r="7" spans="1:7" x14ac:dyDescent="0.4">
      <c r="A7" t="s">
        <v>30</v>
      </c>
      <c r="B7" t="s">
        <v>32</v>
      </c>
      <c r="C7" t="s">
        <v>56</v>
      </c>
      <c r="G7" t="str">
        <f t="shared" si="0"/>
        <v>$table-&gt;unsignedInteger("create_user_id")-&gt;comment("登録者");</v>
      </c>
    </row>
    <row r="8" spans="1:7" x14ac:dyDescent="0.4">
      <c r="A8" t="s">
        <v>31</v>
      </c>
      <c r="B8" t="s">
        <v>33</v>
      </c>
      <c r="C8" t="s">
        <v>56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BE1F-DF7C-45CA-BDD7-9950D32A9D76}">
  <dimension ref="A1:G5"/>
  <sheetViews>
    <sheetView workbookViewId="0">
      <selection activeCell="G3" sqref="G3:G5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15</v>
      </c>
    </row>
    <row r="3" spans="1:7" x14ac:dyDescent="0.4">
      <c r="A3" t="s">
        <v>64</v>
      </c>
      <c r="B3" t="s">
        <v>72</v>
      </c>
      <c r="C3" t="s">
        <v>56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$table-&gt;unsignedInteger("out_stock_id")-&gt;comment("出庫ID");</v>
      </c>
    </row>
    <row r="4" spans="1:7" x14ac:dyDescent="0.4">
      <c r="A4" t="s">
        <v>38</v>
      </c>
      <c r="B4" t="s">
        <v>40</v>
      </c>
      <c r="C4" t="s">
        <v>56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39</v>
      </c>
      <c r="B5" t="s">
        <v>41</v>
      </c>
      <c r="C5" t="s">
        <v>56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67F9-BEE6-4908-BF0F-857525D7CA3C}">
  <dimension ref="A1:G8"/>
  <sheetViews>
    <sheetView workbookViewId="0">
      <selection activeCell="G3" sqref="G3:G8"/>
    </sheetView>
  </sheetViews>
  <sheetFormatPr defaultRowHeight="18.75" x14ac:dyDescent="0.4"/>
  <cols>
    <col min="2" max="2" width="18.875" bestFit="1" customWidth="1"/>
    <col min="3" max="3" width="16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42</v>
      </c>
    </row>
    <row r="3" spans="1:7" x14ac:dyDescent="0.4">
      <c r="A3" t="s">
        <v>43</v>
      </c>
      <c r="B3" t="s">
        <v>47</v>
      </c>
      <c r="C3" t="s">
        <v>14</v>
      </c>
      <c r="D3">
        <v>255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$table-&gt;string("field_name",255)-&gt;comment("現場名");</v>
      </c>
    </row>
    <row r="4" spans="1:7" x14ac:dyDescent="0.4">
      <c r="A4" t="s">
        <v>44</v>
      </c>
      <c r="B4" t="s">
        <v>49</v>
      </c>
      <c r="C4" t="s">
        <v>57</v>
      </c>
      <c r="G4" t="str">
        <f t="shared" ref="G4:G8" si="0">"$table-&gt;" &amp; C4 &amp; "(""" &amp; B4 &amp; """" &amp;  IF(D4&lt;&gt;"","," &amp; D4,"") &amp; ")"  &amp; IF(E4&lt;&gt;"","-&gt;default(" &amp; E4 &amp; ")","") &amp; "-&gt;comment(""" &amp; A4 &amp; """)" &amp; ";"</f>
        <v>$table-&gt;unsignedInteger("builder_user_id")-&gt;comment("工務店ユーザーID");</v>
      </c>
    </row>
    <row r="5" spans="1:7" x14ac:dyDescent="0.4">
      <c r="A5" t="s">
        <v>45</v>
      </c>
      <c r="B5" t="s">
        <v>50</v>
      </c>
      <c r="C5" t="s">
        <v>14</v>
      </c>
      <c r="D5">
        <v>100</v>
      </c>
      <c r="G5" t="str">
        <f t="shared" si="0"/>
        <v>$table-&gt;string("builder_user_name",100)-&gt;comment("工務店名");</v>
      </c>
    </row>
    <row r="6" spans="1:7" x14ac:dyDescent="0.4">
      <c r="A6" t="s">
        <v>46</v>
      </c>
      <c r="B6" t="s">
        <v>48</v>
      </c>
      <c r="C6" t="s">
        <v>35</v>
      </c>
      <c r="G6" t="str">
        <f t="shared" si="0"/>
        <v>$table-&gt;date("time_limit")-&gt;comment("期限");</v>
      </c>
    </row>
    <row r="7" spans="1:7" x14ac:dyDescent="0.4">
      <c r="A7" t="s">
        <v>30</v>
      </c>
      <c r="B7" t="s">
        <v>32</v>
      </c>
      <c r="C7" t="s">
        <v>57</v>
      </c>
      <c r="G7" t="str">
        <f t="shared" si="0"/>
        <v>$table-&gt;unsignedInteger("create_user_id")-&gt;comment("登録者");</v>
      </c>
    </row>
    <row r="8" spans="1:7" x14ac:dyDescent="0.4">
      <c r="A8" t="s">
        <v>31</v>
      </c>
      <c r="B8" t="s">
        <v>33</v>
      </c>
      <c r="C8" t="s">
        <v>57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DF82-6259-44AA-80C9-3B7C3007713E}">
  <dimension ref="A1:G5"/>
  <sheetViews>
    <sheetView workbookViewId="0">
      <selection activeCell="E19" sqref="E19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  <col min="5" max="5" width="11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15</v>
      </c>
    </row>
    <row r="3" spans="1:7" x14ac:dyDescent="0.4">
      <c r="A3" t="s">
        <v>51</v>
      </c>
      <c r="B3" t="s">
        <v>73</v>
      </c>
      <c r="C3" t="s">
        <v>57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$table-&gt;unsignedInteger("build_info_id")-&gt;comment("棟情報ID");</v>
      </c>
    </row>
    <row r="4" spans="1:7" x14ac:dyDescent="0.4">
      <c r="A4" t="s">
        <v>38</v>
      </c>
      <c r="B4" t="s">
        <v>40</v>
      </c>
      <c r="C4" t="s">
        <v>57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39</v>
      </c>
      <c r="B5" t="s">
        <v>41</v>
      </c>
      <c r="C5" t="s">
        <v>57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7AA8-9A1B-4C09-841D-2A5E76909292}">
  <dimension ref="A1:H6"/>
  <sheetViews>
    <sheetView workbookViewId="0">
      <selection activeCell="H9" sqref="H9"/>
    </sheetView>
  </sheetViews>
  <sheetFormatPr defaultRowHeight="18.75" x14ac:dyDescent="0.4"/>
  <cols>
    <col min="1" max="1" width="13" bestFit="1" customWidth="1"/>
    <col min="2" max="2" width="20.125" bestFit="1" customWidth="1"/>
    <col min="7" max="7" width="22.5" bestFit="1" customWidth="1"/>
  </cols>
  <sheetData>
    <row r="1" spans="1:8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104</v>
      </c>
      <c r="G1" t="s">
        <v>105</v>
      </c>
    </row>
    <row r="2" spans="1:8" x14ac:dyDescent="0.4">
      <c r="A2" t="s">
        <v>22</v>
      </c>
    </row>
    <row r="3" spans="1:8" x14ac:dyDescent="0.4">
      <c r="A3" t="s">
        <v>23</v>
      </c>
      <c r="B3" t="s">
        <v>24</v>
      </c>
      <c r="C3" t="s">
        <v>14</v>
      </c>
      <c r="H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$table-&gt;string("name")-&gt;comment("会社名");</v>
      </c>
    </row>
    <row r="4" spans="1:8" x14ac:dyDescent="0.4">
      <c r="A4" t="s">
        <v>112</v>
      </c>
      <c r="B4" t="s">
        <v>113</v>
      </c>
      <c r="C4" t="s">
        <v>114</v>
      </c>
      <c r="H4" t="str">
        <f t="shared" ref="H4:H6" si="0"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$table-&gt;foreignId("user_category_id")-&gt;comment("会社カテゴリID");</v>
      </c>
    </row>
    <row r="5" spans="1:8" x14ac:dyDescent="0.4">
      <c r="A5" t="s">
        <v>111</v>
      </c>
      <c r="B5" t="s">
        <v>110</v>
      </c>
      <c r="C5" t="s">
        <v>14</v>
      </c>
      <c r="H5" t="str">
        <f t="shared" si="0"/>
        <v>$table-&gt;string("user_category_name")-&gt;comment("会社カテゴリ名");</v>
      </c>
    </row>
    <row r="6" spans="1:8" x14ac:dyDescent="0.4">
      <c r="A6" t="s">
        <v>25</v>
      </c>
      <c r="B6" t="s">
        <v>25</v>
      </c>
      <c r="C6" t="s">
        <v>14</v>
      </c>
      <c r="H6" t="str">
        <f t="shared" si="0"/>
        <v>$table-&gt;string("email")-&gt;comment("email");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9A3F-3086-41A3-B18D-76F7EA91CABB}">
  <dimension ref="A1:G3"/>
  <sheetViews>
    <sheetView workbookViewId="0">
      <selection activeCell="C17" sqref="C17"/>
    </sheetView>
  </sheetViews>
  <sheetFormatPr defaultRowHeight="18.75" x14ac:dyDescent="0.4"/>
  <cols>
    <col min="1" max="1" width="13" bestFit="1" customWidth="1"/>
    <col min="2" max="2" width="20.125" bestFit="1" customWidth="1"/>
    <col min="7" max="7" width="22.5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117</v>
      </c>
      <c r="B2" t="s">
        <v>15</v>
      </c>
      <c r="C2" t="s">
        <v>15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$table-&gt;id("id")-&gt;comment("ユーザーカテゴリID");</v>
      </c>
    </row>
    <row r="3" spans="1:7" x14ac:dyDescent="0.4">
      <c r="A3" t="s">
        <v>118</v>
      </c>
      <c r="B3" t="s">
        <v>24</v>
      </c>
      <c r="C3" t="s">
        <v>14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$table-&gt;string("name")-&gt;comment("ユーザーカテゴリ名");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2A66-6EA5-4477-831B-16B897F4DF4F}">
  <dimension ref="A1:G3"/>
  <sheetViews>
    <sheetView workbookViewId="0">
      <selection activeCell="A3" sqref="A3:G3"/>
    </sheetView>
  </sheetViews>
  <sheetFormatPr defaultRowHeight="18.75" x14ac:dyDescent="0.4"/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81</v>
      </c>
      <c r="B2" t="s">
        <v>15</v>
      </c>
      <c r="C2" t="s">
        <v>57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$table-&gt;unsignedInteger("id")-&gt;comment("樹種ID");</v>
      </c>
    </row>
    <row r="3" spans="1:7" x14ac:dyDescent="0.4">
      <c r="A3" t="s">
        <v>82</v>
      </c>
      <c r="B3" t="s">
        <v>24</v>
      </c>
      <c r="C3" t="s">
        <v>14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F53B-570E-4089-8DD7-FCFB997BC5EC}">
  <dimension ref="A1:G3"/>
  <sheetViews>
    <sheetView workbookViewId="0">
      <selection sqref="A1:I3"/>
    </sheetView>
  </sheetViews>
  <sheetFormatPr defaultRowHeight="18.75" x14ac:dyDescent="0.4"/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100</v>
      </c>
      <c r="B2" t="s">
        <v>15</v>
      </c>
      <c r="C2" t="s">
        <v>57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$table-&gt;unsignedInteger("id")-&gt;comment("単位ID");</v>
      </c>
    </row>
    <row r="3" spans="1:7" x14ac:dyDescent="0.4">
      <c r="A3" t="s">
        <v>101</v>
      </c>
      <c r="B3" t="s">
        <v>24</v>
      </c>
      <c r="C3" t="s">
        <v>14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$table-&gt;string("name")-&gt;comment("単位名");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D61F-1CF6-41EA-AB43-E48A84B225BE}">
  <dimension ref="A1:G3"/>
  <sheetViews>
    <sheetView workbookViewId="0">
      <selection activeCell="I13" sqref="I13"/>
    </sheetView>
  </sheetViews>
  <sheetFormatPr defaultRowHeight="18.75" x14ac:dyDescent="0.4"/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26</v>
      </c>
      <c r="B2" t="s">
        <v>15</v>
      </c>
      <c r="C2" t="s">
        <v>13</v>
      </c>
    </row>
    <row r="3" spans="1:7" x14ac:dyDescent="0.4">
      <c r="A3" t="s">
        <v>27</v>
      </c>
      <c r="B3" t="s">
        <v>24</v>
      </c>
      <c r="C3" t="s">
        <v>14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$table-&gt;string("name")-&gt;comment("倉庫名");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C3F7-0636-4693-B8C1-41071F85BFB2}">
  <dimension ref="A1:H15"/>
  <sheetViews>
    <sheetView workbookViewId="0">
      <selection activeCell="D20" sqref="D20"/>
    </sheetView>
  </sheetViews>
  <sheetFormatPr defaultRowHeight="18.75" x14ac:dyDescent="0.4"/>
  <cols>
    <col min="2" max="2" width="16.125" customWidth="1"/>
    <col min="3" max="3" width="16" bestFit="1" customWidth="1"/>
    <col min="4" max="4" width="7.125" bestFit="1" customWidth="1"/>
    <col min="5" max="5" width="11" bestFit="1" customWidth="1"/>
    <col min="6" max="6" width="11" customWidth="1"/>
    <col min="8" max="8" width="65.75" bestFit="1" customWidth="1"/>
  </cols>
  <sheetData>
    <row r="1" spans="1:8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108</v>
      </c>
    </row>
    <row r="2" spans="1:8" x14ac:dyDescent="0.4">
      <c r="A2" t="s">
        <v>0</v>
      </c>
    </row>
    <row r="3" spans="1:8" x14ac:dyDescent="0.4">
      <c r="A3" t="s">
        <v>1</v>
      </c>
      <c r="B3" t="s">
        <v>7</v>
      </c>
      <c r="C3" t="s">
        <v>57</v>
      </c>
      <c r="H3" t="str">
        <f t="shared" ref="H3:H15" si="0">"$table-&gt;" &amp; C3 &amp; "(""" &amp; B3 &amp; """" &amp;  IF(D3&lt;&gt;"","," &amp; D3,"") &amp; ")"  &amp; IF(E3&lt;&gt;"","-&gt;default(" &amp; E3 &amp; ")","") &amp; IF(G3&lt;&gt;"","-&gt;nullable()","") &amp; "-&gt;comment(""" &amp; A3 &amp; """)" &amp; ";"</f>
        <v>$table-&gt;unsignedInteger("length")-&gt;comment("長さ");</v>
      </c>
    </row>
    <row r="4" spans="1:8" x14ac:dyDescent="0.4">
      <c r="A4" t="s">
        <v>2</v>
      </c>
      <c r="B4" t="s">
        <v>8</v>
      </c>
      <c r="C4" t="s">
        <v>57</v>
      </c>
      <c r="H4" t="str">
        <f t="shared" si="0"/>
        <v>$table-&gt;unsignedInteger("width")-&gt;comment("幅");</v>
      </c>
    </row>
    <row r="5" spans="1:8" x14ac:dyDescent="0.4">
      <c r="A5" t="s">
        <v>3</v>
      </c>
      <c r="B5" t="s">
        <v>9</v>
      </c>
      <c r="C5" t="s">
        <v>57</v>
      </c>
      <c r="H5" t="str">
        <f t="shared" si="0"/>
        <v>$table-&gt;unsignedInteger("thickness")-&gt;comment("厚み");</v>
      </c>
    </row>
    <row r="6" spans="1:8" x14ac:dyDescent="0.4">
      <c r="A6" t="s">
        <v>4</v>
      </c>
      <c r="B6" t="s">
        <v>10</v>
      </c>
      <c r="C6" t="s">
        <v>14</v>
      </c>
      <c r="D6">
        <v>100</v>
      </c>
      <c r="H6" t="str">
        <f t="shared" si="0"/>
        <v>$table-&gt;string("raw_wood_size",100)-&gt;comment("原木サイズ");</v>
      </c>
    </row>
    <row r="7" spans="1:8" x14ac:dyDescent="0.4">
      <c r="A7" t="s">
        <v>52</v>
      </c>
      <c r="B7" t="s">
        <v>54</v>
      </c>
      <c r="C7" t="s">
        <v>107</v>
      </c>
      <c r="H7" t="str">
        <f t="shared" si="0"/>
        <v>$table-&gt;foreignId("warehouse_id")-&gt;comment("倉庫ID");</v>
      </c>
    </row>
    <row r="8" spans="1:8" x14ac:dyDescent="0.4">
      <c r="A8" t="s">
        <v>53</v>
      </c>
      <c r="B8" t="s">
        <v>55</v>
      </c>
      <c r="C8" t="s">
        <v>14</v>
      </c>
      <c r="D8">
        <v>50</v>
      </c>
      <c r="H8" t="str">
        <f t="shared" si="0"/>
        <v>$table-&gt;string("warehouse_name",50)-&gt;comment("倉庫名");</v>
      </c>
    </row>
    <row r="9" spans="1:8" x14ac:dyDescent="0.4">
      <c r="A9" t="s">
        <v>5</v>
      </c>
      <c r="B9" t="s">
        <v>11</v>
      </c>
      <c r="C9" t="s">
        <v>14</v>
      </c>
      <c r="D9">
        <v>255</v>
      </c>
      <c r="H9" t="str">
        <f t="shared" si="0"/>
        <v>$table-&gt;string("memo",255)-&gt;comment("摘要");</v>
      </c>
    </row>
    <row r="10" spans="1:8" x14ac:dyDescent="0.4">
      <c r="A10" t="s">
        <v>6</v>
      </c>
      <c r="B10" t="s">
        <v>12</v>
      </c>
      <c r="C10" t="s">
        <v>57</v>
      </c>
      <c r="H10" t="str">
        <f t="shared" si="0"/>
        <v>$table-&gt;unsignedInteger("quantity")-&gt;comment("数量");</v>
      </c>
    </row>
    <row r="11" spans="1:8" x14ac:dyDescent="0.4">
      <c r="A11" t="s">
        <v>102</v>
      </c>
      <c r="B11" t="s">
        <v>103</v>
      </c>
      <c r="C11" t="s">
        <v>57</v>
      </c>
      <c r="H11" t="str">
        <f t="shared" si="0"/>
        <v>$table-&gt;unsignedInteger("essential_quantity")-&gt;comment("基準数量");</v>
      </c>
    </row>
    <row r="12" spans="1:8" x14ac:dyDescent="0.4">
      <c r="A12" t="s">
        <v>58</v>
      </c>
      <c r="B12" t="s">
        <v>60</v>
      </c>
      <c r="C12" t="s">
        <v>107</v>
      </c>
      <c r="H12" t="str">
        <f t="shared" si="0"/>
        <v>$table-&gt;foreignId("unit_id")-&gt;comment("単位ID");</v>
      </c>
    </row>
    <row r="13" spans="1:8" x14ac:dyDescent="0.4">
      <c r="A13" t="s">
        <v>59</v>
      </c>
      <c r="B13" t="s">
        <v>61</v>
      </c>
      <c r="C13" t="s">
        <v>14</v>
      </c>
      <c r="D13">
        <v>10</v>
      </c>
      <c r="H13" t="str">
        <f t="shared" si="0"/>
        <v>$table-&gt;string("unit_name",10)-&gt;comment("単位名");</v>
      </c>
    </row>
    <row r="14" spans="1:8" x14ac:dyDescent="0.4">
      <c r="A14" t="s">
        <v>80</v>
      </c>
      <c r="B14" t="s">
        <v>78</v>
      </c>
      <c r="C14" t="s">
        <v>107</v>
      </c>
      <c r="H14" t="str">
        <f t="shared" si="0"/>
        <v>$table-&gt;foreignId("wood_species_id")-&gt;comment("樹種ID");</v>
      </c>
    </row>
    <row r="15" spans="1:8" x14ac:dyDescent="0.4">
      <c r="A15" t="s">
        <v>77</v>
      </c>
      <c r="B15" t="s">
        <v>79</v>
      </c>
      <c r="C15" t="s">
        <v>14</v>
      </c>
      <c r="D15">
        <v>100</v>
      </c>
      <c r="H15" t="str">
        <f t="shared" si="0"/>
        <v>$table-&gt;string("wood_species_name",100)-&gt;comment("樹種名");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20DA-F05F-428C-A9F0-7FB19A4112ED}">
  <dimension ref="A1:G8"/>
  <sheetViews>
    <sheetView workbookViewId="0">
      <selection activeCell="B6" sqref="B6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65</v>
      </c>
    </row>
    <row r="3" spans="1:7" x14ac:dyDescent="0.4">
      <c r="A3" t="s">
        <v>28</v>
      </c>
      <c r="B3" t="s">
        <v>36</v>
      </c>
      <c r="C3" t="s">
        <v>56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$table-&gt;unsignedInteger("produce_user_id")-&gt;comment("製材所ユーザーID");</v>
      </c>
    </row>
    <row r="4" spans="1:7" x14ac:dyDescent="0.4">
      <c r="A4" t="s">
        <v>29</v>
      </c>
      <c r="B4" t="s">
        <v>37</v>
      </c>
      <c r="C4" t="s">
        <v>14</v>
      </c>
      <c r="G4" t="str">
        <f t="shared" ref="G4:G8" si="0">"$table-&gt;" &amp; C4 &amp; "(""" &amp; B4 &amp; """" &amp;  IF(D4&lt;&gt;"","," &amp; D4,"") &amp; ")"  &amp; IF(E4&lt;&gt;"","-&gt;default(" &amp; E4 &amp; ")","") &amp; "-&gt;comment(""" &amp; A4 &amp; """)" &amp; ";"</f>
        <v>$table-&gt;string("produce_user_name")-&gt;comment("製材所名");</v>
      </c>
    </row>
    <row r="5" spans="1:7" x14ac:dyDescent="0.4">
      <c r="A5" t="s">
        <v>62</v>
      </c>
      <c r="B5" t="s">
        <v>106</v>
      </c>
      <c r="C5" t="s">
        <v>35</v>
      </c>
      <c r="G5" t="str">
        <f t="shared" si="0"/>
        <v>$table-&gt;date("import_date")-&gt;comment("入庫日");</v>
      </c>
    </row>
    <row r="6" spans="1:7" x14ac:dyDescent="0.4">
      <c r="A6" t="s">
        <v>63</v>
      </c>
      <c r="B6" t="s">
        <v>34</v>
      </c>
      <c r="C6" t="s">
        <v>14</v>
      </c>
      <c r="D6">
        <v>255</v>
      </c>
      <c r="G6" t="str">
        <f t="shared" si="0"/>
        <v>$table-&gt;string("reason",255)-&gt;comment("理由");</v>
      </c>
    </row>
    <row r="7" spans="1:7" x14ac:dyDescent="0.4">
      <c r="A7" t="s">
        <v>30</v>
      </c>
      <c r="B7" t="s">
        <v>32</v>
      </c>
      <c r="C7" t="s">
        <v>56</v>
      </c>
      <c r="G7" t="str">
        <f t="shared" si="0"/>
        <v>$table-&gt;unsignedInteger("create_user_id")-&gt;comment("登録者");</v>
      </c>
    </row>
    <row r="8" spans="1:7" x14ac:dyDescent="0.4">
      <c r="A8" t="s">
        <v>31</v>
      </c>
      <c r="B8" t="s">
        <v>33</v>
      </c>
      <c r="C8" t="s">
        <v>56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21BA-A070-4D93-BC8F-50866ABFFF34}">
  <dimension ref="A1:G5"/>
  <sheetViews>
    <sheetView workbookViewId="0">
      <selection activeCell="H10" sqref="H10"/>
    </sheetView>
  </sheetViews>
  <sheetFormatPr defaultRowHeight="18.75" x14ac:dyDescent="0.4"/>
  <cols>
    <col min="1" max="1" width="11" bestFit="1" customWidth="1"/>
    <col min="2" max="2" width="13.625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15</v>
      </c>
    </row>
    <row r="3" spans="1:7" x14ac:dyDescent="0.4">
      <c r="A3" t="s">
        <v>65</v>
      </c>
      <c r="B3" t="s">
        <v>66</v>
      </c>
      <c r="C3" t="s">
        <v>56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$table-&gt;unsignedInteger("in_stock_id")-&gt;comment("入庫ID");</v>
      </c>
    </row>
    <row r="4" spans="1:7" x14ac:dyDescent="0.4">
      <c r="A4" t="s">
        <v>38</v>
      </c>
      <c r="B4" t="s">
        <v>40</v>
      </c>
      <c r="C4" t="s">
        <v>56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39</v>
      </c>
      <c r="B5" t="s">
        <v>41</v>
      </c>
      <c r="C5" t="s">
        <v>56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ユーザーusers</vt:lpstr>
      <vt:lpstr>ユーザーカテゴリUserCateory</vt:lpstr>
      <vt:lpstr>樹種WoodSpecies</vt:lpstr>
      <vt:lpstr>単位Unit</vt:lpstr>
      <vt:lpstr>倉庫Warehouse</vt:lpstr>
      <vt:lpstr>製材Item</vt:lpstr>
      <vt:lpstr>入庫情報InStockInfo</vt:lpstr>
      <vt:lpstr>入庫明細InStockDetail</vt:lpstr>
      <vt:lpstr>出庫情報OutStockInfo</vt:lpstr>
      <vt:lpstr>出庫明細OutStockDetail</vt:lpstr>
      <vt:lpstr>棟情報BuildingInfo</vt:lpstr>
      <vt:lpstr>棟情報明細BuildingInfoDetail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Tomohide</dc:creator>
  <cp:lastModifiedBy>Tomohide</cp:lastModifiedBy>
  <dcterms:created xsi:type="dcterms:W3CDTF">2022-09-08T08:01:36Z</dcterms:created>
  <dcterms:modified xsi:type="dcterms:W3CDTF">2022-09-12T04:36:03Z</dcterms:modified>
</cp:coreProperties>
</file>