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t\Downloads\"/>
    </mc:Choice>
  </mc:AlternateContent>
  <xr:revisionPtr revIDLastSave="0" documentId="13_ncr:1_{EECE70CC-2964-49C5-81B3-A47AC748AB7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AW" sheetId="2" r:id="rId1"/>
    <sheet name="Analysis" sheetId="4" r:id="rId2"/>
    <sheet name="Summary" sheetId="5" r:id="rId3"/>
  </sheets>
  <definedNames>
    <definedName name="_xlnm._FilterDatabase" localSheetId="0" hidden="1">RAW!$A$1:$E$42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5" l="1"/>
  <c r="C9" i="5"/>
  <c r="C28" i="4" l="1"/>
  <c r="C3" i="4"/>
  <c r="C32" i="4"/>
  <c r="D32" i="4"/>
  <c r="D31" i="4"/>
  <c r="C31" i="4"/>
  <c r="C33" i="4" s="1"/>
  <c r="C7" i="4"/>
  <c r="D7" i="4"/>
  <c r="C8" i="4"/>
  <c r="D8" i="4"/>
  <c r="C9" i="4"/>
  <c r="D9" i="4"/>
  <c r="C10" i="4"/>
  <c r="D10" i="4"/>
  <c r="C11" i="4"/>
  <c r="D11" i="4"/>
  <c r="C12" i="4"/>
  <c r="D12" i="4"/>
  <c r="D6" i="4"/>
  <c r="C6" i="4"/>
  <c r="E9" i="4" l="1"/>
  <c r="E32" i="4"/>
  <c r="E10" i="4"/>
  <c r="E8" i="4"/>
  <c r="D33" i="4"/>
  <c r="E12" i="4"/>
  <c r="E7" i="4"/>
  <c r="E11" i="4"/>
  <c r="E6" i="4"/>
  <c r="E31" i="4"/>
  <c r="C13" i="4"/>
  <c r="D13" i="4"/>
  <c r="E33" i="4" l="1"/>
  <c r="C39" i="4" s="1"/>
  <c r="E13" i="4"/>
  <c r="C23" i="4" s="1"/>
  <c r="C21" i="4"/>
  <c r="D38" i="4"/>
  <c r="C38" i="4"/>
  <c r="D39" i="4" l="1"/>
  <c r="E39" i="4" s="1"/>
  <c r="D23" i="4"/>
  <c r="E23" i="4" s="1"/>
  <c r="C20" i="4"/>
  <c r="C19" i="4"/>
  <c r="C18" i="4"/>
  <c r="D21" i="4"/>
  <c r="E21" i="4" s="1"/>
  <c r="C24" i="4"/>
  <c r="D24" i="4"/>
  <c r="D18" i="4"/>
  <c r="C40" i="4"/>
  <c r="E38" i="4"/>
  <c r="D22" i="4"/>
  <c r="C22" i="4"/>
  <c r="E22" i="4" s="1"/>
  <c r="D20" i="4"/>
  <c r="D19" i="4"/>
  <c r="C27" i="4" l="1"/>
  <c r="C21" i="5" s="1"/>
  <c r="D40" i="4"/>
  <c r="E40" i="4" s="1"/>
  <c r="E18" i="4"/>
  <c r="C2" i="4"/>
  <c r="C8" i="5" s="1"/>
  <c r="E24" i="4"/>
  <c r="D25" i="4"/>
  <c r="E20" i="4"/>
  <c r="E19" i="4"/>
  <c r="C25" i="4"/>
  <c r="E25" i="4" l="1"/>
</calcChain>
</file>

<file path=xl/sharedStrings.xml><?xml version="1.0" encoding="utf-8"?>
<sst xmlns="http://schemas.openxmlformats.org/spreadsheetml/2006/main" count="232" uniqueCount="38">
  <si>
    <t>ID</t>
  </si>
  <si>
    <t>Age</t>
  </si>
  <si>
    <t>Gender</t>
  </si>
  <si>
    <t>Coffee</t>
  </si>
  <si>
    <t>Type</t>
  </si>
  <si>
    <t>26-30</t>
  </si>
  <si>
    <t>ชาย</t>
  </si>
  <si>
    <t>ทาน</t>
  </si>
  <si>
    <t>กาแฟอเมริกาโนผสมโค้ก</t>
  </si>
  <si>
    <t>หญิง</t>
  </si>
  <si>
    <t>31-35</t>
  </si>
  <si>
    <t>ไม่ทาน</t>
  </si>
  <si>
    <t>20-25</t>
  </si>
  <si>
    <t>กาแฟอเมริกาโนผสมกระทิงแดง</t>
  </si>
  <si>
    <t>มากกว่า 50 ปีขึ้นไป</t>
  </si>
  <si>
    <t>ไม่ระบุ</t>
  </si>
  <si>
    <t>36-40</t>
  </si>
  <si>
    <t>Chi-squared</t>
  </si>
  <si>
    <t>Observed</t>
  </si>
  <si>
    <t>Total</t>
  </si>
  <si>
    <t>41-45</t>
  </si>
  <si>
    <t>46-50</t>
  </si>
  <si>
    <t>Expected</t>
  </si>
  <si>
    <t>ChiSq-Crit</t>
  </si>
  <si>
    <t>Chi-Square</t>
  </si>
  <si>
    <t>Observation by Age</t>
  </si>
  <si>
    <t>Expected by Age</t>
  </si>
  <si>
    <t>Observation by Gender</t>
  </si>
  <si>
    <t>Expected by Gender</t>
  </si>
  <si>
    <t>Stratistics Test : Chi-square</t>
  </si>
  <si>
    <t>H0 : สัดส่วนประชากรตามอายุ เลือกกาแฟ 2 ประเภท ไม่มีความแตกต่างกัน</t>
  </si>
  <si>
    <t>H1 : สัดส่วนประชากรตามอายุ เลือกกาแฟ 2 ประเภท มีความแตกต่างกัน</t>
  </si>
  <si>
    <t>สรุปผล</t>
  </si>
  <si>
    <t>H0 : สัดส่วนประชากรตามเพศ เลือกกาแฟ 2 ประเภท ไม่มีความแตกต่างกัน</t>
  </si>
  <si>
    <t>H1 : สัดส่วนประชากรตามเพศ เลือกกาแฟ 2 ประเภท มีความแตกต่างกัน</t>
  </si>
  <si>
    <t>สัดส่วนประชากรตามอายุ เลือกกาแฟ 2 ประเภท ไม่มีความแตกต่างกัน ด้วยระดับความเชื่อมั่น 95%</t>
  </si>
  <si>
    <t>Chi-square มีค่าน้อยกว่า Critical value ทำให้ ยอมรับ H0 ด้วยระดับความเชื่อมั่น 95%</t>
  </si>
  <si>
    <t>สัดส่วนประชากรตามเพศ เลือกกาแฟ 2 ประเภท ไม่มีความแตกต่างกัน ด้วยระดับความเชื่อมั่น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</si>
</sst>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2" formatCode="0.0000"/>
  </numFmts>
  <fonts count="8" x14ac:knownFonts="1">
    <font>
      <sz val="11"/>
      <color theme="1"/>
      <name val="Tahoma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Tahoma"/>
      <family val="2"/>
      <scheme val="minor"/>
    </font>
    <font>
      <sz val="10"/>
      <color theme="1"/>
      <name val="Tahoma"/>
      <family val="2"/>
      <scheme val="major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92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/>
    <xf numFmtId="0" fontId="0" fillId="2" borderId="0" xfId="0" applyFill="1"/>
    <xf numFmtId="0" fontId="7" fillId="2" borderId="0" xfId="0" applyFont="1" applyFill="1"/>
    <xf numFmtId="0" fontId="5" fillId="0" borderId="2" xfId="0" applyFont="1" applyBorder="1"/>
    <xf numFmtId="0" fontId="0" fillId="0" borderId="2" xfId="0" applyBorder="1"/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Analysis!$B$4</c:f>
          <c:strCache>
            <c:ptCount val="1"/>
            <c:pt idx="0">
              <c:v>Observation by Age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Analysis!$C$5</c:f>
              <c:strCache>
                <c:ptCount val="1"/>
                <c:pt idx="0">
                  <c:v>กาแฟอเมริกาโนผสมกระทิงแดง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Analysis!$B$6:$B$12</c15:sqref>
                  </c15:fullRef>
                </c:ext>
              </c:extLst>
              <c:f>Analysis!$B$6:$B$9</c:f>
              <c:strCache>
                <c:ptCount val="4"/>
                <c:pt idx="0">
                  <c:v>20-25</c:v>
                </c:pt>
                <c:pt idx="1">
                  <c:v>26-30</c:v>
                </c:pt>
                <c:pt idx="2">
                  <c:v>31-35</c:v>
                </c:pt>
                <c:pt idx="3">
                  <c:v>36-40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Analysis!$C$6:$C$12</c15:sqref>
                  </c15:fullRef>
                </c:ext>
              </c:extLst>
              <c:f>Analysis!$C$6:$C$9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A-45AD-8265-BEE136D32CA8}"/>
            </c:ext>
          </c:extLst>
        </c:ser>
        <c:ser>
          <c:idx val="1"/>
          <c:order val="1"/>
          <c:tx>
            <c:strRef>
              <c:f>Analysis!$D$5</c:f>
              <c:strCache>
                <c:ptCount val="1"/>
                <c:pt idx="0">
                  <c:v>กาแฟอเมริกาโนผสมโค้ก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Analysis!$B$6:$B$12</c15:sqref>
                  </c15:fullRef>
                </c:ext>
              </c:extLst>
              <c:f>Analysis!$B$6:$B$9</c:f>
              <c:strCache>
                <c:ptCount val="4"/>
                <c:pt idx="0">
                  <c:v>20-25</c:v>
                </c:pt>
                <c:pt idx="1">
                  <c:v>26-30</c:v>
                </c:pt>
                <c:pt idx="2">
                  <c:v>31-35</c:v>
                </c:pt>
                <c:pt idx="3">
                  <c:v>36-40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Analysis!$D$6:$D$12</c15:sqref>
                  </c15:fullRef>
                </c:ext>
              </c:extLst>
              <c:f>Analysis!$D$6:$D$9</c:f>
              <c:numCache>
                <c:formatCode>General</c:formatCode>
                <c:ptCount val="4"/>
                <c:pt idx="0">
                  <c:v>2</c:v>
                </c:pt>
                <c:pt idx="1">
                  <c:v>11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A-45AD-8265-BEE136D3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147984"/>
        <c:axId val="1839271312"/>
      </c:barChart>
      <c:catAx>
        <c:axId val="16121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39271312"/>
        <c:crosses val="autoZero"/>
        <c:auto val="1"/>
        <c:lblAlgn val="ctr"/>
        <c:lblOffset val="100"/>
        <c:noMultiLvlLbl val="0"/>
      </c:catAx>
      <c:valAx>
        <c:axId val="18392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1214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Analysis!$B$16</c:f>
          <c:strCache>
            <c:ptCount val="1"/>
            <c:pt idx="0">
              <c:v>Expected by Age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Analysis!$C$17</c:f>
              <c:strCache>
                <c:ptCount val="1"/>
                <c:pt idx="0">
                  <c:v>กาแฟอเมริกาโนผสมกระทิงแดง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Analysis!$B$18:$B$24</c15:sqref>
                  </c15:fullRef>
                </c:ext>
              </c:extLst>
              <c:f>Analysis!$B$18:$B$21</c:f>
              <c:strCache>
                <c:ptCount val="4"/>
                <c:pt idx="0">
                  <c:v>20-25</c:v>
                </c:pt>
                <c:pt idx="1">
                  <c:v>26-30</c:v>
                </c:pt>
                <c:pt idx="2">
                  <c:v>31-35</c:v>
                </c:pt>
                <c:pt idx="3">
                  <c:v>36-40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Analysis!$C$18:$C$24</c15:sqref>
                  </c15:fullRef>
                </c:ext>
              </c:extLst>
              <c:f>Analysis!$C$18:$C$21</c:f>
              <c:numCache>
                <c:formatCode>General</c:formatCode>
                <c:ptCount val="4"/>
                <c:pt idx="0">
                  <c:v>0.72</c:v>
                </c:pt>
                <c:pt idx="1">
                  <c:v>6.12</c:v>
                </c:pt>
                <c:pt idx="2">
                  <c:v>1.08</c:v>
                </c:pt>
                <c:pt idx="3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F-4010-93AE-454B8D74E733}"/>
            </c:ext>
          </c:extLst>
        </c:ser>
        <c:ser>
          <c:idx val="1"/>
          <c:order val="1"/>
          <c:tx>
            <c:strRef>
              <c:f>Analysis!$D$17</c:f>
              <c:strCache>
                <c:ptCount val="1"/>
                <c:pt idx="0">
                  <c:v>กาแฟอเมริกาโนผสมโค้ก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Analysis!$B$18:$B$24</c15:sqref>
                  </c15:fullRef>
                </c:ext>
              </c:extLst>
              <c:f>Analysis!$B$18:$B$21</c:f>
              <c:strCache>
                <c:ptCount val="4"/>
                <c:pt idx="0">
                  <c:v>20-25</c:v>
                </c:pt>
                <c:pt idx="1">
                  <c:v>26-30</c:v>
                </c:pt>
                <c:pt idx="2">
                  <c:v>31-35</c:v>
                </c:pt>
                <c:pt idx="3">
                  <c:v>36-40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Analysis!$D$18:$D$24</c15:sqref>
                  </c15:fullRef>
                </c:ext>
              </c:extLst>
              <c:f>Analysis!$D$18:$D$21</c:f>
              <c:numCache>
                <c:formatCode>General</c:formatCode>
                <c:ptCount val="4"/>
                <c:pt idx="0">
                  <c:v>1.28</c:v>
                </c:pt>
                <c:pt idx="1">
                  <c:v>10.88</c:v>
                </c:pt>
                <c:pt idx="2">
                  <c:v>1.92</c:v>
                </c:pt>
                <c:pt idx="3">
                  <c:v>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F-4010-93AE-454B8D74E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897280"/>
        <c:axId val="1843897696"/>
      </c:barChart>
      <c:catAx>
        <c:axId val="18438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43897696"/>
        <c:crosses val="autoZero"/>
        <c:auto val="1"/>
        <c:lblAlgn val="ctr"/>
        <c:lblOffset val="100"/>
        <c:noMultiLvlLbl val="0"/>
      </c:catAx>
      <c:valAx>
        <c:axId val="18438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4389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Analysis!$B$29</c:f>
          <c:strCache>
            <c:ptCount val="1"/>
            <c:pt idx="0">
              <c:v>Observation by Gender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Analysis!$B$31</c:f>
              <c:strCache>
                <c:ptCount val="1"/>
                <c:pt idx="0">
                  <c:v>ชาย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Analysis!$C$30:$D$30</c:f>
              <c:strCache>
                <c:ptCount val="2"/>
                <c:pt idx="0">
                  <c:v>กาแฟอเมริกาโนผสมกระทิงแดง</c:v>
                </c:pt>
                <c:pt idx="1">
                  <c:v>กาแฟอเมริกาโนผสมโค้ก</c:v>
                </c:pt>
              </c:strCache>
            </c:strRef>
          </c:cat>
          <c:val>
            <c:numRef>
              <c:f>Analysis!$C$31:$D$31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3-48EB-BCD8-4AC436AB7337}"/>
            </c:ext>
          </c:extLst>
        </c:ser>
        <c:ser>
          <c:idx val="1"/>
          <c:order val="1"/>
          <c:tx>
            <c:strRef>
              <c:f>Analysis!$B$32</c:f>
              <c:strCache>
                <c:ptCount val="1"/>
                <c:pt idx="0">
                  <c:v>หญิง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Analysis!$C$30:$D$30</c:f>
              <c:strCache>
                <c:ptCount val="2"/>
                <c:pt idx="0">
                  <c:v>กาแฟอเมริกาโนผสมกระทิงแดง</c:v>
                </c:pt>
                <c:pt idx="1">
                  <c:v>กาแฟอเมริกาโนผสมโค้ก</c:v>
                </c:pt>
              </c:strCache>
            </c:strRef>
          </c:cat>
          <c:val>
            <c:numRef>
              <c:f>Analysis!$C$32:$D$32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3-48EB-BCD8-4AC436AB7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896864"/>
        <c:axId val="1843900192"/>
      </c:barChart>
      <c:catAx>
        <c:axId val="18438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43900192"/>
        <c:crosses val="autoZero"/>
        <c:auto val="1"/>
        <c:lblAlgn val="ctr"/>
        <c:lblOffset val="100"/>
        <c:noMultiLvlLbl val="0"/>
      </c:catAx>
      <c:valAx>
        <c:axId val="18439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438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Analysis!$B$36</c:f>
          <c:strCache>
            <c:ptCount val="1"/>
            <c:pt idx="0">
              <c:v>Expected by Gender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Analysis!$B$38</c:f>
              <c:strCache>
                <c:ptCount val="1"/>
                <c:pt idx="0">
                  <c:v>ชาย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Analysis!$C$37:$D$37</c:f>
              <c:strCache>
                <c:ptCount val="2"/>
                <c:pt idx="0">
                  <c:v>กาแฟอเมริกาโนผสมกระทิงแดง</c:v>
                </c:pt>
                <c:pt idx="1">
                  <c:v>กาแฟอเมริกาโนผสมโค้ก</c:v>
                </c:pt>
              </c:strCache>
            </c:strRef>
          </c:cat>
          <c:val>
            <c:numRef>
              <c:f>Analysis!$C$38:$D$38</c:f>
              <c:numCache>
                <c:formatCode>General</c:formatCode>
                <c:ptCount val="2"/>
                <c:pt idx="0">
                  <c:v>4.68</c:v>
                </c:pt>
                <c:pt idx="1">
                  <c:v>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3-42DA-AA3B-E7FCFBC3E58B}"/>
            </c:ext>
          </c:extLst>
        </c:ser>
        <c:ser>
          <c:idx val="1"/>
          <c:order val="1"/>
          <c:tx>
            <c:strRef>
              <c:f>Analysis!$B$39</c:f>
              <c:strCache>
                <c:ptCount val="1"/>
                <c:pt idx="0">
                  <c:v>หญิง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Analysis!$C$37:$D$37</c:f>
              <c:strCache>
                <c:ptCount val="2"/>
                <c:pt idx="0">
                  <c:v>กาแฟอเมริกาโนผสมกระทิงแดง</c:v>
                </c:pt>
                <c:pt idx="1">
                  <c:v>กาแฟอเมริกาโนผสมโค้ก</c:v>
                </c:pt>
              </c:strCache>
            </c:strRef>
          </c:cat>
          <c:val>
            <c:numRef>
              <c:f>Analysis!$C$39:$D$39</c:f>
              <c:numCache>
                <c:formatCode>General</c:formatCode>
                <c:ptCount val="2"/>
                <c:pt idx="0">
                  <c:v>4.32</c:v>
                </c:pt>
                <c:pt idx="1">
                  <c:v>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3-42DA-AA3B-E7FCFBC3E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599104"/>
        <c:axId val="1846598272"/>
      </c:barChart>
      <c:catAx>
        <c:axId val="18465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46598272"/>
        <c:crosses val="autoZero"/>
        <c:auto val="1"/>
        <c:lblAlgn val="ctr"/>
        <c:lblOffset val="100"/>
        <c:noMultiLvlLbl val="0"/>
      </c:catAx>
      <c:valAx>
        <c:axId val="18465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465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jpe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297180</xdr:colOff>
      <xdr:row>2</xdr:row>
      <xdr:rowOff>99060</xdr:rowOff>
    </xdr:from>
    <xdr:to>
      <xdr:col>13</xdr:col>
      <xdr:colOff>219075</xdr:colOff>
      <xdr:row>26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58B258-ED95-475B-B3BF-475BBA0DE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8280" y="464820"/>
          <a:ext cx="4562475" cy="4562475"/>
        </a:xfrm>
        <a:prstGeom prst="rect">
          <a:avLst/>
        </a:prstGeom>
      </xdr:spPr>
    </xdr:pic>
    <xdr:clientData/>
  </xdr:twoCellAnchor>
  <xdr:twoCellAnchor editAs="oneCell">
    <xdr:from>
      <xdr:col>13</xdr:col>
      <xdr:colOff>257175</xdr:colOff>
      <xdr:row>2</xdr:row>
      <xdr:rowOff>97155</xdr:rowOff>
    </xdr:from>
    <xdr:to>
      <xdr:col>20</xdr:col>
      <xdr:colOff>188595</xdr:colOff>
      <xdr:row>26</xdr:row>
      <xdr:rowOff>112395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9977AA-C5FA-42FC-928C-FF32C617B812}"/>
            </a:ext>
            <a:ext uri="{147F2762-F138-4A5C-976F-8EAC2B608ADB}">
              <a16:predDERef xmlns:a16="http://schemas.microsoft.com/office/drawing/2014/main" pred="{1B91FF8C-449A-40E0-8681-1E8516FC5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88855" y="462915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659130</xdr:colOff>
      <xdr:row>4</xdr:row>
      <xdr:rowOff>194310</xdr:rowOff>
    </xdr:from>
    <xdr:to>
      <xdr:col>9</xdr:col>
      <xdr:colOff>1463040</xdr:colOff>
      <xdr:row>16</xdr:row>
      <xdr:rowOff>144780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B22E299-52AF-4748-A84B-952CDBBAF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16</xdr:row>
      <xdr:rowOff>163830</xdr:rowOff>
    </xdr:from>
    <xdr:to>
      <xdr:col>9</xdr:col>
      <xdr:colOff>1478280</xdr:colOff>
      <xdr:row>28</xdr:row>
      <xdr:rowOff>99060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7778BA1B-8C49-45F0-8275-01C2A4A69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28</xdr:row>
      <xdr:rowOff>171450</xdr:rowOff>
    </xdr:from>
    <xdr:to>
      <xdr:col>9</xdr:col>
      <xdr:colOff>1356360</xdr:colOff>
      <xdr:row>40</xdr:row>
      <xdr:rowOff>30480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CED00EF-67C1-4965-AB58-1CAA0A218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26670</xdr:colOff>
      <xdr:row>40</xdr:row>
      <xdr:rowOff>156210</xdr:rowOff>
    </xdr:from>
    <xdr:to>
      <xdr:col>9</xdr:col>
      <xdr:colOff>1371600</xdr:colOff>
      <xdr:row>54</xdr:row>
      <xdr:rowOff>38100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44AB8698-EA56-46D5-A515-301246F22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7620</xdr:colOff>
      <xdr:row>0</xdr:row>
      <xdr:rowOff>0</xdr:rowOff>
    </xdr:from>
    <xdr:to>
      <xdr:col>8</xdr:col>
      <xdr:colOff>251460</xdr:colOff>
      <xdr:row>4</xdr:row>
      <xdr:rowOff>68580</xdr:rowOff>
    </xdr:to>
    <xdr:pic>
      <xdr:nvPicPr>
        <xdr:cNvPr id="10" name="รูปภาพ 9">
          <a:extLst>
            <a:ext uri="{FF2B5EF4-FFF2-40B4-BE49-F238E27FC236}">
              <a16:creationId xmlns:a16="http://schemas.microsoft.com/office/drawing/2014/main" id="{7EA0454F-AA6B-46F0-B24D-36B1F7FAC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860" y="0"/>
          <a:ext cx="1584960" cy="792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92CA-CB51-4AFA-853B-1BE95B01B738}">
  <dimension ref="A1:E42"/>
  <sheetViews>
    <sheetView showGridLines="0" topLeftCell="C1" workbookViewId="0">
      <selection activeCell="V12" sqref="V12"/>
    </sheetView>
  </sheetViews>
  <sheetFormatPr defaultColWidth="8.69921875" defaultRowHeight="14.4" x14ac:dyDescent="0.3"/>
  <cols>
    <col min="1" max="1" width="8.69921875" style="1"/>
    <col min="2" max="2" width="8.19921875" style="1" bestFit="1" customWidth="1"/>
    <col min="3" max="4" width="8.69921875" style="1"/>
    <col min="5" max="5" width="22.5" style="1" bestFit="1" customWidth="1"/>
    <col min="6" max="16384" width="8.69921875" style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>
        <v>1</v>
      </c>
      <c r="B2" s="3" t="s">
        <v>5</v>
      </c>
      <c r="C2" s="3" t="s">
        <v>6</v>
      </c>
      <c r="D2" s="3" t="s">
        <v>7</v>
      </c>
      <c r="E2" s="3" t="s">
        <v>8</v>
      </c>
    </row>
    <row r="3" spans="1:5" x14ac:dyDescent="0.3">
      <c r="A3" s="2">
        <v>2</v>
      </c>
      <c r="B3" s="3" t="s">
        <v>5</v>
      </c>
      <c r="C3" s="3" t="s">
        <v>9</v>
      </c>
      <c r="D3" s="3" t="s">
        <v>7</v>
      </c>
      <c r="E3" s="3" t="s">
        <v>8</v>
      </c>
    </row>
    <row r="4" spans="1:5" x14ac:dyDescent="0.3">
      <c r="A4" s="2">
        <v>3</v>
      </c>
      <c r="B4" s="3" t="s">
        <v>10</v>
      </c>
      <c r="C4" s="3" t="s">
        <v>9</v>
      </c>
      <c r="D4" s="3" t="s">
        <v>11</v>
      </c>
      <c r="E4" s="3" t="s">
        <v>8</v>
      </c>
    </row>
    <row r="5" spans="1:5" x14ac:dyDescent="0.3">
      <c r="A5" s="2">
        <v>4</v>
      </c>
      <c r="B5" s="3" t="s">
        <v>12</v>
      </c>
      <c r="C5" s="3" t="s">
        <v>9</v>
      </c>
      <c r="D5" s="3" t="s">
        <v>7</v>
      </c>
      <c r="E5" s="3" t="s">
        <v>8</v>
      </c>
    </row>
    <row r="6" spans="1:5" x14ac:dyDescent="0.3">
      <c r="A6" s="2">
        <v>5</v>
      </c>
      <c r="B6" s="3" t="s">
        <v>5</v>
      </c>
      <c r="C6" s="3" t="s">
        <v>9</v>
      </c>
      <c r="D6" s="3" t="s">
        <v>7</v>
      </c>
      <c r="E6" s="3" t="s">
        <v>8</v>
      </c>
    </row>
    <row r="7" spans="1:5" x14ac:dyDescent="0.3">
      <c r="A7" s="2">
        <v>6</v>
      </c>
      <c r="B7" s="3" t="s">
        <v>12</v>
      </c>
      <c r="C7" s="3" t="s">
        <v>9</v>
      </c>
      <c r="D7" s="3" t="s">
        <v>11</v>
      </c>
      <c r="E7" s="4" t="s">
        <v>13</v>
      </c>
    </row>
    <row r="8" spans="1:5" x14ac:dyDescent="0.3">
      <c r="A8" s="2">
        <v>7</v>
      </c>
      <c r="B8" s="3" t="s">
        <v>5</v>
      </c>
      <c r="C8" s="3" t="s">
        <v>9</v>
      </c>
      <c r="D8" s="3" t="s">
        <v>7</v>
      </c>
      <c r="E8" s="4" t="s">
        <v>13</v>
      </c>
    </row>
    <row r="9" spans="1:5" x14ac:dyDescent="0.3">
      <c r="A9" s="2">
        <v>8</v>
      </c>
      <c r="B9" s="3" t="s">
        <v>5</v>
      </c>
      <c r="C9" s="3" t="s">
        <v>6</v>
      </c>
      <c r="D9" s="3" t="s">
        <v>7</v>
      </c>
      <c r="E9" s="3" t="s">
        <v>8</v>
      </c>
    </row>
    <row r="10" spans="1:5" x14ac:dyDescent="0.3">
      <c r="A10" s="2">
        <v>9</v>
      </c>
      <c r="B10" s="3" t="s">
        <v>5</v>
      </c>
      <c r="C10" s="3" t="s">
        <v>9</v>
      </c>
      <c r="D10" s="3" t="s">
        <v>11</v>
      </c>
      <c r="E10" s="3" t="s">
        <v>8</v>
      </c>
    </row>
    <row r="11" spans="1:5" x14ac:dyDescent="0.3">
      <c r="A11" s="2">
        <v>10</v>
      </c>
      <c r="B11" s="3" t="s">
        <v>5</v>
      </c>
      <c r="C11" s="3" t="s">
        <v>9</v>
      </c>
      <c r="D11" s="3" t="s">
        <v>7</v>
      </c>
      <c r="E11" s="4" t="s">
        <v>13</v>
      </c>
    </row>
    <row r="12" spans="1:5" x14ac:dyDescent="0.3">
      <c r="A12" s="2">
        <v>11</v>
      </c>
      <c r="B12" s="3" t="s">
        <v>12</v>
      </c>
      <c r="C12" s="3" t="s">
        <v>6</v>
      </c>
      <c r="D12" s="3" t="s">
        <v>7</v>
      </c>
      <c r="E12" s="3" t="s">
        <v>8</v>
      </c>
    </row>
    <row r="13" spans="1:5" x14ac:dyDescent="0.3">
      <c r="A13" s="2">
        <v>12</v>
      </c>
      <c r="B13" s="3" t="s">
        <v>5</v>
      </c>
      <c r="C13" s="3" t="s">
        <v>9</v>
      </c>
      <c r="D13" s="3" t="s">
        <v>11</v>
      </c>
      <c r="E13" s="3" t="s">
        <v>8</v>
      </c>
    </row>
    <row r="14" spans="1:5" x14ac:dyDescent="0.3">
      <c r="A14" s="2">
        <v>13</v>
      </c>
      <c r="B14" s="3" t="s">
        <v>5</v>
      </c>
      <c r="C14" s="3" t="s">
        <v>9</v>
      </c>
      <c r="D14" s="3" t="s">
        <v>11</v>
      </c>
      <c r="E14" s="3" t="s">
        <v>8</v>
      </c>
    </row>
    <row r="15" spans="1:5" x14ac:dyDescent="0.3">
      <c r="A15" s="2">
        <v>14</v>
      </c>
      <c r="B15" s="3" t="s">
        <v>5</v>
      </c>
      <c r="C15" s="3" t="s">
        <v>6</v>
      </c>
      <c r="D15" s="3" t="s">
        <v>11</v>
      </c>
      <c r="E15" s="3" t="s">
        <v>8</v>
      </c>
    </row>
    <row r="16" spans="1:5" x14ac:dyDescent="0.3">
      <c r="A16" s="2">
        <v>15</v>
      </c>
      <c r="B16" s="3" t="s">
        <v>5</v>
      </c>
      <c r="C16" s="3" t="s">
        <v>6</v>
      </c>
      <c r="D16" s="3" t="s">
        <v>7</v>
      </c>
      <c r="E16" s="3" t="s">
        <v>8</v>
      </c>
    </row>
    <row r="17" spans="1:5" x14ac:dyDescent="0.3">
      <c r="A17" s="2">
        <v>16</v>
      </c>
      <c r="B17" s="3" t="s">
        <v>5</v>
      </c>
      <c r="C17" s="3" t="s">
        <v>6</v>
      </c>
      <c r="D17" s="3" t="s">
        <v>11</v>
      </c>
      <c r="E17" s="3" t="s">
        <v>8</v>
      </c>
    </row>
    <row r="18" spans="1:5" x14ac:dyDescent="0.3">
      <c r="A18" s="2">
        <v>17</v>
      </c>
      <c r="B18" s="3" t="s">
        <v>5</v>
      </c>
      <c r="C18" s="3" t="s">
        <v>6</v>
      </c>
      <c r="D18" s="3" t="s">
        <v>11</v>
      </c>
      <c r="E18" s="3" t="s">
        <v>8</v>
      </c>
    </row>
    <row r="19" spans="1:5" x14ac:dyDescent="0.3">
      <c r="A19" s="2">
        <v>18</v>
      </c>
      <c r="B19" s="3" t="s">
        <v>10</v>
      </c>
      <c r="C19" s="3" t="s">
        <v>6</v>
      </c>
      <c r="D19" s="3" t="s">
        <v>7</v>
      </c>
      <c r="E19" s="3" t="s">
        <v>8</v>
      </c>
    </row>
    <row r="20" spans="1:5" x14ac:dyDescent="0.3">
      <c r="A20" s="2">
        <v>19</v>
      </c>
      <c r="B20" s="3" t="s">
        <v>5</v>
      </c>
      <c r="C20" s="3" t="s">
        <v>6</v>
      </c>
      <c r="D20" s="3" t="s">
        <v>7</v>
      </c>
      <c r="E20" s="4" t="s">
        <v>13</v>
      </c>
    </row>
    <row r="21" spans="1:5" ht="27.6" x14ac:dyDescent="0.3">
      <c r="A21" s="2">
        <v>20</v>
      </c>
      <c r="B21" s="3" t="s">
        <v>14</v>
      </c>
      <c r="C21" s="3" t="s">
        <v>15</v>
      </c>
      <c r="D21" s="3" t="s">
        <v>11</v>
      </c>
      <c r="E21" s="3" t="s">
        <v>8</v>
      </c>
    </row>
    <row r="22" spans="1:5" x14ac:dyDescent="0.3">
      <c r="A22" s="2">
        <v>21</v>
      </c>
      <c r="B22" s="3" t="s">
        <v>5</v>
      </c>
      <c r="C22" s="3" t="s">
        <v>9</v>
      </c>
      <c r="D22" s="3" t="s">
        <v>7</v>
      </c>
      <c r="E22" s="4" t="s">
        <v>13</v>
      </c>
    </row>
    <row r="23" spans="1:5" x14ac:dyDescent="0.3">
      <c r="A23" s="2">
        <v>22</v>
      </c>
      <c r="B23" s="3" t="s">
        <v>16</v>
      </c>
      <c r="C23" s="3" t="s">
        <v>9</v>
      </c>
      <c r="D23" s="3" t="s">
        <v>7</v>
      </c>
      <c r="E23" s="4" t="s">
        <v>13</v>
      </c>
    </row>
    <row r="24" spans="1:5" x14ac:dyDescent="0.3">
      <c r="A24" s="2">
        <v>23</v>
      </c>
      <c r="B24" s="3" t="s">
        <v>5</v>
      </c>
      <c r="C24" s="3" t="s">
        <v>6</v>
      </c>
      <c r="D24" s="3" t="s">
        <v>7</v>
      </c>
      <c r="E24" s="4" t="s">
        <v>13</v>
      </c>
    </row>
    <row r="25" spans="1:5" x14ac:dyDescent="0.3">
      <c r="A25" s="2">
        <v>24</v>
      </c>
      <c r="B25" s="3" t="s">
        <v>5</v>
      </c>
      <c r="C25" s="3" t="s">
        <v>9</v>
      </c>
      <c r="D25" s="3" t="s">
        <v>7</v>
      </c>
      <c r="E25" s="3" t="s">
        <v>8</v>
      </c>
    </row>
    <row r="26" spans="1:5" x14ac:dyDescent="0.3">
      <c r="A26" s="2">
        <v>25</v>
      </c>
      <c r="B26" s="3" t="s">
        <v>5</v>
      </c>
      <c r="C26" s="3" t="s">
        <v>9</v>
      </c>
      <c r="D26" s="3" t="s">
        <v>11</v>
      </c>
      <c r="E26" s="4" t="s">
        <v>13</v>
      </c>
    </row>
    <row r="27" spans="1:5" x14ac:dyDescent="0.3">
      <c r="A27" s="2">
        <v>26</v>
      </c>
      <c r="B27" s="3" t="s">
        <v>10</v>
      </c>
      <c r="C27" s="3" t="s">
        <v>6</v>
      </c>
      <c r="D27" s="3" t="s">
        <v>11</v>
      </c>
      <c r="E27" s="3" t="s">
        <v>8</v>
      </c>
    </row>
    <row r="28" spans="1:5" x14ac:dyDescent="0.3">
      <c r="A28" s="2">
        <v>27</v>
      </c>
      <c r="B28" s="3" t="s">
        <v>5</v>
      </c>
      <c r="C28" s="3" t="s">
        <v>9</v>
      </c>
      <c r="D28" s="3" t="s">
        <v>7</v>
      </c>
      <c r="E28" s="3" t="s">
        <v>8</v>
      </c>
    </row>
    <row r="29" spans="1:5" x14ac:dyDescent="0.3">
      <c r="A29" s="2">
        <v>28</v>
      </c>
      <c r="B29" s="3" t="s">
        <v>5</v>
      </c>
      <c r="C29" s="3" t="s">
        <v>6</v>
      </c>
      <c r="D29" s="3" t="s">
        <v>7</v>
      </c>
      <c r="E29" s="3" t="s">
        <v>8</v>
      </c>
    </row>
    <row r="30" spans="1:5" x14ac:dyDescent="0.3">
      <c r="A30" s="2">
        <v>29</v>
      </c>
      <c r="B30" s="3" t="s">
        <v>10</v>
      </c>
      <c r="C30" s="3" t="s">
        <v>6</v>
      </c>
      <c r="D30" s="3" t="s">
        <v>7</v>
      </c>
      <c r="E30" s="3" t="s">
        <v>8</v>
      </c>
    </row>
    <row r="31" spans="1:5" x14ac:dyDescent="0.3">
      <c r="A31" s="2">
        <v>30</v>
      </c>
      <c r="B31" s="3" t="s">
        <v>5</v>
      </c>
      <c r="C31" s="3" t="s">
        <v>9</v>
      </c>
      <c r="D31" s="3" t="s">
        <v>11</v>
      </c>
      <c r="E31" s="3" t="s">
        <v>8</v>
      </c>
    </row>
    <row r="32" spans="1:5" x14ac:dyDescent="0.3">
      <c r="A32" s="2">
        <v>31</v>
      </c>
      <c r="B32" s="3" t="s">
        <v>5</v>
      </c>
      <c r="C32" s="3" t="s">
        <v>9</v>
      </c>
      <c r="D32" s="3" t="s">
        <v>7</v>
      </c>
      <c r="E32" s="3" t="s">
        <v>8</v>
      </c>
    </row>
    <row r="33" spans="1:5" x14ac:dyDescent="0.3">
      <c r="A33" s="2">
        <v>32</v>
      </c>
      <c r="B33" s="3" t="s">
        <v>16</v>
      </c>
      <c r="C33" s="3" t="s">
        <v>6</v>
      </c>
      <c r="D33" s="3" t="s">
        <v>7</v>
      </c>
      <c r="E33" s="3" t="s">
        <v>13</v>
      </c>
    </row>
    <row r="34" spans="1:5" x14ac:dyDescent="0.3">
      <c r="A34" s="2">
        <v>33</v>
      </c>
      <c r="B34" s="3" t="s">
        <v>5</v>
      </c>
      <c r="C34" s="3" t="s">
        <v>9</v>
      </c>
      <c r="D34" s="3" t="s">
        <v>7</v>
      </c>
      <c r="E34" s="3" t="s">
        <v>8</v>
      </c>
    </row>
    <row r="35" spans="1:5" x14ac:dyDescent="0.3">
      <c r="A35" s="2">
        <v>34</v>
      </c>
      <c r="B35" s="3" t="s">
        <v>12</v>
      </c>
      <c r="C35" s="3" t="s">
        <v>9</v>
      </c>
      <c r="D35" s="3" t="s">
        <v>11</v>
      </c>
      <c r="E35" s="3" t="s">
        <v>8</v>
      </c>
    </row>
    <row r="36" spans="1:5" x14ac:dyDescent="0.3">
      <c r="A36" s="2">
        <v>35</v>
      </c>
      <c r="B36" s="3" t="s">
        <v>5</v>
      </c>
      <c r="C36" s="3" t="s">
        <v>6</v>
      </c>
      <c r="D36" s="3" t="s">
        <v>11</v>
      </c>
      <c r="E36" s="3" t="s">
        <v>8</v>
      </c>
    </row>
    <row r="37" spans="1:5" x14ac:dyDescent="0.3">
      <c r="A37" s="2">
        <v>36</v>
      </c>
      <c r="B37" s="3" t="s">
        <v>5</v>
      </c>
      <c r="C37" s="3" t="s">
        <v>9</v>
      </c>
      <c r="D37" s="3" t="s">
        <v>7</v>
      </c>
      <c r="E37" s="3" t="s">
        <v>8</v>
      </c>
    </row>
    <row r="38" spans="1:5" x14ac:dyDescent="0.3">
      <c r="A38" s="2">
        <v>37</v>
      </c>
      <c r="B38" s="3" t="s">
        <v>16</v>
      </c>
      <c r="C38" s="3" t="s">
        <v>6</v>
      </c>
      <c r="D38" s="3" t="s">
        <v>7</v>
      </c>
      <c r="E38" s="3" t="s">
        <v>8</v>
      </c>
    </row>
    <row r="39" spans="1:5" ht="27.6" x14ac:dyDescent="0.3">
      <c r="A39" s="2">
        <v>38</v>
      </c>
      <c r="B39" s="3" t="s">
        <v>14</v>
      </c>
      <c r="C39" s="3" t="s">
        <v>6</v>
      </c>
      <c r="D39" s="3" t="s">
        <v>11</v>
      </c>
      <c r="E39" s="3" t="s">
        <v>8</v>
      </c>
    </row>
    <row r="40" spans="1:5" x14ac:dyDescent="0.3">
      <c r="A40" s="2">
        <v>39</v>
      </c>
      <c r="B40" s="3" t="s">
        <v>16</v>
      </c>
      <c r="C40" s="3" t="s">
        <v>6</v>
      </c>
      <c r="D40" s="3" t="s">
        <v>11</v>
      </c>
      <c r="E40" s="3" t="s">
        <v>8</v>
      </c>
    </row>
    <row r="41" spans="1:5" x14ac:dyDescent="0.3">
      <c r="A41" s="2">
        <v>40</v>
      </c>
      <c r="B41" s="3" t="s">
        <v>10</v>
      </c>
      <c r="C41" s="3" t="s">
        <v>6</v>
      </c>
      <c r="D41" s="3" t="s">
        <v>7</v>
      </c>
      <c r="E41" s="3" t="s">
        <v>13</v>
      </c>
    </row>
    <row r="42" spans="1:5" x14ac:dyDescent="0.3">
      <c r="A42" s="2">
        <v>41</v>
      </c>
      <c r="B42" s="3" t="s">
        <v>5</v>
      </c>
      <c r="C42" s="3" t="s">
        <v>6</v>
      </c>
      <c r="D42" s="3" t="s">
        <v>7</v>
      </c>
      <c r="E42" s="3" t="s">
        <v>13</v>
      </c>
    </row>
  </sheetData>
  <autoFilter ref="A1:E42" xr:uid="{D35692CA-CB51-4AFA-853B-1BE95B01B738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1B39-0B9A-4B79-A80B-F6A584E9405B}">
  <dimension ref="B2:E40"/>
  <sheetViews>
    <sheetView tabSelected="1" topLeftCell="A19" workbookViewId="0">
      <selection activeCell="L28" sqref="L28"/>
    </sheetView>
  </sheetViews>
  <sheetFormatPr defaultRowHeight="13.8" x14ac:dyDescent="0.25"/>
  <cols>
    <col min="2" max="2" width="14.19921875" customWidth="1"/>
    <col min="3" max="3" width="13.09765625" customWidth="1"/>
    <col min="4" max="4" width="11.5" customWidth="1"/>
    <col min="9" max="9" width="14.5" customWidth="1"/>
    <col min="10" max="10" width="19.5" bestFit="1" customWidth="1"/>
  </cols>
  <sheetData>
    <row r="2" spans="2:5" ht="14.4" x14ac:dyDescent="0.3">
      <c r="B2" s="5" t="s">
        <v>24</v>
      </c>
      <c r="C2" s="6">
        <f>_xlfn.CHISQ.TEST(C6:D9,C18:D21)</f>
        <v>0.50065853130679783</v>
      </c>
    </row>
    <row r="3" spans="2:5" ht="14.4" x14ac:dyDescent="0.3">
      <c r="B3" s="8" t="s">
        <v>23</v>
      </c>
      <c r="C3" s="6">
        <f>_xlfn.CHISQ.INV.RT(0.05,3)</f>
        <v>7.8147279032511792</v>
      </c>
    </row>
    <row r="4" spans="2:5" ht="14.4" x14ac:dyDescent="0.3">
      <c r="B4" s="7" t="s">
        <v>25</v>
      </c>
    </row>
    <row r="5" spans="2:5" ht="27.6" x14ac:dyDescent="0.3">
      <c r="B5" s="5" t="s">
        <v>18</v>
      </c>
      <c r="C5" s="3" t="s">
        <v>13</v>
      </c>
      <c r="D5" s="3" t="s">
        <v>8</v>
      </c>
      <c r="E5" s="5" t="s">
        <v>19</v>
      </c>
    </row>
    <row r="6" spans="2:5" ht="14.4" x14ac:dyDescent="0.3">
      <c r="B6" s="3" t="s">
        <v>12</v>
      </c>
      <c r="C6" s="3">
        <f>COUNTIFS(RAW!$B:$B,Analysis!$B6,RAW!$E:$E,Analysis!C$5,RAW!$D:$D,"ทาน")</f>
        <v>0</v>
      </c>
      <c r="D6" s="3">
        <f>COUNTIFS(RAW!$B:$B,Analysis!$B6,RAW!$E:$E,Analysis!D$5,RAW!$D:$D,"ทาน")</f>
        <v>2</v>
      </c>
      <c r="E6" s="5">
        <f>SUM(C6:D6)</f>
        <v>2</v>
      </c>
    </row>
    <row r="7" spans="2:5" ht="14.4" x14ac:dyDescent="0.3">
      <c r="B7" s="3" t="s">
        <v>5</v>
      </c>
      <c r="C7" s="3">
        <f>COUNTIFS(RAW!$B:$B,Analysis!$B7,RAW!$E:$E,Analysis!C$5,RAW!$D:$D,"ทาน")</f>
        <v>6</v>
      </c>
      <c r="D7" s="3">
        <f>COUNTIFS(RAW!$B:$B,Analysis!$B7,RAW!$E:$E,Analysis!D$5,RAW!$D:$D,"ทาน")</f>
        <v>11</v>
      </c>
      <c r="E7" s="5">
        <f t="shared" ref="E7:E13" si="0">SUM(C7:D7)</f>
        <v>17</v>
      </c>
    </row>
    <row r="8" spans="2:5" ht="14.4" x14ac:dyDescent="0.3">
      <c r="B8" s="3" t="s">
        <v>10</v>
      </c>
      <c r="C8" s="3">
        <f>COUNTIFS(RAW!$B:$B,Analysis!$B8,RAW!$E:$E,Analysis!C$5,RAW!$D:$D,"ทาน")</f>
        <v>1</v>
      </c>
      <c r="D8" s="3">
        <f>COUNTIFS(RAW!$B:$B,Analysis!$B8,RAW!$E:$E,Analysis!D$5,RAW!$D:$D,"ทาน")</f>
        <v>2</v>
      </c>
      <c r="E8" s="5">
        <f t="shared" si="0"/>
        <v>3</v>
      </c>
    </row>
    <row r="9" spans="2:5" ht="14.4" x14ac:dyDescent="0.3">
      <c r="B9" s="3" t="s">
        <v>16</v>
      </c>
      <c r="C9" s="3">
        <f>COUNTIFS(RAW!$B:$B,Analysis!$B9,RAW!$E:$E,Analysis!C$5,RAW!$D:$D,"ทาน")</f>
        <v>2</v>
      </c>
      <c r="D9" s="3">
        <f>COUNTIFS(RAW!$B:$B,Analysis!$B9,RAW!$E:$E,Analysis!D$5,RAW!$D:$D,"ทาน")</f>
        <v>1</v>
      </c>
      <c r="E9" s="5">
        <f>SUM(C9:D9)</f>
        <v>3</v>
      </c>
    </row>
    <row r="10" spans="2:5" ht="14.4" x14ac:dyDescent="0.3">
      <c r="B10" s="3" t="s">
        <v>20</v>
      </c>
      <c r="C10" s="3">
        <f>COUNTIFS(RAW!$B:$B,Analysis!$B10,RAW!$E:$E,Analysis!C$5,RAW!$D:$D,"ทาน")</f>
        <v>0</v>
      </c>
      <c r="D10" s="3">
        <f>COUNTIFS(RAW!$B:$B,Analysis!$B10,RAW!$E:$E,Analysis!D$5,RAW!$D:$D,"ทาน")</f>
        <v>0</v>
      </c>
      <c r="E10" s="5">
        <f t="shared" si="0"/>
        <v>0</v>
      </c>
    </row>
    <row r="11" spans="2:5" ht="14.4" x14ac:dyDescent="0.3">
      <c r="B11" s="3" t="s">
        <v>21</v>
      </c>
      <c r="C11" s="3">
        <f>COUNTIFS(RAW!$B:$B,Analysis!$B11,RAW!$E:$E,Analysis!C$5,RAW!$D:$D,"ทาน")</f>
        <v>0</v>
      </c>
      <c r="D11" s="3">
        <f>COUNTIFS(RAW!$B:$B,Analysis!$B11,RAW!$E:$E,Analysis!D$5,RAW!$D:$D,"ทาน")</f>
        <v>0</v>
      </c>
      <c r="E11" s="5">
        <f t="shared" si="0"/>
        <v>0</v>
      </c>
    </row>
    <row r="12" spans="2:5" ht="14.4" x14ac:dyDescent="0.3">
      <c r="B12" s="3" t="s">
        <v>14</v>
      </c>
      <c r="C12" s="3">
        <f>COUNTIFS(RAW!$B:$B,Analysis!$B12,RAW!$E:$E,Analysis!C$5,RAW!$D:$D,"ทาน")</f>
        <v>0</v>
      </c>
      <c r="D12" s="3">
        <f>COUNTIFS(RAW!$B:$B,Analysis!$B12,RAW!$E:$E,Analysis!D$5,RAW!$D:$D,"ทาน")</f>
        <v>0</v>
      </c>
      <c r="E12" s="5">
        <f t="shared" si="0"/>
        <v>0</v>
      </c>
    </row>
    <row r="13" spans="2:5" ht="14.4" x14ac:dyDescent="0.3">
      <c r="B13" s="5" t="s">
        <v>19</v>
      </c>
      <c r="C13" s="5">
        <f>SUM(C6:C12)</f>
        <v>9</v>
      </c>
      <c r="D13" s="5">
        <f>SUM(D6:D12)</f>
        <v>16</v>
      </c>
      <c r="E13" s="5">
        <f t="shared" si="0"/>
        <v>25</v>
      </c>
    </row>
    <row r="16" spans="2:5" ht="14.4" x14ac:dyDescent="0.3">
      <c r="B16" s="7" t="s">
        <v>26</v>
      </c>
    </row>
    <row r="17" spans="2:5" ht="27.6" x14ac:dyDescent="0.3">
      <c r="B17" s="5" t="s">
        <v>22</v>
      </c>
      <c r="C17" s="3" t="s">
        <v>13</v>
      </c>
      <c r="D17" s="3" t="s">
        <v>8</v>
      </c>
      <c r="E17" s="5" t="s">
        <v>19</v>
      </c>
    </row>
    <row r="18" spans="2:5" ht="14.4" x14ac:dyDescent="0.3">
      <c r="B18" s="3" t="s">
        <v>12</v>
      </c>
      <c r="C18" s="3">
        <f>$E6*C$13/$E$13</f>
        <v>0.72</v>
      </c>
      <c r="D18" s="3">
        <f>$E6*D$13/$E$13</f>
        <v>1.28</v>
      </c>
      <c r="E18" s="5">
        <f>SUM(C18:D18)</f>
        <v>2</v>
      </c>
    </row>
    <row r="19" spans="2:5" ht="14.4" x14ac:dyDescent="0.3">
      <c r="B19" s="3" t="s">
        <v>5</v>
      </c>
      <c r="C19" s="3">
        <f>$E7*C$13/$E$13</f>
        <v>6.12</v>
      </c>
      <c r="D19" s="3">
        <f t="shared" ref="D19" si="1">$E7*D$13/$E$13</f>
        <v>10.88</v>
      </c>
      <c r="E19" s="5">
        <f t="shared" ref="E19:E25" si="2">SUM(C19:D19)</f>
        <v>17</v>
      </c>
    </row>
    <row r="20" spans="2:5" ht="14.4" x14ac:dyDescent="0.3">
      <c r="B20" s="3" t="s">
        <v>10</v>
      </c>
      <c r="C20" s="3">
        <f>$E8*C$13/$E$13</f>
        <v>1.08</v>
      </c>
      <c r="D20" s="3">
        <f t="shared" ref="D20" si="3">$E8*D$13/$E$13</f>
        <v>1.92</v>
      </c>
      <c r="E20" s="5">
        <f t="shared" si="2"/>
        <v>3</v>
      </c>
    </row>
    <row r="21" spans="2:5" ht="14.4" x14ac:dyDescent="0.3">
      <c r="B21" s="3" t="s">
        <v>16</v>
      </c>
      <c r="C21" s="3">
        <f t="shared" ref="C21:D21" si="4">$E9*C$13/$E$13</f>
        <v>1.08</v>
      </c>
      <c r="D21" s="3">
        <f t="shared" si="4"/>
        <v>1.92</v>
      </c>
      <c r="E21" s="5">
        <f t="shared" si="2"/>
        <v>3</v>
      </c>
    </row>
    <row r="22" spans="2:5" ht="14.4" x14ac:dyDescent="0.3">
      <c r="B22" s="3" t="s">
        <v>20</v>
      </c>
      <c r="C22" s="3">
        <f t="shared" ref="C22:D22" si="5">$E10*C$13/$E$13</f>
        <v>0</v>
      </c>
      <c r="D22" s="3">
        <f t="shared" si="5"/>
        <v>0</v>
      </c>
      <c r="E22" s="5">
        <f t="shared" si="2"/>
        <v>0</v>
      </c>
    </row>
    <row r="23" spans="2:5" ht="14.4" x14ac:dyDescent="0.3">
      <c r="B23" s="3" t="s">
        <v>21</v>
      </c>
      <c r="C23" s="3">
        <f t="shared" ref="C23:D23" si="6">$E11*C$13/$E$13</f>
        <v>0</v>
      </c>
      <c r="D23" s="3">
        <f t="shared" si="6"/>
        <v>0</v>
      </c>
      <c r="E23" s="5">
        <f t="shared" si="2"/>
        <v>0</v>
      </c>
    </row>
    <row r="24" spans="2:5" ht="14.4" x14ac:dyDescent="0.3">
      <c r="B24" s="3" t="s">
        <v>14</v>
      </c>
      <c r="C24" s="3">
        <f>$E12*C$13/$E$13</f>
        <v>0</v>
      </c>
      <c r="D24" s="3">
        <f>$E12*D$13/$E$13</f>
        <v>0</v>
      </c>
      <c r="E24" s="5">
        <f t="shared" si="2"/>
        <v>0</v>
      </c>
    </row>
    <row r="25" spans="2:5" ht="14.4" x14ac:dyDescent="0.3">
      <c r="B25" s="5" t="s">
        <v>19</v>
      </c>
      <c r="C25" s="5">
        <f>SUM(C18:C24)</f>
        <v>9</v>
      </c>
      <c r="D25" s="5">
        <f>SUM(D18:D24)</f>
        <v>16</v>
      </c>
      <c r="E25" s="5">
        <f t="shared" si="2"/>
        <v>25</v>
      </c>
    </row>
    <row r="27" spans="2:5" ht="14.4" x14ac:dyDescent="0.3">
      <c r="B27" s="5" t="s">
        <v>17</v>
      </c>
      <c r="C27" s="6">
        <f>_xlfn.CHISQ.TEST(C31:D32,C38:D39)</f>
        <v>0.78956135862645771</v>
      </c>
    </row>
    <row r="28" spans="2:5" ht="14.4" x14ac:dyDescent="0.3">
      <c r="B28" s="8" t="s">
        <v>23</v>
      </c>
      <c r="C28" s="6">
        <f>_xlfn.CHISQ.INV.RT(0.05,3)</f>
        <v>7.8147279032511792</v>
      </c>
    </row>
    <row r="29" spans="2:5" ht="14.4" x14ac:dyDescent="0.3">
      <c r="B29" s="7" t="s">
        <v>27</v>
      </c>
    </row>
    <row r="30" spans="2:5" ht="27.6" x14ac:dyDescent="0.3">
      <c r="B30" s="5" t="s">
        <v>18</v>
      </c>
      <c r="C30" s="3" t="s">
        <v>13</v>
      </c>
      <c r="D30" s="3" t="s">
        <v>8</v>
      </c>
      <c r="E30" s="5" t="s">
        <v>19</v>
      </c>
    </row>
    <row r="31" spans="2:5" ht="14.4" x14ac:dyDescent="0.3">
      <c r="B31" s="3" t="s">
        <v>6</v>
      </c>
      <c r="C31" s="3">
        <f>COUNTIFS(RAW!$C:$C,Analysis!$B31,RAW!$E:$E,Analysis!C$5,RAW!$D:$D,"ทาน")</f>
        <v>5</v>
      </c>
      <c r="D31" s="3">
        <f>COUNTIFS(RAW!$C:$C,Analysis!$B31,RAW!$E:$E,Analysis!D$5,RAW!$D:$D,"ทาน")</f>
        <v>8</v>
      </c>
      <c r="E31" s="5">
        <f>SUM(C31:D31)</f>
        <v>13</v>
      </c>
    </row>
    <row r="32" spans="2:5" ht="14.4" x14ac:dyDescent="0.3">
      <c r="B32" s="3" t="s">
        <v>9</v>
      </c>
      <c r="C32" s="3">
        <f>COUNTIFS(RAW!$C:$C,Analysis!$B32,RAW!$E:$E,Analysis!C$5,RAW!$D:$D,"ทาน")</f>
        <v>4</v>
      </c>
      <c r="D32" s="3">
        <f>COUNTIFS(RAW!$C:$C,Analysis!$B32,RAW!$E:$E,Analysis!D$5,RAW!$D:$D,"ทาน")</f>
        <v>8</v>
      </c>
      <c r="E32" s="5">
        <f t="shared" ref="E32:E33" si="7">SUM(C32:D32)</f>
        <v>12</v>
      </c>
    </row>
    <row r="33" spans="2:5" ht="14.4" x14ac:dyDescent="0.3">
      <c r="B33" s="5" t="s">
        <v>19</v>
      </c>
      <c r="C33" s="5">
        <f>SUM(C31:C32)</f>
        <v>9</v>
      </c>
      <c r="D33" s="5">
        <f>SUM(D31:D32)</f>
        <v>16</v>
      </c>
      <c r="E33" s="5">
        <f t="shared" si="7"/>
        <v>25</v>
      </c>
    </row>
    <row r="36" spans="2:5" ht="14.4" x14ac:dyDescent="0.3">
      <c r="B36" s="7" t="s">
        <v>28</v>
      </c>
    </row>
    <row r="37" spans="2:5" ht="27.6" x14ac:dyDescent="0.3">
      <c r="B37" s="5" t="s">
        <v>22</v>
      </c>
      <c r="C37" s="3" t="s">
        <v>13</v>
      </c>
      <c r="D37" s="3" t="s">
        <v>8</v>
      </c>
      <c r="E37" s="5" t="s">
        <v>19</v>
      </c>
    </row>
    <row r="38" spans="2:5" ht="14.4" x14ac:dyDescent="0.3">
      <c r="B38" s="3" t="s">
        <v>6</v>
      </c>
      <c r="C38" s="3">
        <f>$E31*C$33/$E$33</f>
        <v>4.68</v>
      </c>
      <c r="D38" s="3">
        <f>$E31*D$33/$E$33</f>
        <v>8.32</v>
      </c>
      <c r="E38" s="5">
        <f>SUM(C38:D38)</f>
        <v>13</v>
      </c>
    </row>
    <row r="39" spans="2:5" ht="14.4" x14ac:dyDescent="0.3">
      <c r="B39" s="3" t="s">
        <v>9</v>
      </c>
      <c r="C39" s="3">
        <f>$E32*C$33/$E$33</f>
        <v>4.32</v>
      </c>
      <c r="D39" s="3">
        <f>$E32*D$33/$E$33</f>
        <v>7.68</v>
      </c>
      <c r="E39" s="5">
        <f t="shared" ref="E39:E40" si="8">SUM(C39:D39)</f>
        <v>12</v>
      </c>
    </row>
    <row r="40" spans="2:5" ht="14.4" x14ac:dyDescent="0.3">
      <c r="B40" s="5" t="s">
        <v>19</v>
      </c>
      <c r="C40" s="5">
        <f>SUM(C38:C39)</f>
        <v>9</v>
      </c>
      <c r="D40" s="5">
        <f>SUM(D38:D39)</f>
        <v>16</v>
      </c>
      <c r="E40" s="5">
        <f t="shared" si="8"/>
        <v>25</v>
      </c>
    </row>
  </sheetData>
  <conditionalFormatting sqref="C6:D1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{9CBA995F-C3B1-4144-9318-BED48189C93F}</x14:id>
        </ext>
      </extLst>
    </cfRule>
  </conditionalFormatting>
  <conditionalFormatting sqref="C18:D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{76EF30C3-78D5-4429-9030-32CDCCB9C294}</x14:id>
        </ext>
      </extLst>
    </cfRule>
  </conditionalFormatting>
  <conditionalFormatting sqref="C31:D3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{336D7F26-63FF-4423-9ECC-24A74A7C916E}</x14:id>
        </ext>
      </extLst>
    </cfRule>
  </conditionalFormatting>
  <conditionalFormatting sqref="C38:D3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{E502D74C-4A58-4698-9363-E7E0D06741FB}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BA995F-C3B1-4144-9318-BED48189C9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C6:D12</xm:sqref>
        </x14:conditionalFormatting>
        <x14:conditionalFormatting xmlns:xm="http://schemas.microsoft.com/office/excel/2006/main">
          <x14:cfRule type="dataBar" id="{76EF30C3-78D5-4429-9030-32CDCCB9C2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C18:D24</xm:sqref>
        </x14:conditionalFormatting>
        <x14:conditionalFormatting xmlns:xm="http://schemas.microsoft.com/office/excel/2006/main">
          <x14:cfRule type="dataBar" id="{336D7F26-63FF-4423-9ECC-24A74A7C916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C31:D32</xm:sqref>
        </x14:conditionalFormatting>
        <x14:conditionalFormatting xmlns:xm="http://schemas.microsoft.com/office/excel/2006/main">
          <x14:cfRule type="dataBar" id="{E502D74C-4A58-4698-9363-E7E0D06741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C38:D39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5253-3CAF-4212-BBE0-B0A4469A7AF6}">
  <dimension ref="B2:D27"/>
  <sheetViews>
    <sheetView showGridLines="0" topLeftCell="A10" workbookViewId="0">
      <selection activeCell="C22" sqref="B21:C22"/>
    </sheetView>
  </sheetViews>
  <sheetFormatPr defaultRowHeight="13.8" x14ac:dyDescent="0.25"/>
  <cols>
    <col min="2" max="2" width="13.796875" customWidth="1"/>
    <col min="3" max="3" width="10.3984375" customWidth="1"/>
  </cols>
  <sheetData>
    <row r="2" spans="2:4" ht="17.399999999999999" x14ac:dyDescent="0.3">
      <c r="B2" s="16" t="s">
        <v>29</v>
      </c>
      <c r="C2" s="17"/>
      <c r="D2" s="17"/>
    </row>
    <row r="4" spans="2:4" s="14" customFormat="1" x14ac:dyDescent="0.25">
      <c r="B4" s="15" t="s">
        <v>1</v>
      </c>
    </row>
    <row r="5" spans="2:4" x14ac:dyDescent="0.25">
      <c r="B5" t="s">
        <v>30</v>
      </c>
    </row>
    <row r="6" spans="2:4" x14ac:dyDescent="0.25">
      <c r="B6" t="s">
        <v>31</v>
      </c>
    </row>
    <row r="8" spans="2:4" x14ac:dyDescent="0.25">
      <c r="B8" s="9" t="s">
        <v>24</v>
      </c>
      <c r="C8" s="10">
        <f>Analysis!C2</f>
        <v>0.50065853130679783</v>
      </c>
    </row>
    <row r="9" spans="2:4" x14ac:dyDescent="0.25">
      <c r="B9" s="11" t="s">
        <v>23</v>
      </c>
      <c r="C9" s="10">
        <f>Analysis!C3</f>
        <v>7.8147279032511792</v>
      </c>
      <c r="D9" s="12"/>
    </row>
    <row r="11" spans="2:4" x14ac:dyDescent="0.25">
      <c r="B11" t="s">
        <v>36</v>
      </c>
    </row>
    <row r="13" spans="2:4" x14ac:dyDescent="0.25">
      <c r="B13" s="13" t="s">
        <v>32</v>
      </c>
    </row>
    <row r="14" spans="2:4" x14ac:dyDescent="0.25">
      <c r="B14" t="s">
        <v>35</v>
      </c>
    </row>
    <row r="17" spans="2:3" s="14" customFormat="1" x14ac:dyDescent="0.25">
      <c r="B17" s="15" t="s">
        <v>2</v>
      </c>
    </row>
    <row r="18" spans="2:3" x14ac:dyDescent="0.25">
      <c r="B18" t="s">
        <v>33</v>
      </c>
    </row>
    <row r="19" spans="2:3" x14ac:dyDescent="0.25">
      <c r="B19" t="s">
        <v>34</v>
      </c>
    </row>
    <row r="21" spans="2:3" x14ac:dyDescent="0.25">
      <c r="B21" s="9" t="s">
        <v>24</v>
      </c>
      <c r="C21" s="10">
        <f>Analysis!C27</f>
        <v>0.78956135862645771</v>
      </c>
    </row>
    <row r="22" spans="2:3" x14ac:dyDescent="0.25">
      <c r="B22" s="11" t="s">
        <v>23</v>
      </c>
      <c r="C22" s="10">
        <f>Analysis!C28</f>
        <v>7.8147279032511792</v>
      </c>
    </row>
    <row r="24" spans="2:3" x14ac:dyDescent="0.25">
      <c r="B24" t="s">
        <v>36</v>
      </c>
    </row>
    <row r="26" spans="2:3" x14ac:dyDescent="0.25">
      <c r="B26" s="13" t="s">
        <v>32</v>
      </c>
    </row>
    <row r="27" spans="2:3" x14ac:dyDescent="0.25">
      <c r="B27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RAW</vt:lpstr>
      <vt:lpstr>Analysis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Harit Pisarnpruek</cp:lastModifiedBy>
  <cp:revision/>
  <dcterms:created xsi:type="dcterms:W3CDTF">2021-10-31T09:55:13Z</dcterms:created>
  <dcterms:modified xsi:type="dcterms:W3CDTF">2021-12-29T09:15:19Z</dcterms:modified>
  <cp:category/>
  <cp:contentStatus/>
</cp:coreProperties>
</file>