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71" windowHeight="9804" activeTab="1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/>
</workbook>
</file>

<file path=xl/sharedStrings.xml><?xml version="1.0" encoding="utf-8"?>
<sst xmlns="http://schemas.openxmlformats.org/spreadsheetml/2006/main" count="14">
  <si>
    <t>Velocidad</t>
  </si>
  <si>
    <t>R</t>
  </si>
  <si>
    <t>Altura</t>
  </si>
  <si>
    <t>Incertidumbre</t>
  </si>
  <si>
    <t>Tiempo</t>
  </si>
  <si>
    <t>Nota: El tiempo se cuenta en meses, ejemplo el mes de marzo de 2007 seria el numero 15</t>
  </si>
  <si>
    <t>Abril-2006</t>
  </si>
  <si>
    <t>Abril-2007</t>
  </si>
  <si>
    <t>Marzo-2008</t>
  </si>
  <si>
    <t>Julio-2009</t>
  </si>
  <si>
    <t>Noviembre-2006</t>
  </si>
  <si>
    <t>Julio-2007</t>
  </si>
  <si>
    <t>Diciembre-2008</t>
  </si>
  <si>
    <t>Diciembre-2009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</si>
</sst>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Altura vs Velocidad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Hoja2!$A$2:$A$9</c:f>
              <c:numCache>
                <c:formatCode>General</c:formatCode>
                <c:ptCount val="8"/>
                <c:pt idx="0">
                  <c:v>-0.672509231018424</c:v>
                </c:pt>
                <c:pt idx="1">
                  <c:v>-0.526300999201866</c:v>
                </c:pt>
                <c:pt idx="2">
                  <c:v>-0.132569264578765</c:v>
                </c:pt>
                <c:pt idx="3">
                  <c:v>0.0285773046626593</c:v>
                </c:pt>
                <c:pt idx="4">
                  <c:v>0.101995946562249</c:v>
                </c:pt>
                <c:pt idx="5">
                  <c:v>0.11189639641799</c:v>
                </c:pt>
                <c:pt idx="6">
                  <c:v>0.117423295557102</c:v>
                </c:pt>
                <c:pt idx="7">
                  <c:v>0.426641001553357</c:v>
                </c:pt>
              </c:numCache>
            </c:numRef>
          </c:xVal>
          <c:yVal>
            <c:numRef>
              <c:f>Hoja2!$B$2:$B$9</c:f>
              <c:numCache>
                <c:formatCode>General</c:formatCode>
                <c:ptCount val="8"/>
                <c:pt idx="0">
                  <c:v>0.1551</c:v>
                </c:pt>
                <c:pt idx="1">
                  <c:v>0.1731</c:v>
                </c:pt>
                <c:pt idx="2">
                  <c:v>0.2063</c:v>
                </c:pt>
                <c:pt idx="3">
                  <c:v>0.217</c:v>
                </c:pt>
                <c:pt idx="4">
                  <c:v>0.2107</c:v>
                </c:pt>
                <c:pt idx="5">
                  <c:v>0.1928</c:v>
                </c:pt>
                <c:pt idx="6">
                  <c:v>0.211</c:v>
                </c:pt>
                <c:pt idx="7">
                  <c:v>0.1795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18188"/>
        <c:axId val="656091437"/>
      </c:scatterChart>
      <c:valAx>
        <c:axId val="4886181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6091437"/>
        <c:crosses val="autoZero"/>
        <c:crossBetween val="midCat"/>
      </c:valAx>
      <c:valAx>
        <c:axId val="6560914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6181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Tiempo-Velocidad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855263157894737"/>
                  <c:y val="-0.2606274364210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s-E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Hoja3!$A$2:$A$9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16</c:v>
                </c:pt>
                <c:pt idx="3">
                  <c:v>19</c:v>
                </c:pt>
                <c:pt idx="4">
                  <c:v>24</c:v>
                </c:pt>
                <c:pt idx="5">
                  <c:v>27</c:v>
                </c:pt>
                <c:pt idx="6">
                  <c:v>31</c:v>
                </c:pt>
                <c:pt idx="7">
                  <c:v>35</c:v>
                </c:pt>
              </c:numCache>
            </c:numRef>
          </c:xVal>
          <c:yVal>
            <c:numRef>
              <c:f>Hoja3!$B$2:$B$9</c:f>
              <c:numCache>
                <c:formatCode>General</c:formatCode>
                <c:ptCount val="8"/>
                <c:pt idx="0">
                  <c:v>0.2063</c:v>
                </c:pt>
                <c:pt idx="1">
                  <c:v>0.2107</c:v>
                </c:pt>
                <c:pt idx="2">
                  <c:v>0.1928</c:v>
                </c:pt>
                <c:pt idx="3">
                  <c:v>0.211</c:v>
                </c:pt>
                <c:pt idx="4">
                  <c:v>0.1551</c:v>
                </c:pt>
                <c:pt idx="5">
                  <c:v>0.217</c:v>
                </c:pt>
                <c:pt idx="6">
                  <c:v>0.1795</c:v>
                </c:pt>
                <c:pt idx="7">
                  <c:v>0.1731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17476"/>
        <c:axId val="995468251"/>
      </c:scatterChart>
      <c:valAx>
        <c:axId val="9023174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5468251"/>
        <c:crosses val="autoZero"/>
        <c:crossBetween val="midCat"/>
      </c:valAx>
      <c:valAx>
        <c:axId val="9954682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23174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492760</xdr:colOff>
      <xdr:row>4</xdr:row>
      <xdr:rowOff>114300</xdr:rowOff>
    </xdr:from>
    <xdr:to>
      <xdr:col>13</xdr:col>
      <xdr:colOff>553085</xdr:colOff>
      <xdr:row>24</xdr:row>
      <xdr:rowOff>6985</xdr:rowOff>
    </xdr:to>
    <xdr:graphicFrame>
      <xdr:nvGraphicFramePr>
        <xdr:cNvPr id="4" name="Gráfico 3"/>
        <xdr:cNvGraphicFramePr/>
      </xdr:nvGraphicFramePr>
      <xdr:xfrm>
        <a:off x="3037840" y="845820"/>
        <a:ext cx="6156325" cy="3550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12700</xdr:colOff>
      <xdr:row>5</xdr:row>
      <xdr:rowOff>0</xdr:rowOff>
    </xdr:from>
    <xdr:to>
      <xdr:col>14</xdr:col>
      <xdr:colOff>317500</xdr:colOff>
      <xdr:row>23</xdr:row>
      <xdr:rowOff>128905</xdr:rowOff>
    </xdr:to>
    <xdr:graphicFrame>
      <xdr:nvGraphicFramePr>
        <xdr:cNvPr id="2" name="Gráfico 1"/>
        <xdr:cNvGraphicFramePr/>
      </xdr:nvGraphicFramePr>
      <xdr:xfrm>
        <a:off x="3060700" y="914400"/>
        <a:ext cx="5791200" cy="3420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12006\sample120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12007\sample120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12008\sample1200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12009\sample120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22006\sample220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22007\sample22006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22008\sample2200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efpro\SunRotation\sample22009\sample2200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3">
          <cell r="C3">
            <v>0.11900213734064</v>
          </cell>
        </row>
        <row r="4">
          <cell r="C4">
            <v>0.113450762818571</v>
          </cell>
        </row>
        <row r="5">
          <cell r="C5">
            <v>0.113450762818571</v>
          </cell>
        </row>
        <row r="6">
          <cell r="C6">
            <v>-1.37244180463609</v>
          </cell>
        </row>
        <row r="7">
          <cell r="C7">
            <v>0.113450762818571</v>
          </cell>
        </row>
        <row r="8">
          <cell r="C8">
            <v>0.117671791367149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2">
          <cell r="C2">
            <v>0.135619432496607</v>
          </cell>
        </row>
        <row r="3">
          <cell r="C3">
            <v>0.119162933787161</v>
          </cell>
        </row>
        <row r="4">
          <cell r="C4">
            <v>0.105088423462737</v>
          </cell>
        </row>
        <row r="5">
          <cell r="C5">
            <v>0.105088423462737</v>
          </cell>
        </row>
        <row r="6">
          <cell r="C6">
            <v>0.0980591720139192</v>
          </cell>
        </row>
        <row r="7">
          <cell r="C7">
            <v>0.0980591720139192</v>
          </cell>
        </row>
        <row r="8">
          <cell r="C8">
            <v>0.101973043130578</v>
          </cell>
        </row>
        <row r="9">
          <cell r="C9">
            <v>0.132120570976265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2">
          <cell r="C2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0.0163941769876146</v>
          </cell>
        </row>
        <row r="6">
          <cell r="C6">
            <v>0.0327927622961139</v>
          </cell>
        </row>
        <row r="7">
          <cell r="C7">
            <v>0.0317513664966292</v>
          </cell>
        </row>
        <row r="8">
          <cell r="C8">
            <v>0.0656208553106266</v>
          </cell>
        </row>
        <row r="9">
          <cell r="C9">
            <v>0.0820592762102902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2">
          <cell r="C2">
            <v>0.445344972755157</v>
          </cell>
        </row>
        <row r="3">
          <cell r="C3">
            <v>0.445344972755157</v>
          </cell>
        </row>
        <row r="4">
          <cell r="C4">
            <v>0.434605525607367</v>
          </cell>
        </row>
        <row r="5">
          <cell r="C5">
            <v>0.411516846067488</v>
          </cell>
        </row>
        <row r="6">
          <cell r="C6">
            <v>0.411516846067488</v>
          </cell>
        </row>
        <row r="7">
          <cell r="C7">
            <v>0.411516846067488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2">
          <cell r="C2">
            <v>0.0820592762102902</v>
          </cell>
        </row>
        <row r="3">
          <cell r="C3">
            <v>0.0820592762102902</v>
          </cell>
        </row>
        <row r="4">
          <cell r="C4">
            <v>0.105458525399317</v>
          </cell>
        </row>
        <row r="5">
          <cell r="C5">
            <v>0.105458525399317</v>
          </cell>
        </row>
        <row r="6">
          <cell r="C6">
            <v>0.105458525399317</v>
          </cell>
        </row>
        <row r="7">
          <cell r="C7">
            <v>0.115007459240073</v>
          </cell>
        </row>
        <row r="8">
          <cell r="C8">
            <v>0.105458525399317</v>
          </cell>
        </row>
        <row r="9">
          <cell r="C9">
            <v>0.115007459240073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ample22006"/>
    </sheetNames>
    <sheetDataSet>
      <sheetData sheetId="0">
        <row r="11">
          <cell r="C11">
            <v>0.115007459240073</v>
          </cell>
        </row>
        <row r="12">
          <cell r="C12">
            <v>0.121758111723012</v>
          </cell>
        </row>
        <row r="13">
          <cell r="C13">
            <v>0.115007459240073</v>
          </cell>
        </row>
        <row r="14">
          <cell r="C14">
            <v>0.117920152025249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2">
          <cell r="C2">
            <v>-0.672509231018424</v>
          </cell>
        </row>
        <row r="3">
          <cell r="C3">
            <v>-0.672509231018424</v>
          </cell>
        </row>
        <row r="4">
          <cell r="C4">
            <v>-0.672509231018424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</sheetNames>
    <sheetDataSet>
      <sheetData sheetId="0">
        <row r="2">
          <cell r="C2">
            <v>-0.541338813846747</v>
          </cell>
        </row>
        <row r="3">
          <cell r="C3">
            <v>-0.546442012150601</v>
          </cell>
        </row>
        <row r="4">
          <cell r="C4">
            <v>-0.49112217160825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E1" sqref="E1:E9"/>
    </sheetView>
  </sheetViews>
  <sheetFormatPr defaultColWidth="8.88888888888889" defaultRowHeight="14.4" outlineLevelCol="5"/>
  <cols>
    <col min="1" max="1" width="9.66666666666667" customWidth="1"/>
    <col min="2" max="3" width="14.1111111111111"/>
    <col min="4" max="4" width="13.5555555555556" customWidth="1"/>
    <col min="6" max="6" width="82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0.2063</v>
      </c>
      <c r="B2">
        <v>0.9823</v>
      </c>
      <c r="C2" s="1">
        <f>AVERAGE([1]Hoja1!$C$3:$C$8)</f>
        <v>-0.132569264578765</v>
      </c>
      <c r="D2">
        <f>STDEV([1]Hoja1!$C$3:$C$8)</f>
        <v>0.607415876245358</v>
      </c>
      <c r="E2">
        <v>4</v>
      </c>
      <c r="F2" t="s">
        <v>6</v>
      </c>
    </row>
    <row r="3" spans="1:6">
      <c r="A3">
        <v>0.1928</v>
      </c>
      <c r="B3">
        <v>0.9949</v>
      </c>
      <c r="C3">
        <f>AVERAGE([2]Hoja1!$C$2:$C$9)</f>
        <v>0.11189639641799</v>
      </c>
      <c r="D3">
        <f>STDEV([2]Hoja1!$C$2:$C$9)</f>
        <v>0.0151124817527548</v>
      </c>
      <c r="E3">
        <v>16</v>
      </c>
      <c r="F3" t="s">
        <v>7</v>
      </c>
    </row>
    <row r="4" spans="1:6">
      <c r="A4">
        <v>0.217</v>
      </c>
      <c r="B4">
        <v>0.994</v>
      </c>
      <c r="C4">
        <f>AVERAGE([3]Hoja1!$C$2:$C$9)</f>
        <v>0.0285773046626593</v>
      </c>
      <c r="D4">
        <f>STDEV([3]Hoja1!$C$2:$C$9)</f>
        <v>0.0313022279036156</v>
      </c>
      <c r="E4">
        <v>27</v>
      </c>
      <c r="F4" t="s">
        <v>8</v>
      </c>
    </row>
    <row r="5" spans="1:6">
      <c r="A5">
        <v>0.1795</v>
      </c>
      <c r="B5">
        <v>0.997</v>
      </c>
      <c r="C5">
        <f>AVERAGE([4]Hoja1!$C$2:$C$7)</f>
        <v>0.426641001553357</v>
      </c>
      <c r="D5">
        <f>STDEV([4]Hoja1!$C$2:$C$7)</f>
        <v>0.0170254571646382</v>
      </c>
      <c r="E5">
        <v>31</v>
      </c>
      <c r="F5" t="s">
        <v>9</v>
      </c>
    </row>
    <row r="6" spans="1:6">
      <c r="A6">
        <v>0.2107</v>
      </c>
      <c r="B6">
        <v>0.9963</v>
      </c>
      <c r="C6">
        <f>AVERAGE([5]Hoja1!$C$2:$C$9)</f>
        <v>0.101995946562249</v>
      </c>
      <c r="D6">
        <f>STDEV([5]Hoja1!$C$2:$C$9)</f>
        <v>0.0129917467350146</v>
      </c>
      <c r="E6">
        <v>11</v>
      </c>
      <c r="F6" t="s">
        <v>10</v>
      </c>
    </row>
    <row r="7" spans="1:6">
      <c r="A7">
        <v>0.211</v>
      </c>
      <c r="B7">
        <v>0.9904</v>
      </c>
      <c r="C7">
        <f>AVERAGE([6]sample22006!$C$11:$C$14)</f>
        <v>0.117423295557102</v>
      </c>
      <c r="D7">
        <f>STDEV([6]sample22006!$C$11:$C$14)</f>
        <v>0.00319948057052634</v>
      </c>
      <c r="E7">
        <v>19</v>
      </c>
      <c r="F7" t="s">
        <v>11</v>
      </c>
    </row>
    <row r="8" spans="1:6">
      <c r="A8">
        <v>0.1551</v>
      </c>
      <c r="B8">
        <v>0.9964</v>
      </c>
      <c r="C8">
        <f>AVERAGE([7]Hoja1!$C$2:$C$4)</f>
        <v>-0.672509231018424</v>
      </c>
      <c r="D8">
        <f>STDEV([7]Hoja1!$C$2:$C$4)</f>
        <v>0</v>
      </c>
      <c r="E8">
        <v>24</v>
      </c>
      <c r="F8" t="s">
        <v>12</v>
      </c>
    </row>
    <row r="9" spans="1:6">
      <c r="A9">
        <v>0.1731</v>
      </c>
      <c r="B9">
        <v>0.9966</v>
      </c>
      <c r="C9">
        <f>AVERAGE([8]Hoja1!$C$2:$C$4)</f>
        <v>-0.526300999201866</v>
      </c>
      <c r="D9">
        <f>STDEV([8]Hoja1!$C$2:$C$4)</f>
        <v>0.0305724237079452</v>
      </c>
      <c r="E9">
        <v>35</v>
      </c>
      <c r="F9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M2" sqref="M2"/>
    </sheetView>
  </sheetViews>
  <sheetFormatPr defaultColWidth="8.88888888888889" defaultRowHeight="14.4" outlineLevelCol="1"/>
  <cols>
    <col min="1" max="2" width="14.1111111111111"/>
  </cols>
  <sheetData>
    <row r="1" spans="1:2">
      <c r="A1" t="s">
        <v>2</v>
      </c>
      <c r="B1" t="s">
        <v>0</v>
      </c>
    </row>
    <row r="2" spans="1:2">
      <c r="A2">
        <f>AVERAGE([7]Hoja1!$C$2:$C$4)</f>
        <v>-0.672509231018424</v>
      </c>
      <c r="B2">
        <v>0.1551</v>
      </c>
    </row>
    <row r="3" spans="1:2">
      <c r="A3">
        <f>AVERAGE([8]Hoja1!$C$2:$C$4)</f>
        <v>-0.526300999201866</v>
      </c>
      <c r="B3">
        <v>0.1731</v>
      </c>
    </row>
    <row r="4" spans="1:2">
      <c r="A4" s="1">
        <f>AVERAGE([1]Hoja1!$C$3:$C$8)</f>
        <v>-0.132569264578765</v>
      </c>
      <c r="B4">
        <v>0.2063</v>
      </c>
    </row>
    <row r="5" spans="1:2">
      <c r="A5">
        <f>AVERAGE([3]Hoja1!$C$2:$C$9)</f>
        <v>0.0285773046626593</v>
      </c>
      <c r="B5">
        <v>0.217</v>
      </c>
    </row>
    <row r="6" spans="1:2">
      <c r="A6">
        <f>AVERAGE([5]Hoja1!$C$2:$C$9)</f>
        <v>0.101995946562249</v>
      </c>
      <c r="B6">
        <v>0.2107</v>
      </c>
    </row>
    <row r="7" spans="1:2">
      <c r="A7">
        <f>AVERAGE([2]Hoja1!$C$2:$C$9)</f>
        <v>0.11189639641799</v>
      </c>
      <c r="B7">
        <v>0.1928</v>
      </c>
    </row>
    <row r="8" spans="1:2">
      <c r="A8">
        <f>AVERAGE([6]sample22006!$C$11:$C$14)</f>
        <v>0.117423295557102</v>
      </c>
      <c r="B8">
        <v>0.211</v>
      </c>
    </row>
    <row r="9" spans="1:2">
      <c r="A9">
        <f>AVERAGE([4]Hoja1!$C$2:$C$7)</f>
        <v>0.426641001553357</v>
      </c>
      <c r="B9">
        <v>0.1795</v>
      </c>
    </row>
  </sheetData>
  <sortState ref="A13:B20">
    <sortCondition ref="A13"/>
  </sortState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Q15" sqref="Q15"/>
    </sheetView>
  </sheetViews>
  <sheetFormatPr defaultColWidth="8.88888888888889" defaultRowHeight="14.4" outlineLevelCol="1"/>
  <sheetData>
    <row r="1" spans="1:2">
      <c r="A1" t="s">
        <v>4</v>
      </c>
      <c r="B1" t="s">
        <v>0</v>
      </c>
    </row>
    <row r="2" spans="1:2">
      <c r="A2">
        <v>4</v>
      </c>
      <c r="B2">
        <v>0.2063</v>
      </c>
    </row>
    <row r="3" spans="1:2">
      <c r="A3">
        <v>11</v>
      </c>
      <c r="B3">
        <v>0.2107</v>
      </c>
    </row>
    <row r="4" spans="1:2">
      <c r="A4">
        <v>16</v>
      </c>
      <c r="B4">
        <v>0.1928</v>
      </c>
    </row>
    <row r="5" spans="1:2">
      <c r="A5">
        <v>19</v>
      </c>
      <c r="B5">
        <v>0.211</v>
      </c>
    </row>
    <row r="6" spans="1:2">
      <c r="A6">
        <v>24</v>
      </c>
      <c r="B6">
        <v>0.1551</v>
      </c>
    </row>
    <row r="7" spans="1:2">
      <c r="A7">
        <v>27</v>
      </c>
      <c r="B7">
        <v>0.217</v>
      </c>
    </row>
    <row r="8" spans="1:2">
      <c r="A8">
        <v>31</v>
      </c>
      <c r="B8">
        <v>0.1795</v>
      </c>
    </row>
    <row r="9" spans="1:2">
      <c r="A9">
        <v>35</v>
      </c>
      <c r="B9">
        <v>0.1731</v>
      </c>
    </row>
  </sheetData>
  <sortState ref="A12:B19">
    <sortCondition ref="A2"/>
  </sortState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efpro</dc:creator>
  <dcterms:created xsi:type="dcterms:W3CDTF">2019-03-19T01:06:38Z</dcterms:created>
  <dcterms:modified xsi:type="dcterms:W3CDTF">2019-03-19T02:04:11Z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