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jo!\Downloads\"/>
    </mc:Choice>
  </mc:AlternateContent>
  <bookViews>
    <workbookView xWindow="0" yWindow="0" windowWidth="20490" windowHeight="7740"/>
  </bookViews>
  <sheets>
    <sheet name="Hoja1" sheetId="1" r:id="rId1"/>
    <sheet name="Hoja2" sheetId="2" r:id="rId2"/>
    <sheet name="Hoja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52511"/>
</workbook>
</file>

<file path=xl/calcChain.xml><?xml version="1.0" encoding="utf-8"?>
<calcChain xmlns="http://schemas.openxmlformats.org/spreadsheetml/2006/main">
  <c r="C90" i="1" l="1"/>
  <c r="C89" i="1"/>
  <c r="C88" i="1"/>
  <c r="C87" i="1"/>
  <c r="C86" i="1"/>
  <c r="C85" i="1"/>
  <c r="C84" i="1"/>
  <c r="C83" i="1"/>
  <c r="C65" i="1" l="1"/>
  <c r="C64" i="1"/>
  <c r="C63" i="1"/>
  <c r="C62" i="1"/>
  <c r="C61" i="1"/>
  <c r="C60" i="1"/>
  <c r="C59" i="1"/>
  <c r="C58" i="1"/>
  <c r="A9" i="2"/>
  <c r="A8" i="2"/>
  <c r="A7" i="2"/>
  <c r="A6" i="2"/>
  <c r="A5" i="2"/>
  <c r="A4" i="2"/>
  <c r="A3" i="2"/>
  <c r="A2" i="2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<sst xmlns="http://schemas.openxmlformats.org/spreadsheetml/2006/main" count="45" uniqueCount="35">
  <si>
    <t>Velocidad</t>
  </si>
  <si>
    <t>R</t>
  </si>
  <si>
    <t>Altura</t>
  </si>
  <si>
    <t>Incertidumbre</t>
  </si>
  <si>
    <t>Tiempo</t>
  </si>
  <si>
    <t>Nota: El tiempo se cuenta en meses, ejemplo el mes de marzo de 2007 seria el numero 15</t>
  </si>
  <si>
    <t>Abril-2006</t>
  </si>
  <si>
    <t>Abril-2007</t>
  </si>
  <si>
    <t>Marzo-2008</t>
  </si>
  <si>
    <t>Julio-2009</t>
  </si>
  <si>
    <t>Noviembre-2006</t>
  </si>
  <si>
    <t>Julio-2007</t>
  </si>
  <si>
    <t>Diciembre-2008</t>
  </si>
  <si>
    <t>Diciembre-2009</t>
  </si>
  <si>
    <t>R^2</t>
  </si>
  <si>
    <t>Junio de 2015</t>
  </si>
  <si>
    <t>Noviembre de 2105</t>
  </si>
  <si>
    <t>Enero de 2016</t>
  </si>
  <si>
    <t>junio de2016</t>
  </si>
  <si>
    <t>enero de 2017</t>
  </si>
  <si>
    <t>julio de 2017</t>
  </si>
  <si>
    <t>enero de 2015</t>
  </si>
  <si>
    <t>diciembre de 2017</t>
  </si>
  <si>
    <t>abril de 2018</t>
  </si>
  <si>
    <t>Mes</t>
  </si>
  <si>
    <t>V</t>
  </si>
  <si>
    <t>Septiembre de 2014</t>
  </si>
  <si>
    <t>Enero de 2014</t>
  </si>
  <si>
    <t>Octubre de 2013</t>
  </si>
  <si>
    <t>Mayo de 2013</t>
  </si>
  <si>
    <t>Julio de 2012</t>
  </si>
  <si>
    <t>Mayo de 2012</t>
  </si>
  <si>
    <t>Agosto de 2011</t>
  </si>
  <si>
    <t>Marzo de 2011</t>
  </si>
  <si>
    <t>Marzo de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</si>
</sst>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7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Velocidad - Tiempo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Hoja1!$C$33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00736654279961"/>
                  <c:y val="-0.148122995042286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Hoja1!$B$34:$B$50</c:f>
              <c:numCache>
                <c:formatCode>General</c:formatCode>
                <c:ptCount val="17"/>
                <c:pt idx="0">
                  <c:v>4</c:v>
                </c:pt>
                <c:pt idx="1">
                  <c:v>16</c:v>
                </c:pt>
                <c:pt idx="2">
                  <c:v>27</c:v>
                </c:pt>
                <c:pt idx="3">
                  <c:v>31</c:v>
                </c:pt>
                <c:pt idx="4">
                  <c:v>11</c:v>
                </c:pt>
                <c:pt idx="5">
                  <c:v>19</c:v>
                </c:pt>
                <c:pt idx="6">
                  <c:v>24</c:v>
                </c:pt>
                <c:pt idx="7">
                  <c:v>35</c:v>
                </c:pt>
                <c:pt idx="8">
                  <c:v>84</c:v>
                </c:pt>
                <c:pt idx="9">
                  <c:v>90</c:v>
                </c:pt>
                <c:pt idx="10">
                  <c:v>95</c:v>
                </c:pt>
                <c:pt idx="11">
                  <c:v>97</c:v>
                </c:pt>
                <c:pt idx="12">
                  <c:v>102</c:v>
                </c:pt>
                <c:pt idx="13">
                  <c:v>109</c:v>
                </c:pt>
                <c:pt idx="14">
                  <c:v>115</c:v>
                </c:pt>
                <c:pt idx="15">
                  <c:v>120</c:v>
                </c:pt>
                <c:pt idx="16">
                  <c:v>124</c:v>
                </c:pt>
              </c:numCache>
            </c:numRef>
          </c:xVal>
          <c:yVal>
            <c:numRef>
              <c:f>Hoja1!$C$34:$C$50</c:f>
              <c:numCache>
                <c:formatCode>General</c:formatCode>
                <c:ptCount val="17"/>
                <c:pt idx="0">
                  <c:v>0.20630000000000001</c:v>
                </c:pt>
                <c:pt idx="1">
                  <c:v>0.1928</c:v>
                </c:pt>
                <c:pt idx="2">
                  <c:v>0.217</c:v>
                </c:pt>
                <c:pt idx="3">
                  <c:v>0.17949999999999999</c:v>
                </c:pt>
                <c:pt idx="4">
                  <c:v>0.2107</c:v>
                </c:pt>
                <c:pt idx="5">
                  <c:v>0.21099999999999999</c:v>
                </c:pt>
                <c:pt idx="6">
                  <c:v>0.15509999999999999</c:v>
                </c:pt>
                <c:pt idx="7">
                  <c:v>0.1731</c:v>
                </c:pt>
                <c:pt idx="8">
                  <c:v>0.1925</c:v>
                </c:pt>
                <c:pt idx="9">
                  <c:v>0.27110000000000001</c:v>
                </c:pt>
                <c:pt idx="10">
                  <c:v>0.2286</c:v>
                </c:pt>
                <c:pt idx="11">
                  <c:v>0.24560000000000001</c:v>
                </c:pt>
                <c:pt idx="12">
                  <c:v>0.20469999999999999</c:v>
                </c:pt>
                <c:pt idx="13">
                  <c:v>0.22600000000000001</c:v>
                </c:pt>
                <c:pt idx="14">
                  <c:v>0.2455</c:v>
                </c:pt>
                <c:pt idx="15">
                  <c:v>0.30120000000000002</c:v>
                </c:pt>
                <c:pt idx="16">
                  <c:v>0.21029999999999999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9A6-4DD2-9CC3-966B72953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35648"/>
        <c:axId val="442245056"/>
      </c:scatterChart>
      <c:valAx>
        <c:axId val="44223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2245056"/>
        <c:crosses val="autoZero"/>
        <c:crossBetween val="midCat"/>
      </c:valAx>
      <c:valAx>
        <c:axId val="44224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223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Velocidad Angular - Distancia</a:t>
            </a:r>
            <a:r>
              <a:rPr lang="en-US" baseline="0"/>
              <a:t> del Ecuador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Hoja1!$D$57</c:f>
              <c:strCache>
                <c:ptCount val="1"/>
                <c:pt idx="0">
                  <c:v>Velocidad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3396456692913388"/>
                  <c:y val="-0.25015851717474008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Hoja1!$C$58:$C$74</c:f>
              <c:numCache>
                <c:formatCode>General</c:formatCode>
                <c:ptCount val="17"/>
                <c:pt idx="0">
                  <c:v>-0.1325692645787647</c:v>
                </c:pt>
                <c:pt idx="1">
                  <c:v>0.11189639641799043</c:v>
                </c:pt>
                <c:pt idx="2">
                  <c:v>2.8577304662659314E-2</c:v>
                </c:pt>
                <c:pt idx="3">
                  <c:v>0.42664100155335749</c:v>
                </c:pt>
                <c:pt idx="4">
                  <c:v>0.10199594656224928</c:v>
                </c:pt>
                <c:pt idx="5">
                  <c:v>0.11742329555710174</c:v>
                </c:pt>
                <c:pt idx="6">
                  <c:v>-0.67250923101842408</c:v>
                </c:pt>
                <c:pt idx="7">
                  <c:v>-0.52630099920186602</c:v>
                </c:pt>
                <c:pt idx="8">
                  <c:v>0.18</c:v>
                </c:pt>
                <c:pt idx="9">
                  <c:v>-0.3</c:v>
                </c:pt>
                <c:pt idx="10">
                  <c:v>-0.06</c:v>
                </c:pt>
                <c:pt idx="11">
                  <c:v>-0.11</c:v>
                </c:pt>
                <c:pt idx="12">
                  <c:v>0.1</c:v>
                </c:pt>
                <c:pt idx="13">
                  <c:v>-0.24</c:v>
                </c:pt>
                <c:pt idx="14">
                  <c:v>0.12</c:v>
                </c:pt>
                <c:pt idx="15">
                  <c:v>-0.6</c:v>
                </c:pt>
                <c:pt idx="16">
                  <c:v>-0.12</c:v>
                </c:pt>
              </c:numCache>
            </c:numRef>
          </c:xVal>
          <c:yVal>
            <c:numRef>
              <c:f>Hoja1!$D$58:$D$74</c:f>
              <c:numCache>
                <c:formatCode>General</c:formatCode>
                <c:ptCount val="17"/>
                <c:pt idx="0">
                  <c:v>0.20630000000000001</c:v>
                </c:pt>
                <c:pt idx="1">
                  <c:v>0.1928</c:v>
                </c:pt>
                <c:pt idx="2">
                  <c:v>0.217</c:v>
                </c:pt>
                <c:pt idx="3">
                  <c:v>0.17949999999999999</c:v>
                </c:pt>
                <c:pt idx="4">
                  <c:v>0.2107</c:v>
                </c:pt>
                <c:pt idx="5">
                  <c:v>0.21099999999999999</c:v>
                </c:pt>
                <c:pt idx="6">
                  <c:v>0.15509999999999999</c:v>
                </c:pt>
                <c:pt idx="7">
                  <c:v>0.1731</c:v>
                </c:pt>
                <c:pt idx="8">
                  <c:v>0.1925</c:v>
                </c:pt>
                <c:pt idx="9">
                  <c:v>0.27110000000000001</c:v>
                </c:pt>
                <c:pt idx="10">
                  <c:v>0.2286</c:v>
                </c:pt>
                <c:pt idx="11">
                  <c:v>0.24560000000000001</c:v>
                </c:pt>
                <c:pt idx="12">
                  <c:v>0.20469999999999999</c:v>
                </c:pt>
                <c:pt idx="13">
                  <c:v>0.22600000000000001</c:v>
                </c:pt>
                <c:pt idx="14">
                  <c:v>0.2455</c:v>
                </c:pt>
                <c:pt idx="15">
                  <c:v>0.30120000000000002</c:v>
                </c:pt>
                <c:pt idx="16">
                  <c:v>0.21029999999999999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02C-4708-834F-A91FEA3B2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36040"/>
        <c:axId val="442236824"/>
      </c:scatterChart>
      <c:valAx>
        <c:axId val="44223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2236824"/>
        <c:crosses val="autoZero"/>
        <c:crossBetween val="midCat"/>
      </c:valAx>
      <c:valAx>
        <c:axId val="44223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2236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Velocidad Angular-Altura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Hoja1!$D$102</c:f>
              <c:strCache>
                <c:ptCount val="1"/>
                <c:pt idx="0">
                  <c:v>Velocidad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08486439195102"/>
                  <c:y val="-0.28522511101528281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Hoja1!$C$103:$C$119</c:f>
              <c:numCache>
                <c:formatCode>General</c:formatCode>
                <c:ptCount val="17"/>
                <c:pt idx="0">
                  <c:v>0.13</c:v>
                </c:pt>
                <c:pt idx="1">
                  <c:v>0.11</c:v>
                </c:pt>
                <c:pt idx="2">
                  <c:v>0.02</c:v>
                </c:pt>
                <c:pt idx="3">
                  <c:v>0.42</c:v>
                </c:pt>
                <c:pt idx="4">
                  <c:v>0.1019</c:v>
                </c:pt>
                <c:pt idx="5">
                  <c:v>0.1174</c:v>
                </c:pt>
                <c:pt idx="6">
                  <c:v>0.67249999999999999</c:v>
                </c:pt>
                <c:pt idx="7">
                  <c:v>0.52629999999999999</c:v>
                </c:pt>
                <c:pt idx="8">
                  <c:v>0.18</c:v>
                </c:pt>
                <c:pt idx="9">
                  <c:v>0.3</c:v>
                </c:pt>
                <c:pt idx="10">
                  <c:v>0.06</c:v>
                </c:pt>
                <c:pt idx="11">
                  <c:v>0.11</c:v>
                </c:pt>
                <c:pt idx="12">
                  <c:v>0.1</c:v>
                </c:pt>
                <c:pt idx="13">
                  <c:v>0.24</c:v>
                </c:pt>
                <c:pt idx="14">
                  <c:v>0.12</c:v>
                </c:pt>
                <c:pt idx="15">
                  <c:v>0.6</c:v>
                </c:pt>
                <c:pt idx="16">
                  <c:v>0.12</c:v>
                </c:pt>
              </c:numCache>
            </c:numRef>
          </c:xVal>
          <c:yVal>
            <c:numRef>
              <c:f>Hoja1!$D$103:$D$119</c:f>
              <c:numCache>
                <c:formatCode>General</c:formatCode>
                <c:ptCount val="17"/>
                <c:pt idx="0">
                  <c:v>0.20630000000000001</c:v>
                </c:pt>
                <c:pt idx="1">
                  <c:v>0.1928</c:v>
                </c:pt>
                <c:pt idx="2">
                  <c:v>0.217</c:v>
                </c:pt>
                <c:pt idx="3">
                  <c:v>0.17949999999999999</c:v>
                </c:pt>
                <c:pt idx="4">
                  <c:v>0.2107</c:v>
                </c:pt>
                <c:pt idx="5">
                  <c:v>0.21099999999999999</c:v>
                </c:pt>
                <c:pt idx="6">
                  <c:v>0.15509999999999999</c:v>
                </c:pt>
                <c:pt idx="7">
                  <c:v>0.1731</c:v>
                </c:pt>
                <c:pt idx="8">
                  <c:v>0.1925</c:v>
                </c:pt>
                <c:pt idx="10">
                  <c:v>0.2286</c:v>
                </c:pt>
                <c:pt idx="11">
                  <c:v>0.24560000000000001</c:v>
                </c:pt>
                <c:pt idx="12">
                  <c:v>0.20469999999999999</c:v>
                </c:pt>
                <c:pt idx="13">
                  <c:v>0.22600000000000001</c:v>
                </c:pt>
                <c:pt idx="14">
                  <c:v>0.2455</c:v>
                </c:pt>
                <c:pt idx="16">
                  <c:v>0.21029999999999999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17-4DD9-936A-1FACACECD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37608"/>
        <c:axId val="442238000"/>
      </c:scatterChart>
      <c:valAx>
        <c:axId val="442237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2238000"/>
        <c:crosses val="autoZero"/>
        <c:crossBetween val="midCat"/>
      </c:valAx>
      <c:valAx>
        <c:axId val="4422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2237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Altura vs Velocidad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Hoja2!$A$2:$A$9</c:f>
              <c:numCache>
                <c:formatCode>General</c:formatCode>
                <c:ptCount val="8"/>
                <c:pt idx="0">
                  <c:v>-0.67250923101842408</c:v>
                </c:pt>
                <c:pt idx="1">
                  <c:v>-0.52630099920186602</c:v>
                </c:pt>
                <c:pt idx="2">
                  <c:v>-0.1325692645787647</c:v>
                </c:pt>
                <c:pt idx="3">
                  <c:v>2.8577304662659314E-2</c:v>
                </c:pt>
                <c:pt idx="4">
                  <c:v>0.10199594656224928</c:v>
                </c:pt>
                <c:pt idx="5">
                  <c:v>0.11189639641799043</c:v>
                </c:pt>
                <c:pt idx="6">
                  <c:v>0.11742329555710174</c:v>
                </c:pt>
                <c:pt idx="7">
                  <c:v>0.42664100155335749</c:v>
                </c:pt>
              </c:numCache>
            </c:numRef>
          </c:xVal>
          <c:yVal>
            <c:numRef>
              <c:f>Hoja2!$B$2:$B$9</c:f>
              <c:numCache>
                <c:formatCode>General</c:formatCode>
                <c:ptCount val="8"/>
                <c:pt idx="0">
                  <c:v>0.15509999999999999</c:v>
                </c:pt>
                <c:pt idx="1">
                  <c:v>0.1731</c:v>
                </c:pt>
                <c:pt idx="2">
                  <c:v>0.20630000000000001</c:v>
                </c:pt>
                <c:pt idx="3">
                  <c:v>0.217</c:v>
                </c:pt>
                <c:pt idx="4">
                  <c:v>0.2107</c:v>
                </c:pt>
                <c:pt idx="5">
                  <c:v>0.1928</c:v>
                </c:pt>
                <c:pt idx="6">
                  <c:v>0.21099999999999999</c:v>
                </c:pt>
                <c:pt idx="7">
                  <c:v>0.17949999999999999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B79-4C6E-B722-580E7C755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39568"/>
        <c:axId val="442240352"/>
      </c:scatterChart>
      <c:valAx>
        <c:axId val="44223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2240352"/>
        <c:crosses val="autoZero"/>
        <c:crossBetween val="midCat"/>
      </c:valAx>
      <c:valAx>
        <c:axId val="44224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223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Tiempo-Velocidad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5263157894737E-2"/>
                  <c:y val="-0.260627436421013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s-E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Hoja3!$A$2:$A$9</c:f>
              <c:numCache>
                <c:formatCode>General</c:formatCode>
                <c:ptCount val="8"/>
                <c:pt idx="0">
                  <c:v>4</c:v>
                </c:pt>
                <c:pt idx="1">
                  <c:v>11</c:v>
                </c:pt>
                <c:pt idx="2">
                  <c:v>16</c:v>
                </c:pt>
                <c:pt idx="3">
                  <c:v>19</c:v>
                </c:pt>
                <c:pt idx="4">
                  <c:v>24</c:v>
                </c:pt>
                <c:pt idx="5">
                  <c:v>27</c:v>
                </c:pt>
                <c:pt idx="6">
                  <c:v>31</c:v>
                </c:pt>
                <c:pt idx="7">
                  <c:v>35</c:v>
                </c:pt>
              </c:numCache>
            </c:numRef>
          </c:xVal>
          <c:yVal>
            <c:numRef>
              <c:f>Hoja3!$B$2:$B$9</c:f>
              <c:numCache>
                <c:formatCode>General</c:formatCode>
                <c:ptCount val="8"/>
                <c:pt idx="0">
                  <c:v>0.20630000000000001</c:v>
                </c:pt>
                <c:pt idx="1">
                  <c:v>0.2107</c:v>
                </c:pt>
                <c:pt idx="2">
                  <c:v>0.1928</c:v>
                </c:pt>
                <c:pt idx="3">
                  <c:v>0.21099999999999999</c:v>
                </c:pt>
                <c:pt idx="4">
                  <c:v>0.15509999999999999</c:v>
                </c:pt>
                <c:pt idx="5">
                  <c:v>0.217</c:v>
                </c:pt>
                <c:pt idx="6">
                  <c:v>0.17949999999999999</c:v>
                </c:pt>
                <c:pt idx="7">
                  <c:v>0.1731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7F7-401D-A2B7-773F4CDEA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43880"/>
        <c:axId val="442244664"/>
      </c:scatterChart>
      <c:valAx>
        <c:axId val="44224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2244664"/>
        <c:crosses val="autoZero"/>
        <c:crossBetween val="midCat"/>
      </c:valAx>
      <c:valAx>
        <c:axId val="44224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224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33</xdr:row>
      <xdr:rowOff>28575</xdr:rowOff>
    </xdr:from>
    <xdr:to>
      <xdr:col>5</xdr:col>
      <xdr:colOff>4543424</xdr:colOff>
      <xdr:row>47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65A709B3-E7C4-4DBA-89D0-70638358D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242887</xdr:colOff>
      <xdr:row>55</xdr:row>
      <xdr:rowOff>114300</xdr:rowOff>
    </xdr:from>
    <xdr:to>
      <xdr:col>5</xdr:col>
      <xdr:colOff>4814887</xdr:colOff>
      <xdr:row>70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E0F8D19B-5F02-4A4D-8A00-9D1D1721D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594845</xdr:colOff>
      <xdr:row>96</xdr:row>
      <xdr:rowOff>131857</xdr:rowOff>
    </xdr:from>
    <xdr:to>
      <xdr:col>5</xdr:col>
      <xdr:colOff>5166845</xdr:colOff>
      <xdr:row>111</xdr:row>
      <xdr:rowOff>73586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C41ED4A6-B954-41D2-8374-5F6F8223E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492760</xdr:colOff>
      <xdr:row>4</xdr:row>
      <xdr:rowOff>114300</xdr:rowOff>
    </xdr:from>
    <xdr:to>
      <xdr:col>13</xdr:col>
      <xdr:colOff>553085</xdr:colOff>
      <xdr:row>24</xdr:row>
      <xdr:rowOff>6985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5</xdr:row>
      <xdr:rowOff>0</xdr:rowOff>
    </xdr:from>
    <xdr:to>
      <xdr:col>14</xdr:col>
      <xdr:colOff>317500</xdr:colOff>
      <xdr:row>23</xdr:row>
      <xdr:rowOff>128905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pro/SunRotation/sample12006/sample1200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pro/SunRotation/sample12007/sample1200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pro/SunRotation/sample12008/sample1200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pro/SunRotation/Sample12009/sample120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pro/SunRotation/sample22006/sample220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pro/SunRotation/sample22007/sample22006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pro/SunRotation/sample22008/sample22008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pro/SunRotation/sample22009/sample220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>
        <row r="3">
          <cell r="C3">
            <v>0.11900213734064</v>
          </cell>
        </row>
        <row r="4">
          <cell r="C4">
            <v>0.113450762818571</v>
          </cell>
        </row>
        <row r="5">
          <cell r="C5">
            <v>0.113450762818571</v>
          </cell>
        </row>
        <row r="6">
          <cell r="C6">
            <v>-1.37244180463609</v>
          </cell>
        </row>
        <row r="7">
          <cell r="C7">
            <v>0.113450762818571</v>
          </cell>
        </row>
        <row r="8">
          <cell r="C8">
            <v>0.117671791367149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>
        <row r="2">
          <cell r="C2">
            <v>0.13561943249660699</v>
          </cell>
        </row>
        <row r="3">
          <cell r="C3">
            <v>0.119162933787161</v>
          </cell>
        </row>
        <row r="4">
          <cell r="C4">
            <v>0.105088423462737</v>
          </cell>
        </row>
        <row r="5">
          <cell r="C5">
            <v>0.105088423462737</v>
          </cell>
        </row>
        <row r="6">
          <cell r="C6">
            <v>9.8059172013919199E-2</v>
          </cell>
        </row>
        <row r="7">
          <cell r="C7">
            <v>9.8059172013919199E-2</v>
          </cell>
        </row>
        <row r="8">
          <cell r="C8">
            <v>0.10197304313057801</v>
          </cell>
        </row>
        <row r="9">
          <cell r="C9">
            <v>0.13212057097626501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>
        <row r="2">
          <cell r="C2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1.6394176987614601E-2</v>
          </cell>
        </row>
        <row r="6">
          <cell r="C6">
            <v>3.27927622961139E-2</v>
          </cell>
        </row>
        <row r="7">
          <cell r="C7">
            <v>3.1751366496629199E-2</v>
          </cell>
        </row>
        <row r="8">
          <cell r="C8">
            <v>6.56208553106266E-2</v>
          </cell>
        </row>
        <row r="9">
          <cell r="C9">
            <v>8.2059276210290202E-2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>
        <row r="2">
          <cell r="C2">
            <v>0.445344972755157</v>
          </cell>
        </row>
        <row r="3">
          <cell r="C3">
            <v>0.445344972755157</v>
          </cell>
        </row>
        <row r="4">
          <cell r="C4">
            <v>0.43460552560736698</v>
          </cell>
        </row>
        <row r="5">
          <cell r="C5">
            <v>0.41151684606748801</v>
          </cell>
        </row>
        <row r="6">
          <cell r="C6">
            <v>0.41151684606748801</v>
          </cell>
        </row>
        <row r="7">
          <cell r="C7">
            <v>0.41151684606748801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>
        <row r="2">
          <cell r="C2">
            <v>8.2059276210290202E-2</v>
          </cell>
        </row>
        <row r="3">
          <cell r="C3">
            <v>8.2059276210290202E-2</v>
          </cell>
        </row>
        <row r="4">
          <cell r="C4">
            <v>0.10545852539931699</v>
          </cell>
        </row>
        <row r="5">
          <cell r="C5">
            <v>0.10545852539931699</v>
          </cell>
        </row>
        <row r="6">
          <cell r="C6">
            <v>0.10545852539931699</v>
          </cell>
        </row>
        <row r="7">
          <cell r="C7">
            <v>0.115007459240073</v>
          </cell>
        </row>
        <row r="8">
          <cell r="C8">
            <v>0.10545852539931699</v>
          </cell>
        </row>
        <row r="9">
          <cell r="C9">
            <v>0.115007459240073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22006"/>
    </sheetNames>
    <sheetDataSet>
      <sheetData sheetId="0" refreshError="1">
        <row r="11">
          <cell r="C11">
            <v>0.115007459240073</v>
          </cell>
        </row>
        <row r="12">
          <cell r="C12">
            <v>0.121758111723012</v>
          </cell>
        </row>
        <row r="13">
          <cell r="C13">
            <v>0.115007459240073</v>
          </cell>
        </row>
        <row r="14">
          <cell r="C14">
            <v>0.117920152025249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>
        <row r="2">
          <cell r="C2">
            <v>-0.67250923101842397</v>
          </cell>
        </row>
        <row r="3">
          <cell r="C3">
            <v>-0.67250923101842397</v>
          </cell>
        </row>
        <row r="4">
          <cell r="C4">
            <v>-0.67250923101842397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>
        <row r="2">
          <cell r="C2">
            <v>-0.54133881384674698</v>
          </cell>
        </row>
        <row r="3">
          <cell r="C3">
            <v>-0.54644201215060095</v>
          </cell>
        </row>
        <row r="4">
          <cell r="C4">
            <v>-0.49112217160825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6" zoomScale="93" zoomScaleNormal="93" workbookViewId="0">
      <selection activeCell="E18" sqref="E18"/>
    </sheetView>
  </sheetViews>
  <sheetFormatPr baseColWidth="10" defaultColWidth="8.85546875" defaultRowHeight="15"/>
  <cols>
    <col min="1" max="1" width="9.7109375" customWidth="1"/>
    <col min="2" max="3" width="14.140625"/>
    <col min="4" max="4" width="13.5703125" customWidth="1"/>
    <col min="6" max="6" width="82.140625" customWidth="1"/>
  </cols>
  <sheetData>
    <row r="1" spans="1:6">
      <c r="A1" t="s">
        <v>0</v>
      </c>
      <c r="B1" s="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0.20630000000000001</v>
      </c>
      <c r="B2">
        <v>0.98229999999999995</v>
      </c>
      <c r="C2">
        <f>AVERAGE([1]Hoja1!$C$3:$C$8)</f>
        <v>-0.1325692645787647</v>
      </c>
      <c r="D2">
        <f>STDEV([1]Hoja1!$C$3:$C$8)</f>
        <v>0.60741587624535831</v>
      </c>
      <c r="E2">
        <v>4</v>
      </c>
      <c r="F2" t="s">
        <v>6</v>
      </c>
    </row>
    <row r="3" spans="1:6">
      <c r="A3">
        <v>0.1928</v>
      </c>
      <c r="B3">
        <v>0.99490000000000001</v>
      </c>
      <c r="C3">
        <f>AVERAGE([2]Hoja1!$C$2:$C$9)</f>
        <v>0.11189639641799043</v>
      </c>
      <c r="D3">
        <f>STDEV([2]Hoja1!$C$2:$C$9)</f>
        <v>1.5112481752754786E-2</v>
      </c>
      <c r="E3">
        <v>16</v>
      </c>
      <c r="F3" t="s">
        <v>7</v>
      </c>
    </row>
    <row r="4" spans="1:6">
      <c r="A4">
        <v>0.217</v>
      </c>
      <c r="B4">
        <v>0.99399999999999999</v>
      </c>
      <c r="C4">
        <f>AVERAGE([3]Hoja1!$C$2:$C$9)</f>
        <v>2.8577304662659314E-2</v>
      </c>
      <c r="D4">
        <f>STDEV([3]Hoja1!$C$2:$C$9)</f>
        <v>3.1302227903615559E-2</v>
      </c>
      <c r="E4">
        <v>27</v>
      </c>
      <c r="F4" t="s">
        <v>8</v>
      </c>
    </row>
    <row r="5" spans="1:6">
      <c r="A5">
        <v>0.17949999999999999</v>
      </c>
      <c r="B5">
        <v>0.997</v>
      </c>
      <c r="C5">
        <f>AVERAGE([4]Hoja1!$C$2:$C$7)</f>
        <v>0.42664100155335749</v>
      </c>
      <c r="D5">
        <f>STDEV([4]Hoja1!$C$2:$C$7)</f>
        <v>1.7025457164638217E-2</v>
      </c>
      <c r="E5">
        <v>31</v>
      </c>
      <c r="F5" t="s">
        <v>9</v>
      </c>
    </row>
    <row r="6" spans="1:6">
      <c r="A6">
        <v>0.2107</v>
      </c>
      <c r="B6">
        <v>0.99629999999999996</v>
      </c>
      <c r="C6">
        <f>AVERAGE([5]Hoja1!$C$2:$C$9)</f>
        <v>0.10199594656224928</v>
      </c>
      <c r="D6">
        <f>STDEV([5]Hoja1!$C$2:$C$9)</f>
        <v>1.2991746735014841E-2</v>
      </c>
      <c r="E6">
        <v>11</v>
      </c>
      <c r="F6" t="s">
        <v>10</v>
      </c>
    </row>
    <row r="7" spans="1:6">
      <c r="A7">
        <v>0.21099999999999999</v>
      </c>
      <c r="B7">
        <v>0.99039999999999995</v>
      </c>
      <c r="C7">
        <f>AVERAGE([6]sample22006!$C$11:$C$14)</f>
        <v>0.11742329555710174</v>
      </c>
      <c r="D7">
        <f>STDEV([6]sample22006!$C$11:$C$14)</f>
        <v>3.1994805705263425E-3</v>
      </c>
      <c r="E7">
        <v>19</v>
      </c>
      <c r="F7" t="s">
        <v>11</v>
      </c>
    </row>
    <row r="8" spans="1:6">
      <c r="A8">
        <v>0.15509999999999999</v>
      </c>
      <c r="B8">
        <v>0.99639999999999995</v>
      </c>
      <c r="C8">
        <f>AVERAGE([7]Hoja1!$C$2:$C$4)</f>
        <v>-0.67250923101842408</v>
      </c>
      <c r="D8">
        <f>STDEV([7]Hoja1!$C$2:$C$4)</f>
        <v>1.3597399555105182E-16</v>
      </c>
      <c r="E8">
        <v>24</v>
      </c>
      <c r="F8" t="s">
        <v>12</v>
      </c>
    </row>
    <row r="9" spans="1:6">
      <c r="A9">
        <v>0.1731</v>
      </c>
      <c r="B9">
        <v>0.99660000000000004</v>
      </c>
      <c r="C9">
        <f>AVERAGE([8]Hoja1!$C$2:$C$4)</f>
        <v>-0.52630099920186602</v>
      </c>
      <c r="D9">
        <f>STDEV([8]Hoja1!$C$2:$C$4)</f>
        <v>3.0572423707945239E-2</v>
      </c>
      <c r="E9">
        <v>35</v>
      </c>
      <c r="F9" t="s">
        <v>13</v>
      </c>
    </row>
    <row r="10" spans="1:6">
      <c r="A10">
        <v>3.9300000000000002E-2</v>
      </c>
      <c r="B10">
        <v>0.99099999999999999</v>
      </c>
      <c r="C10">
        <v>0.34860000000000002</v>
      </c>
      <c r="D10">
        <v>2.1829999999999999E-2</v>
      </c>
      <c r="E10">
        <v>38</v>
      </c>
      <c r="F10" t="s">
        <v>34</v>
      </c>
    </row>
    <row r="11" spans="1:6">
      <c r="A11">
        <v>4.4600000000000001E-2</v>
      </c>
      <c r="B11">
        <v>0.99490000000000001</v>
      </c>
      <c r="C11">
        <v>-0.29207435999999998</v>
      </c>
      <c r="D11">
        <v>0.18992832500000001</v>
      </c>
      <c r="E11">
        <v>50</v>
      </c>
      <c r="F11" t="s">
        <v>33</v>
      </c>
    </row>
    <row r="12" spans="1:6">
      <c r="A12">
        <v>2.4500000000000001E-2</v>
      </c>
      <c r="B12">
        <v>0.98899999999999999</v>
      </c>
      <c r="C12">
        <v>-0.18726683</v>
      </c>
      <c r="D12">
        <v>2.5005639999999999E-2</v>
      </c>
      <c r="E12">
        <v>55</v>
      </c>
      <c r="F12" t="s">
        <v>32</v>
      </c>
    </row>
    <row r="13" spans="1:6">
      <c r="A13">
        <v>0.1971</v>
      </c>
      <c r="B13">
        <v>0.99050000000000005</v>
      </c>
      <c r="C13">
        <v>0.41857100000000003</v>
      </c>
      <c r="D13">
        <v>0.27387525000000001</v>
      </c>
      <c r="E13">
        <v>64</v>
      </c>
      <c r="F13" t="s">
        <v>31</v>
      </c>
    </row>
    <row r="14" spans="1:6">
      <c r="A14">
        <v>4.4600000000000001E-2</v>
      </c>
      <c r="B14">
        <v>0.99739999999999995</v>
      </c>
      <c r="C14">
        <v>0.224971</v>
      </c>
      <c r="D14">
        <v>0.14259984000000001</v>
      </c>
      <c r="E14">
        <v>66</v>
      </c>
      <c r="F14" t="s">
        <v>30</v>
      </c>
    </row>
    <row r="15" spans="1:6">
      <c r="A15">
        <v>2.4199999999999999E-2</v>
      </c>
      <c r="B15">
        <v>0.996</v>
      </c>
      <c r="C15" s="4">
        <v>-0.24902302000000001</v>
      </c>
      <c r="D15" s="4">
        <v>3.0689899999999999E-2</v>
      </c>
      <c r="E15">
        <v>76</v>
      </c>
      <c r="F15" t="s">
        <v>29</v>
      </c>
    </row>
    <row r="16" spans="1:6">
      <c r="A16">
        <v>2.0199999999999999E-2</v>
      </c>
      <c r="B16">
        <v>0.87570000000000003</v>
      </c>
      <c r="C16">
        <v>0.17377202999999999</v>
      </c>
      <c r="D16">
        <v>0.14259984000000001</v>
      </c>
      <c r="E16">
        <v>81</v>
      </c>
      <c r="F16" t="s">
        <v>28</v>
      </c>
    </row>
    <row r="17" spans="1:6">
      <c r="A17">
        <v>0.2024</v>
      </c>
      <c r="B17">
        <v>0.97399999999999998</v>
      </c>
      <c r="C17" s="4">
        <v>-0.66122822999999997</v>
      </c>
      <c r="D17" s="4">
        <v>0.17599590000000001</v>
      </c>
      <c r="E17">
        <v>84</v>
      </c>
      <c r="F17" t="s">
        <v>27</v>
      </c>
    </row>
    <row r="18" spans="1:6">
      <c r="A18">
        <v>0.20100000000000001</v>
      </c>
      <c r="B18">
        <v>0.99870000000000003</v>
      </c>
      <c r="C18">
        <v>-6.5882220000000005E-2</v>
      </c>
      <c r="D18">
        <v>0.19971486999999999</v>
      </c>
      <c r="E18" s="5">
        <v>92</v>
      </c>
      <c r="F18" t="s">
        <v>26</v>
      </c>
    </row>
    <row r="19" spans="1:6">
      <c r="A19">
        <v>0.1925</v>
      </c>
      <c r="B19">
        <v>0.99390000000000001</v>
      </c>
      <c r="C19">
        <v>0.18</v>
      </c>
      <c r="D19">
        <v>0.04</v>
      </c>
      <c r="E19">
        <v>84</v>
      </c>
      <c r="F19" s="2" t="s">
        <v>21</v>
      </c>
    </row>
    <row r="20" spans="1:6">
      <c r="A20">
        <v>0.27110000000000001</v>
      </c>
      <c r="B20">
        <v>0.94979999999999998</v>
      </c>
      <c r="C20">
        <v>-0.3</v>
      </c>
      <c r="D20">
        <v>0.04</v>
      </c>
      <c r="E20">
        <v>90</v>
      </c>
      <c r="F20" s="1" t="s">
        <v>15</v>
      </c>
    </row>
    <row r="21" spans="1:6">
      <c r="A21">
        <v>0.2286</v>
      </c>
      <c r="B21">
        <v>0.99550000000000005</v>
      </c>
      <c r="C21">
        <v>-0.06</v>
      </c>
      <c r="D21">
        <v>0.01</v>
      </c>
      <c r="E21">
        <v>95</v>
      </c>
      <c r="F21" s="1" t="s">
        <v>16</v>
      </c>
    </row>
    <row r="22" spans="1:6">
      <c r="A22">
        <v>0.24560000000000001</v>
      </c>
      <c r="B22">
        <v>0.99780000000000002</v>
      </c>
      <c r="C22">
        <v>-0.11</v>
      </c>
      <c r="D22">
        <v>0.04</v>
      </c>
      <c r="E22">
        <v>97</v>
      </c>
      <c r="F22" s="1" t="s">
        <v>17</v>
      </c>
    </row>
    <row r="23" spans="1:6">
      <c r="A23">
        <v>0.20469999999999999</v>
      </c>
      <c r="B23">
        <v>0.99909999999999999</v>
      </c>
      <c r="C23">
        <v>0.1</v>
      </c>
      <c r="D23">
        <v>7.0000000000000001E-3</v>
      </c>
      <c r="E23">
        <v>102</v>
      </c>
      <c r="F23" s="1" t="s">
        <v>18</v>
      </c>
    </row>
    <row r="24" spans="1:6">
      <c r="A24">
        <v>0.22600000000000001</v>
      </c>
      <c r="B24">
        <v>0.99950000000000006</v>
      </c>
      <c r="C24">
        <v>-0.24</v>
      </c>
      <c r="D24">
        <v>2.5999999999999999E-2</v>
      </c>
      <c r="E24">
        <v>109</v>
      </c>
      <c r="F24" s="1" t="s">
        <v>19</v>
      </c>
    </row>
    <row r="25" spans="1:6">
      <c r="A25">
        <v>0.2455</v>
      </c>
      <c r="B25">
        <v>0.98899999999999999</v>
      </c>
      <c r="C25">
        <v>0.12</v>
      </c>
      <c r="D25">
        <v>1.7999999999999999E-2</v>
      </c>
      <c r="E25">
        <v>115</v>
      </c>
      <c r="F25" s="1" t="s">
        <v>20</v>
      </c>
    </row>
    <row r="26" spans="1:6">
      <c r="A26">
        <v>0.30120000000000002</v>
      </c>
      <c r="B26">
        <v>0.99960000000000004</v>
      </c>
      <c r="C26">
        <v>-0.6</v>
      </c>
      <c r="D26">
        <v>0</v>
      </c>
      <c r="E26">
        <v>120</v>
      </c>
      <c r="F26" s="1" t="s">
        <v>22</v>
      </c>
    </row>
    <row r="27" spans="1:6">
      <c r="A27">
        <v>0.21029999999999999</v>
      </c>
      <c r="B27">
        <v>0.99990000000000001</v>
      </c>
      <c r="C27">
        <v>-0.12</v>
      </c>
      <c r="D27">
        <v>1.2E-2</v>
      </c>
      <c r="E27">
        <v>124</v>
      </c>
      <c r="F27" s="1" t="s">
        <v>23</v>
      </c>
    </row>
    <row r="33" spans="2:4">
      <c r="B33" s="1" t="s">
        <v>24</v>
      </c>
      <c r="C33" s="1" t="s">
        <v>25</v>
      </c>
      <c r="D33" s="1" t="s">
        <v>1</v>
      </c>
    </row>
    <row r="34" spans="2:4">
      <c r="B34">
        <v>4</v>
      </c>
      <c r="C34">
        <v>0.20630000000000001</v>
      </c>
      <c r="D34">
        <v>0.98229999999999995</v>
      </c>
    </row>
    <row r="35" spans="2:4">
      <c r="B35">
        <v>16</v>
      </c>
      <c r="C35">
        <v>0.1928</v>
      </c>
      <c r="D35">
        <v>0.99490000000000001</v>
      </c>
    </row>
    <row r="36" spans="2:4">
      <c r="B36">
        <v>27</v>
      </c>
      <c r="C36">
        <v>0.217</v>
      </c>
      <c r="D36">
        <v>0.99399999999999999</v>
      </c>
    </row>
    <row r="37" spans="2:4">
      <c r="B37">
        <v>31</v>
      </c>
      <c r="C37">
        <v>0.17949999999999999</v>
      </c>
      <c r="D37">
        <v>0.997</v>
      </c>
    </row>
    <row r="38" spans="2:4">
      <c r="B38">
        <v>11</v>
      </c>
      <c r="C38">
        <v>0.2107</v>
      </c>
      <c r="D38">
        <v>0.99629999999999996</v>
      </c>
    </row>
    <row r="39" spans="2:4">
      <c r="B39">
        <v>19</v>
      </c>
      <c r="C39">
        <v>0.21099999999999999</v>
      </c>
      <c r="D39">
        <v>0.99039999999999995</v>
      </c>
    </row>
    <row r="40" spans="2:4">
      <c r="B40">
        <v>24</v>
      </c>
      <c r="C40">
        <v>0.15509999999999999</v>
      </c>
      <c r="D40">
        <v>0.99639999999999995</v>
      </c>
    </row>
    <row r="41" spans="2:4">
      <c r="B41">
        <v>35</v>
      </c>
      <c r="C41">
        <v>0.1731</v>
      </c>
      <c r="D41">
        <v>0.99660000000000004</v>
      </c>
    </row>
    <row r="42" spans="2:4">
      <c r="B42">
        <v>84</v>
      </c>
      <c r="C42">
        <v>0.1925</v>
      </c>
      <c r="D42">
        <v>0.99390000000000001</v>
      </c>
    </row>
    <row r="43" spans="2:4">
      <c r="B43">
        <v>90</v>
      </c>
      <c r="C43">
        <v>0.27110000000000001</v>
      </c>
      <c r="D43">
        <v>0.94979999999999998</v>
      </c>
    </row>
    <row r="44" spans="2:4">
      <c r="B44">
        <v>95</v>
      </c>
      <c r="C44">
        <v>0.2286</v>
      </c>
      <c r="D44">
        <v>0.99550000000000005</v>
      </c>
    </row>
    <row r="45" spans="2:4">
      <c r="B45">
        <v>97</v>
      </c>
      <c r="C45">
        <v>0.24560000000000001</v>
      </c>
      <c r="D45">
        <v>0.99780000000000002</v>
      </c>
    </row>
    <row r="46" spans="2:4">
      <c r="B46">
        <v>102</v>
      </c>
      <c r="C46">
        <v>0.20469999999999999</v>
      </c>
      <c r="D46">
        <v>0.99909999999999999</v>
      </c>
    </row>
    <row r="47" spans="2:4">
      <c r="B47">
        <v>109</v>
      </c>
      <c r="C47">
        <v>0.22600000000000001</v>
      </c>
      <c r="D47">
        <v>0.99950000000000006</v>
      </c>
    </row>
    <row r="48" spans="2:4">
      <c r="B48">
        <v>115</v>
      </c>
      <c r="C48">
        <v>0.2455</v>
      </c>
      <c r="D48">
        <v>0.98899999999999999</v>
      </c>
    </row>
    <row r="49" spans="2:4">
      <c r="B49">
        <v>120</v>
      </c>
      <c r="C49">
        <v>0.30120000000000002</v>
      </c>
      <c r="D49">
        <v>0.99960000000000004</v>
      </c>
    </row>
    <row r="50" spans="2:4">
      <c r="B50">
        <v>124</v>
      </c>
      <c r="C50">
        <v>0.21029999999999999</v>
      </c>
      <c r="D50">
        <v>0.99990000000000001</v>
      </c>
    </row>
    <row r="57" spans="2:4">
      <c r="C57" t="s">
        <v>2</v>
      </c>
      <c r="D57" t="s">
        <v>0</v>
      </c>
    </row>
    <row r="58" spans="2:4">
      <c r="C58">
        <f>AVERAGE([1]Hoja1!$C$3:$C$8)</f>
        <v>-0.1325692645787647</v>
      </c>
      <c r="D58">
        <v>0.20630000000000001</v>
      </c>
    </row>
    <row r="59" spans="2:4">
      <c r="C59">
        <f>AVERAGE([2]Hoja1!$C$2:$C$9)</f>
        <v>0.11189639641799043</v>
      </c>
      <c r="D59">
        <v>0.1928</v>
      </c>
    </row>
    <row r="60" spans="2:4">
      <c r="C60">
        <f>AVERAGE([3]Hoja1!$C$2:$C$9)</f>
        <v>2.8577304662659314E-2</v>
      </c>
      <c r="D60">
        <v>0.217</v>
      </c>
    </row>
    <row r="61" spans="2:4">
      <c r="C61">
        <f>AVERAGE([4]Hoja1!$C$2:$C$7)</f>
        <v>0.42664100155335749</v>
      </c>
      <c r="D61">
        <v>0.17949999999999999</v>
      </c>
    </row>
    <row r="62" spans="2:4">
      <c r="C62">
        <f>AVERAGE([5]Hoja1!$C$2:$C$9)</f>
        <v>0.10199594656224928</v>
      </c>
      <c r="D62">
        <v>0.2107</v>
      </c>
    </row>
    <row r="63" spans="2:4">
      <c r="C63">
        <f>AVERAGE([6]sample22006!$C$11:$C$14)</f>
        <v>0.11742329555710174</v>
      </c>
      <c r="D63">
        <v>0.21099999999999999</v>
      </c>
    </row>
    <row r="64" spans="2:4">
      <c r="C64">
        <f>AVERAGE([7]Hoja1!$C$2:$C$4)</f>
        <v>-0.67250923101842408</v>
      </c>
      <c r="D64">
        <v>0.15509999999999999</v>
      </c>
    </row>
    <row r="65" spans="3:6">
      <c r="C65">
        <f>AVERAGE([8]Hoja1!$C$2:$C$4)</f>
        <v>-0.52630099920186602</v>
      </c>
      <c r="D65">
        <v>0.1731</v>
      </c>
    </row>
    <row r="66" spans="3:6">
      <c r="C66">
        <v>0.18</v>
      </c>
      <c r="D66">
        <v>0.1925</v>
      </c>
    </row>
    <row r="67" spans="3:6">
      <c r="C67">
        <v>-0.3</v>
      </c>
      <c r="D67">
        <v>0.27110000000000001</v>
      </c>
    </row>
    <row r="68" spans="3:6">
      <c r="C68">
        <v>-0.06</v>
      </c>
      <c r="D68">
        <v>0.2286</v>
      </c>
    </row>
    <row r="69" spans="3:6">
      <c r="C69">
        <v>-0.11</v>
      </c>
      <c r="D69">
        <v>0.24560000000000001</v>
      </c>
    </row>
    <row r="70" spans="3:6">
      <c r="C70">
        <v>0.1</v>
      </c>
      <c r="D70">
        <v>0.20469999999999999</v>
      </c>
    </row>
    <row r="71" spans="3:6">
      <c r="C71">
        <v>-0.24</v>
      </c>
      <c r="D71">
        <v>0.22600000000000001</v>
      </c>
    </row>
    <row r="72" spans="3:6">
      <c r="C72">
        <v>0.12</v>
      </c>
      <c r="D72">
        <v>0.2455</v>
      </c>
    </row>
    <row r="73" spans="3:6">
      <c r="C73">
        <v>-0.6</v>
      </c>
      <c r="D73">
        <v>0.30120000000000002</v>
      </c>
      <c r="F73">
        <v>0.27110000000000001</v>
      </c>
    </row>
    <row r="74" spans="3:6">
      <c r="C74">
        <v>-0.12</v>
      </c>
      <c r="D74">
        <v>0.21029999999999999</v>
      </c>
      <c r="F74">
        <v>0.30120000000000002</v>
      </c>
    </row>
    <row r="82" spans="3:4">
      <c r="C82" t="s">
        <v>2</v>
      </c>
      <c r="D82" t="s">
        <v>0</v>
      </c>
    </row>
    <row r="83" spans="3:4">
      <c r="C83">
        <f>AVERAGE([1]Hoja1!$C$3:$C$8)</f>
        <v>-0.1325692645787647</v>
      </c>
      <c r="D83">
        <v>0.20630000000000001</v>
      </c>
    </row>
    <row r="84" spans="3:4">
      <c r="C84">
        <f>AVERAGE([2]Hoja1!$C$2:$C$9)</f>
        <v>0.11189639641799043</v>
      </c>
      <c r="D84">
        <v>0.1928</v>
      </c>
    </row>
    <row r="85" spans="3:4">
      <c r="C85">
        <f>AVERAGE([3]Hoja1!$C$2:$C$9)</f>
        <v>2.8577304662659314E-2</v>
      </c>
      <c r="D85">
        <v>0.217</v>
      </c>
    </row>
    <row r="86" spans="3:4">
      <c r="C86">
        <f>AVERAGE([4]Hoja1!$C$2:$C$7)</f>
        <v>0.42664100155335749</v>
      </c>
      <c r="D86">
        <v>0.17949999999999999</v>
      </c>
    </row>
    <row r="87" spans="3:4">
      <c r="C87">
        <f>AVERAGE([5]Hoja1!$C$2:$C$9)</f>
        <v>0.10199594656224928</v>
      </c>
      <c r="D87">
        <v>0.2107</v>
      </c>
    </row>
    <row r="88" spans="3:4">
      <c r="C88">
        <f>AVERAGE([6]sample22006!$C$11:$C$14)</f>
        <v>0.11742329555710174</v>
      </c>
      <c r="D88">
        <v>0.21099999999999999</v>
      </c>
    </row>
    <row r="89" spans="3:4">
      <c r="C89">
        <f>AVERAGE([7]Hoja1!$C$2:$C$4)</f>
        <v>-0.67250923101842408</v>
      </c>
      <c r="D89">
        <v>0.15509999999999999</v>
      </c>
    </row>
    <row r="90" spans="3:4">
      <c r="C90">
        <f>AVERAGE([8]Hoja1!$C$2:$C$4)</f>
        <v>-0.52630099920186602</v>
      </c>
      <c r="D90">
        <v>0.1731</v>
      </c>
    </row>
    <row r="91" spans="3:4">
      <c r="C91">
        <v>0.18</v>
      </c>
      <c r="D91">
        <v>0.1925</v>
      </c>
    </row>
    <row r="92" spans="3:4">
      <c r="C92">
        <v>-0.3</v>
      </c>
      <c r="D92">
        <v>0.27110000000000001</v>
      </c>
    </row>
    <row r="93" spans="3:4">
      <c r="C93">
        <v>-0.06</v>
      </c>
      <c r="D93">
        <v>0.2286</v>
      </c>
    </row>
    <row r="94" spans="3:4">
      <c r="C94">
        <v>-0.11</v>
      </c>
      <c r="D94">
        <v>0.24560000000000001</v>
      </c>
    </row>
    <row r="95" spans="3:4">
      <c r="C95">
        <v>0.1</v>
      </c>
      <c r="D95">
        <v>0.20469999999999999</v>
      </c>
    </row>
    <row r="96" spans="3:4">
      <c r="C96">
        <v>-0.24</v>
      </c>
      <c r="D96">
        <v>0.22600000000000001</v>
      </c>
    </row>
    <row r="97" spans="3:4">
      <c r="C97">
        <v>0.12</v>
      </c>
      <c r="D97">
        <v>0.2455</v>
      </c>
    </row>
    <row r="98" spans="3:4">
      <c r="C98">
        <v>-0.6</v>
      </c>
      <c r="D98">
        <v>0.30120000000000002</v>
      </c>
    </row>
    <row r="99" spans="3:4">
      <c r="C99">
        <v>-0.12</v>
      </c>
      <c r="D99">
        <v>0.21029999999999999</v>
      </c>
    </row>
    <row r="102" spans="3:4">
      <c r="C102" s="3" t="s">
        <v>2</v>
      </c>
      <c r="D102" s="3" t="s">
        <v>0</v>
      </c>
    </row>
    <row r="103" spans="3:4">
      <c r="C103">
        <v>0.13</v>
      </c>
      <c r="D103">
        <v>0.20630000000000001</v>
      </c>
    </row>
    <row r="104" spans="3:4">
      <c r="C104">
        <v>0.11</v>
      </c>
      <c r="D104">
        <v>0.1928</v>
      </c>
    </row>
    <row r="105" spans="3:4">
      <c r="C105">
        <v>0.02</v>
      </c>
      <c r="D105">
        <v>0.217</v>
      </c>
    </row>
    <row r="106" spans="3:4">
      <c r="C106">
        <v>0.42</v>
      </c>
      <c r="D106">
        <v>0.17949999999999999</v>
      </c>
    </row>
    <row r="107" spans="3:4">
      <c r="C107">
        <v>0.1019</v>
      </c>
      <c r="D107">
        <v>0.2107</v>
      </c>
    </row>
    <row r="108" spans="3:4">
      <c r="C108">
        <v>0.1174</v>
      </c>
      <c r="D108">
        <v>0.21099999999999999</v>
      </c>
    </row>
    <row r="109" spans="3:4">
      <c r="C109">
        <v>0.67249999999999999</v>
      </c>
      <c r="D109">
        <v>0.15509999999999999</v>
      </c>
    </row>
    <row r="110" spans="3:4">
      <c r="C110">
        <v>0.52629999999999999</v>
      </c>
      <c r="D110">
        <v>0.1731</v>
      </c>
    </row>
    <row r="111" spans="3:4">
      <c r="C111">
        <v>0.18</v>
      </c>
      <c r="D111">
        <v>0.1925</v>
      </c>
    </row>
    <row r="112" spans="3:4">
      <c r="C112">
        <v>0.3</v>
      </c>
    </row>
    <row r="113" spans="3:4">
      <c r="C113">
        <v>0.06</v>
      </c>
      <c r="D113">
        <v>0.2286</v>
      </c>
    </row>
    <row r="114" spans="3:4">
      <c r="C114">
        <v>0.11</v>
      </c>
      <c r="D114">
        <v>0.24560000000000001</v>
      </c>
    </row>
    <row r="115" spans="3:4">
      <c r="C115">
        <v>0.1</v>
      </c>
      <c r="D115">
        <v>0.20469999999999999</v>
      </c>
    </row>
    <row r="116" spans="3:4">
      <c r="C116">
        <v>0.24</v>
      </c>
      <c r="D116">
        <v>0.22600000000000001</v>
      </c>
    </row>
    <row r="117" spans="3:4">
      <c r="C117">
        <v>0.12</v>
      </c>
      <c r="D117">
        <v>0.2455</v>
      </c>
    </row>
    <row r="118" spans="3:4">
      <c r="C118">
        <v>0.6</v>
      </c>
    </row>
    <row r="119" spans="3:4">
      <c r="C119">
        <v>0.12</v>
      </c>
      <c r="D119">
        <v>0.21029999999999999</v>
      </c>
    </row>
  </sheetData>
  <pageMargins left="0.75" right="0.75" top="1" bottom="1" header="0.51180555555555596" footer="0.51180555555555596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P15" sqref="P15"/>
    </sheetView>
  </sheetViews>
  <sheetFormatPr baseColWidth="10" defaultColWidth="8.85546875" defaultRowHeight="15"/>
  <cols>
    <col min="1" max="2" width="14.140625"/>
  </cols>
  <sheetData>
    <row r="1" spans="1:2">
      <c r="A1" t="s">
        <v>2</v>
      </c>
      <c r="B1" t="s">
        <v>0</v>
      </c>
    </row>
    <row r="2" spans="1:2">
      <c r="A2">
        <f>AVERAGE([7]Hoja1!$C$2:$C$4)</f>
        <v>-0.67250923101842408</v>
      </c>
      <c r="B2">
        <v>0.15509999999999999</v>
      </c>
    </row>
    <row r="3" spans="1:2">
      <c r="A3">
        <f>AVERAGE([8]Hoja1!$C$2:$C$4)</f>
        <v>-0.52630099920186602</v>
      </c>
      <c r="B3">
        <v>0.1731</v>
      </c>
    </row>
    <row r="4" spans="1:2">
      <c r="A4">
        <f>AVERAGE([1]Hoja1!$C$3:$C$8)</f>
        <v>-0.1325692645787647</v>
      </c>
      <c r="B4">
        <v>0.20630000000000001</v>
      </c>
    </row>
    <row r="5" spans="1:2">
      <c r="A5">
        <f>AVERAGE([3]Hoja1!$C$2:$C$9)</f>
        <v>2.8577304662659314E-2</v>
      </c>
      <c r="B5">
        <v>0.217</v>
      </c>
    </row>
    <row r="6" spans="1:2">
      <c r="A6">
        <f>AVERAGE([5]Hoja1!$C$2:$C$9)</f>
        <v>0.10199594656224928</v>
      </c>
      <c r="B6">
        <v>0.2107</v>
      </c>
    </row>
    <row r="7" spans="1:2">
      <c r="A7">
        <f>AVERAGE([2]Hoja1!$C$2:$C$9)</f>
        <v>0.11189639641799043</v>
      </c>
      <c r="B7">
        <v>0.1928</v>
      </c>
    </row>
    <row r="8" spans="1:2">
      <c r="A8">
        <f>AVERAGE([6]sample22006!$C$11:$C$14)</f>
        <v>0.11742329555710174</v>
      </c>
      <c r="B8">
        <v>0.21099999999999999</v>
      </c>
    </row>
    <row r="9" spans="1:2">
      <c r="A9">
        <f>AVERAGE([4]Hoja1!$C$2:$C$7)</f>
        <v>0.42664100155335749</v>
      </c>
      <c r="B9">
        <v>0.17949999999999999</v>
      </c>
    </row>
  </sheetData>
  <sortState ref="A13:B20">
    <sortCondition ref="A13"/>
  </sortState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Q15" sqref="Q15"/>
    </sheetView>
  </sheetViews>
  <sheetFormatPr baseColWidth="10" defaultColWidth="8.85546875" defaultRowHeight="15"/>
  <sheetData>
    <row r="1" spans="1:2">
      <c r="A1" t="s">
        <v>4</v>
      </c>
      <c r="B1" t="s">
        <v>0</v>
      </c>
    </row>
    <row r="2" spans="1:2">
      <c r="A2">
        <v>4</v>
      </c>
      <c r="B2">
        <v>0.20630000000000001</v>
      </c>
    </row>
    <row r="3" spans="1:2">
      <c r="A3">
        <v>11</v>
      </c>
      <c r="B3">
        <v>0.2107</v>
      </c>
    </row>
    <row r="4" spans="1:2">
      <c r="A4">
        <v>16</v>
      </c>
      <c r="B4">
        <v>0.1928</v>
      </c>
    </row>
    <row r="5" spans="1:2">
      <c r="A5">
        <v>19</v>
      </c>
      <c r="B5">
        <v>0.21099999999999999</v>
      </c>
    </row>
    <row r="6" spans="1:2">
      <c r="A6">
        <v>24</v>
      </c>
      <c r="B6">
        <v>0.15509999999999999</v>
      </c>
    </row>
    <row r="7" spans="1:2">
      <c r="A7">
        <v>27</v>
      </c>
      <c r="B7">
        <v>0.217</v>
      </c>
    </row>
    <row r="8" spans="1:2">
      <c r="A8">
        <v>31</v>
      </c>
      <c r="B8">
        <v>0.17949999999999999</v>
      </c>
    </row>
    <row r="9" spans="1:2">
      <c r="A9">
        <v>35</v>
      </c>
      <c r="B9">
        <v>0.1731</v>
      </c>
    </row>
  </sheetData>
  <sortState ref="A12:B19">
    <sortCondition ref="A2"/>
  </sortState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efpro</dc:creator>
  <cp:lastModifiedBy>Microsoft</cp:lastModifiedBy>
  <dcterms:created xsi:type="dcterms:W3CDTF">2019-03-19T01:06:38Z</dcterms:created>
  <dcterms:modified xsi:type="dcterms:W3CDTF">2019-03-20T03:29:08Z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3082-10.2.0.5965</vt:lpwstr>
  </property>
</Properties>
</file>