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Python Code\PCA by Irfan\"/>
    </mc:Choice>
  </mc:AlternateContent>
  <xr:revisionPtr revIDLastSave="0" documentId="13_ncr:1_{783D9FBD-F37F-4CD5-9C97-651E89A08D92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ta" sheetId="1" state="hidden" r:id="rId1"/>
    <sheet name="Data " sheetId="3" r:id="rId2"/>
    <sheet name="Prncipal Component output" sheetId="5" state="hidden" r:id="rId3"/>
    <sheet name="clean_data Output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6" l="1"/>
  <c r="K8" i="6"/>
  <c r="K7" i="6"/>
  <c r="K6" i="6"/>
  <c r="K5" i="6"/>
  <c r="K4" i="6"/>
  <c r="G9" i="6"/>
  <c r="G8" i="6"/>
  <c r="G7" i="6"/>
  <c r="G6" i="6"/>
  <c r="G5" i="6"/>
  <c r="G4" i="6"/>
  <c r="E9" i="6"/>
  <c r="E8" i="6"/>
  <c r="E7" i="6"/>
  <c r="E6" i="6"/>
  <c r="E5" i="6"/>
  <c r="E4" i="6"/>
  <c r="J9" i="6"/>
  <c r="I9" i="6"/>
  <c r="F9" i="6"/>
  <c r="J8" i="6"/>
  <c r="I8" i="6"/>
  <c r="F8" i="6"/>
  <c r="J7" i="6"/>
  <c r="I7" i="6"/>
  <c r="F7" i="6"/>
  <c r="J6" i="6"/>
  <c r="I6" i="6"/>
  <c r="F6" i="6"/>
  <c r="J5" i="6"/>
  <c r="I5" i="6"/>
  <c r="F5" i="6"/>
  <c r="J4" i="6"/>
  <c r="I4" i="6"/>
  <c r="F4" i="6"/>
  <c r="G10" i="6" l="1"/>
  <c r="K11" i="6"/>
  <c r="E10" i="6"/>
  <c r="K10" i="6"/>
  <c r="J11" i="6"/>
  <c r="I10" i="6"/>
  <c r="F10" i="6"/>
  <c r="J10" i="6"/>
  <c r="I11" i="6"/>
  <c r="A17" i="5"/>
  <c r="D5" i="5"/>
  <c r="C6" i="3"/>
  <c r="G2" i="5" l="1"/>
  <c r="D3" i="5"/>
  <c r="D2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5" i="5" s="1"/>
  <c r="G14" i="5"/>
  <c r="G13" i="5"/>
  <c r="G12" i="5"/>
  <c r="G11" i="5"/>
  <c r="G10" i="5"/>
  <c r="G9" i="5"/>
  <c r="G8" i="5"/>
  <c r="G7" i="5"/>
  <c r="G6" i="5"/>
  <c r="G5" i="5"/>
  <c r="G4" i="5"/>
  <c r="G3" i="5"/>
  <c r="E2" i="5"/>
  <c r="E3" i="5"/>
  <c r="D4" i="5"/>
  <c r="E4" i="5"/>
  <c r="E15" i="5" s="1"/>
  <c r="E5" i="5"/>
  <c r="D6" i="5"/>
  <c r="E6" i="5"/>
  <c r="D7" i="5"/>
  <c r="E7" i="5"/>
  <c r="D8" i="5"/>
  <c r="E8" i="5"/>
  <c r="D9" i="5"/>
  <c r="D15" i="5" s="1"/>
  <c r="E9" i="5"/>
  <c r="D10" i="5"/>
  <c r="E10" i="5"/>
  <c r="D11" i="5"/>
  <c r="E11" i="5"/>
  <c r="D12" i="5"/>
  <c r="E12" i="5"/>
  <c r="D13" i="5"/>
  <c r="E13" i="5"/>
  <c r="D14" i="5"/>
  <c r="E14" i="5"/>
  <c r="C7" i="3"/>
  <c r="B7" i="3"/>
  <c r="B6" i="3"/>
  <c r="F3" i="3"/>
  <c r="I3" i="3" s="1"/>
  <c r="D12" i="1"/>
  <c r="C12" i="1"/>
  <c r="B12" i="1"/>
  <c r="F9" i="1"/>
  <c r="H8" i="1"/>
  <c r="L8" i="1" s="1"/>
  <c r="F4" i="1"/>
  <c r="J4" i="1" s="1"/>
  <c r="D13" i="1"/>
  <c r="H9" i="1" s="1"/>
  <c r="L9" i="1" s="1"/>
  <c r="C13" i="1"/>
  <c r="G8" i="1" s="1"/>
  <c r="B13" i="1"/>
  <c r="F8" i="1" s="1"/>
  <c r="H16" i="5" l="1"/>
  <c r="G16" i="5"/>
  <c r="O9" i="1"/>
  <c r="O8" i="1"/>
  <c r="J8" i="1"/>
  <c r="H4" i="1"/>
  <c r="L4" i="1" s="1"/>
  <c r="F10" i="1"/>
  <c r="O4" i="1"/>
  <c r="F11" i="1"/>
  <c r="F5" i="1"/>
  <c r="F6" i="1"/>
  <c r="G11" i="1"/>
  <c r="K11" i="1" s="1"/>
  <c r="J9" i="1"/>
  <c r="G15" i="5"/>
  <c r="F7" i="1"/>
  <c r="N7" i="1" s="1"/>
  <c r="F2" i="1"/>
  <c r="G7" i="1"/>
  <c r="F3" i="1"/>
  <c r="G3" i="1"/>
  <c r="K3" i="1" s="1"/>
  <c r="F4" i="3"/>
  <c r="F2" i="3"/>
  <c r="F5" i="3"/>
  <c r="E3" i="3"/>
  <c r="E4" i="3"/>
  <c r="E2" i="3"/>
  <c r="E5" i="3"/>
  <c r="N8" i="1"/>
  <c r="K8" i="1"/>
  <c r="P8" i="1"/>
  <c r="G2" i="1"/>
  <c r="H3" i="1"/>
  <c r="L3" i="1" s="1"/>
  <c r="G6" i="1"/>
  <c r="H7" i="1"/>
  <c r="L7" i="1" s="1"/>
  <c r="G10" i="1"/>
  <c r="H11" i="1"/>
  <c r="L11" i="1" s="1"/>
  <c r="H2" i="1"/>
  <c r="G5" i="1"/>
  <c r="H6" i="1"/>
  <c r="L6" i="1" s="1"/>
  <c r="G9" i="1"/>
  <c r="H10" i="1"/>
  <c r="L10" i="1" s="1"/>
  <c r="K7" i="1"/>
  <c r="G4" i="1"/>
  <c r="H5" i="1"/>
  <c r="L5" i="1" s="1"/>
  <c r="N11" i="1"/>
  <c r="J5" i="1" l="1"/>
  <c r="O5" i="1"/>
  <c r="J11" i="1"/>
  <c r="O11" i="1"/>
  <c r="O2" i="1"/>
  <c r="J2" i="1"/>
  <c r="F13" i="1"/>
  <c r="F12" i="1"/>
  <c r="J6" i="1"/>
  <c r="O6" i="1"/>
  <c r="O7" i="1"/>
  <c r="J7" i="1"/>
  <c r="O10" i="1"/>
  <c r="J10" i="1"/>
  <c r="J3" i="1"/>
  <c r="O3" i="1"/>
  <c r="N3" i="1"/>
  <c r="I4" i="3"/>
  <c r="I5" i="3"/>
  <c r="I2" i="3"/>
  <c r="K2" i="3"/>
  <c r="F7" i="3"/>
  <c r="F6" i="3"/>
  <c r="H2" i="3"/>
  <c r="H6" i="3" s="1"/>
  <c r="H9" i="3" s="1"/>
  <c r="E7" i="3"/>
  <c r="K3" i="3"/>
  <c r="H3" i="3"/>
  <c r="K4" i="3"/>
  <c r="H4" i="3"/>
  <c r="H5" i="3"/>
  <c r="K5" i="3"/>
  <c r="E6" i="3"/>
  <c r="P9" i="1"/>
  <c r="N9" i="1"/>
  <c r="K9" i="1"/>
  <c r="K10" i="1"/>
  <c r="P10" i="1"/>
  <c r="N10" i="1"/>
  <c r="K2" i="1"/>
  <c r="P2" i="1"/>
  <c r="N2" i="1"/>
  <c r="G13" i="1"/>
  <c r="G12" i="1"/>
  <c r="P5" i="1"/>
  <c r="N5" i="1"/>
  <c r="K5" i="1"/>
  <c r="P11" i="1"/>
  <c r="P4" i="1"/>
  <c r="N4" i="1"/>
  <c r="K4" i="1"/>
  <c r="H13" i="1"/>
  <c r="L2" i="1"/>
  <c r="H12" i="1"/>
  <c r="K6" i="1"/>
  <c r="P6" i="1"/>
  <c r="N6" i="1"/>
  <c r="P3" i="1"/>
  <c r="P7" i="1"/>
  <c r="J13" i="1" l="1"/>
  <c r="J12" i="1"/>
  <c r="J15" i="1" s="1"/>
  <c r="F20" i="1" s="1"/>
  <c r="O13" i="1"/>
  <c r="O12" i="1"/>
  <c r="O15" i="1" s="1"/>
  <c r="I7" i="3"/>
  <c r="I6" i="3"/>
  <c r="H7" i="3"/>
  <c r="K6" i="3"/>
  <c r="K7" i="3"/>
  <c r="L13" i="1"/>
  <c r="L12" i="1"/>
  <c r="L15" i="1" s="1"/>
  <c r="H22" i="1" s="1"/>
  <c r="P13" i="1"/>
  <c r="K12" i="1"/>
  <c r="K15" i="1" s="1"/>
  <c r="G21" i="1" s="1"/>
  <c r="K13" i="1"/>
  <c r="P12" i="1"/>
  <c r="P15" i="1" s="1"/>
  <c r="N13" i="1"/>
  <c r="N12" i="1"/>
  <c r="N15" i="1" s="1"/>
  <c r="H21" i="1" l="1"/>
  <c r="G22" i="1"/>
  <c r="F22" i="1"/>
  <c r="H20" i="1"/>
  <c r="F21" i="1"/>
  <c r="G20" i="1"/>
  <c r="I9" i="3"/>
  <c r="F15" i="3" s="1"/>
  <c r="E14" i="3"/>
  <c r="K9" i="3"/>
  <c r="F14" i="3" s="1"/>
  <c r="E15" i="3"/>
</calcChain>
</file>

<file path=xl/sharedStrings.xml><?xml version="1.0" encoding="utf-8"?>
<sst xmlns="http://schemas.openxmlformats.org/spreadsheetml/2006/main" count="70" uniqueCount="41">
  <si>
    <t>X1</t>
  </si>
  <si>
    <t>X2</t>
  </si>
  <si>
    <t>X3</t>
  </si>
  <si>
    <t>Mean</t>
  </si>
  <si>
    <t>X1-X1bar</t>
  </si>
  <si>
    <t>X2-X2bar</t>
  </si>
  <si>
    <t>X3-X3bar</t>
  </si>
  <si>
    <t>( X1-X1bar ) Squared</t>
  </si>
  <si>
    <t>( X2-X2bar) Squared</t>
  </si>
  <si>
    <t>( X3-X3bar) Squared</t>
  </si>
  <si>
    <t>Sum</t>
  </si>
  <si>
    <t xml:space="preserve">( X1-X1bar ) * ( X2-X2bar ) </t>
  </si>
  <si>
    <t xml:space="preserve">( X2-X2bar ) * ( X3-X3bar ) </t>
  </si>
  <si>
    <t xml:space="preserve">( X1-X1bar ) * ( X3-X3bar ) </t>
  </si>
  <si>
    <t xml:space="preserve">Covariance </t>
  </si>
  <si>
    <t>A</t>
  </si>
  <si>
    <t>data</t>
  </si>
  <si>
    <t>S=</t>
  </si>
  <si>
    <t>Average</t>
  </si>
  <si>
    <t>PCA1</t>
  </si>
  <si>
    <t>PCA2</t>
  </si>
  <si>
    <t>PC1</t>
  </si>
  <si>
    <t>PC2</t>
  </si>
  <si>
    <t>CORRELATION</t>
  </si>
  <si>
    <t>Z1 = Output PC1</t>
  </si>
  <si>
    <t>Z2 = Output PC2</t>
  </si>
  <si>
    <t>will go will PCA 1</t>
  </si>
  <si>
    <t>X1 &amp; X2</t>
  </si>
  <si>
    <t>&lt;=50%</t>
  </si>
  <si>
    <t>no correlation</t>
  </si>
  <si>
    <t>PC3</t>
  </si>
  <si>
    <t>data ( First Row )</t>
  </si>
  <si>
    <t>Test</t>
  </si>
  <si>
    <t>PCA2 ( Beta )</t>
  </si>
  <si>
    <t>PCA3 ( Beta )</t>
  </si>
  <si>
    <t>PCA1 ( Beta )</t>
  </si>
  <si>
    <t>Z1</t>
  </si>
  <si>
    <t>Z2</t>
  </si>
  <si>
    <t>Z3</t>
  </si>
  <si>
    <t>Z3= Output PC3</t>
  </si>
  <si>
    <t xml:space="preserve">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</si>
</sst>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0" fillId="0" borderId="1" xfId="0" applyNumberFormat="1" applyBorder="1"/>
    <xf numFmtId="1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0" borderId="0" xfId="1" applyNumberFormat="1" applyFont="1"/>
    <xf numFmtId="165" fontId="0" fillId="4" borderId="1" xfId="0" applyNumberFormat="1" applyFill="1" applyBorder="1"/>
    <xf numFmtId="2" fontId="0" fillId="4" borderId="1" xfId="0" applyNumberFormat="1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0" fillId="5" borderId="1" xfId="0" applyFill="1" applyBorder="1"/>
    <xf numFmtId="166" fontId="0" fillId="2" borderId="1" xfId="0" applyNumberFormat="1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18366</xdr:colOff>
      <xdr:row>9</xdr:row>
      <xdr:rowOff>48597</xdr:rowOff>
    </xdr:from>
    <xdr:to>
      <xdr:col>10</xdr:col>
      <xdr:colOff>1540540</xdr:colOff>
      <xdr:row>23</xdr:row>
      <xdr:rowOff>175995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876" y="1798087"/>
          <a:ext cx="4651817" cy="2848826"/>
        </a:xfrm>
        <a:prstGeom prst="rect">
          <a:avLst/>
        </a:prstGeom>
      </xdr:spPr>
    </xdr:pic>
    <xdr:clientData/>
  </xdr:twoCellAnchor>
  <xdr:twoCellAnchor editAs="oneCell">
    <xdr:from>
      <xdr:col>7</xdr:col>
      <xdr:colOff>66120</xdr:colOff>
      <xdr:row>24</xdr:row>
      <xdr:rowOff>106913</xdr:rowOff>
    </xdr:from>
    <xdr:to>
      <xdr:col>10</xdr:col>
      <xdr:colOff>211708</xdr:colOff>
      <xdr:row>31</xdr:row>
      <xdr:rowOff>61813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31630" y="4772219"/>
          <a:ext cx="3275231" cy="1315614"/>
        </a:xfrm>
        <a:prstGeom prst="rect">
          <a:avLst/>
        </a:prstGeom>
      </xdr:spPr>
    </xdr:pic>
    <xdr:clientData/>
  </xdr:twoCellAnchor>
  <xdr:twoCellAnchor editAs="oneCell">
    <xdr:from>
      <xdr:col>11</xdr:col>
      <xdr:colOff>77755</xdr:colOff>
      <xdr:row>8</xdr:row>
      <xdr:rowOff>194387</xdr:rowOff>
    </xdr:from>
    <xdr:to>
      <xdr:col>19</xdr:col>
      <xdr:colOff>240564</xdr:colOff>
      <xdr:row>23</xdr:row>
      <xdr:rowOff>168709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6607" y="1749489"/>
          <a:ext cx="5061380" cy="2890138"/>
        </a:xfrm>
        <a:prstGeom prst="rect">
          <a:avLst/>
        </a:prstGeom>
      </xdr:spPr>
    </xdr:pic>
    <xdr:clientData/>
  </xdr:twoCellAnchor>
  <xdr:twoCellAnchor editAs="oneCell">
    <xdr:from>
      <xdr:col>11</xdr:col>
      <xdr:colOff>77757</xdr:colOff>
      <xdr:row>26</xdr:row>
      <xdr:rowOff>9718</xdr:rowOff>
    </xdr:from>
    <xdr:to>
      <xdr:col>15</xdr:col>
      <xdr:colOff>395839</xdr:colOff>
      <xdr:row>34</xdr:row>
      <xdr:rowOff>5001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76609" y="5063800"/>
          <a:ext cx="2767368" cy="1545383"/>
        </a:xfrm>
        <a:prstGeom prst="rect">
          <a:avLst/>
        </a:prstGeom>
      </xdr:spPr>
    </xdr:pic>
    <xdr:clientData/>
  </xdr:twoCellAnchor>
  <xdr:twoCellAnchor editAs="oneCell">
    <xdr:from>
      <xdr:col>15</xdr:col>
      <xdr:colOff>435764</xdr:colOff>
      <xdr:row>26</xdr:row>
      <xdr:rowOff>19438</xdr:rowOff>
    </xdr:from>
    <xdr:to>
      <xdr:col>19</xdr:col>
      <xdr:colOff>325018</xdr:colOff>
      <xdr:row>33</xdr:row>
      <xdr:rowOff>165230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3902" y="5073520"/>
          <a:ext cx="2338539" cy="1506506"/>
        </a:xfrm>
        <a:prstGeom prst="rect">
          <a:avLst/>
        </a:prstGeom>
      </xdr:spPr>
    </xdr:pic>
    <xdr:clientData/>
  </xdr:twoCellAnchor>
  <xdr:twoCellAnchor editAs="oneCell">
    <xdr:from>
      <xdr:col>19</xdr:col>
      <xdr:colOff>330459</xdr:colOff>
      <xdr:row>9</xdr:row>
      <xdr:rowOff>0</xdr:rowOff>
    </xdr:from>
    <xdr:to>
      <xdr:col>26</xdr:col>
      <xdr:colOff>519124</xdr:colOff>
      <xdr:row>22</xdr:row>
      <xdr:rowOff>157908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27882" y="1749490"/>
          <a:ext cx="4474915" cy="268494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25</xdr:row>
      <xdr:rowOff>0</xdr:rowOff>
    </xdr:from>
    <xdr:to>
      <xdr:col>30</xdr:col>
      <xdr:colOff>248215</xdr:colOff>
      <xdr:row>46</xdr:row>
      <xdr:rowOff>165476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09745" y="4859694"/>
          <a:ext cx="6371429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42" zoomScaleNormal="142" workbookViewId="0">
      <selection activeCell="A2" sqref="A2"/>
    </sheetView>
  </sheetViews>
  <sheetFormatPr defaultRowHeight="15" x14ac:dyDescent="0.25"/>
  <cols>
    <col min="1" max="1" width="6" bestFit="1" customWidth="1"/>
    <col min="2" max="4" width="4" bestFit="1" customWidth="1"/>
    <col min="5" max="5" width="11.140625" bestFit="1" customWidth="1"/>
    <col min="6" max="8" width="12.7109375" bestFit="1" customWidth="1"/>
    <col min="10" max="10" width="19.140625" bestFit="1" customWidth="1"/>
    <col min="11" max="12" width="18.7109375" bestFit="1" customWidth="1"/>
    <col min="14" max="14" width="24" bestFit="1" customWidth="1"/>
    <col min="15" max="15" width="24" customWidth="1"/>
    <col min="16" max="16" width="24" bestFit="1" customWidth="1"/>
  </cols>
  <sheetData>
    <row r="1" spans="1:16" x14ac:dyDescent="0.25">
      <c r="B1" t="s">
        <v>0</v>
      </c>
      <c r="C1" t="s">
        <v>1</v>
      </c>
      <c r="D1" t="s">
        <v>2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11</v>
      </c>
      <c r="O1" t="s">
        <v>13</v>
      </c>
      <c r="P1" t="s">
        <v>12</v>
      </c>
    </row>
    <row r="2" spans="1:16" x14ac:dyDescent="0.25">
      <c r="B2">
        <v>7</v>
      </c>
      <c r="C2">
        <v>4</v>
      </c>
      <c r="D2">
        <v>3</v>
      </c>
      <c r="F2">
        <f>B2-$B$13</f>
        <v>9.9999999999999645E-2</v>
      </c>
      <c r="G2">
        <f>C2-$C$13</f>
        <v>0.5</v>
      </c>
      <c r="H2">
        <f>D2-$D$13</f>
        <v>-2.0999999999999996</v>
      </c>
      <c r="J2">
        <f>F2^2</f>
        <v>9.9999999999999291E-3</v>
      </c>
      <c r="K2">
        <f t="shared" ref="K2:L2" si="0">G2^2</f>
        <v>0.25</v>
      </c>
      <c r="L2">
        <f t="shared" si="0"/>
        <v>4.4099999999999984</v>
      </c>
      <c r="N2">
        <f>F2*G2</f>
        <v>4.9999999999999822E-2</v>
      </c>
      <c r="O2">
        <f>F2*H2</f>
        <v>-0.20999999999999922</v>
      </c>
      <c r="P2">
        <f t="shared" ref="P2:P11" si="1">G2*H2</f>
        <v>-1.0499999999999998</v>
      </c>
    </row>
    <row r="3" spans="1:16" x14ac:dyDescent="0.25">
      <c r="B3">
        <v>4</v>
      </c>
      <c r="C3">
        <v>1</v>
      </c>
      <c r="D3">
        <v>8</v>
      </c>
      <c r="F3">
        <f t="shared" ref="F3:F11" si="2">B3-$B$13</f>
        <v>-2.9000000000000004</v>
      </c>
      <c r="G3">
        <f t="shared" ref="G3:G11" si="3">C3-$C$13</f>
        <v>-2.5</v>
      </c>
      <c r="H3">
        <f t="shared" ref="H3:H11" si="4">D3-$D$13</f>
        <v>2.9000000000000004</v>
      </c>
      <c r="J3">
        <f t="shared" ref="J3:J11" si="5">F3^2</f>
        <v>8.4100000000000019</v>
      </c>
      <c r="K3">
        <f t="shared" ref="K3:K11" si="6">G3^2</f>
        <v>6.25</v>
      </c>
      <c r="L3">
        <f t="shared" ref="L3:L11" si="7">H3^2</f>
        <v>8.4100000000000019</v>
      </c>
      <c r="N3">
        <f t="shared" ref="N3:N11" si="8">F3*G3</f>
        <v>7.2500000000000009</v>
      </c>
      <c r="O3">
        <f t="shared" ref="O3:O11" si="9">F3*H3</f>
        <v>-8.4100000000000019</v>
      </c>
      <c r="P3">
        <f t="shared" si="1"/>
        <v>-7.2500000000000009</v>
      </c>
    </row>
    <row r="4" spans="1:16" x14ac:dyDescent="0.25">
      <c r="B4">
        <v>6</v>
      </c>
      <c r="C4">
        <v>3</v>
      </c>
      <c r="D4">
        <v>5</v>
      </c>
      <c r="F4">
        <f t="shared" si="2"/>
        <v>-0.90000000000000036</v>
      </c>
      <c r="G4">
        <f t="shared" si="3"/>
        <v>-0.5</v>
      </c>
      <c r="H4">
        <f t="shared" si="4"/>
        <v>-9.9999999999999645E-2</v>
      </c>
      <c r="J4">
        <f t="shared" si="5"/>
        <v>0.81000000000000061</v>
      </c>
      <c r="K4">
        <f t="shared" si="6"/>
        <v>0.25</v>
      </c>
      <c r="L4">
        <f t="shared" si="7"/>
        <v>9.9999999999999291E-3</v>
      </c>
      <c r="N4">
        <f t="shared" si="8"/>
        <v>0.45000000000000018</v>
      </c>
      <c r="O4">
        <f t="shared" si="9"/>
        <v>8.9999999999999719E-2</v>
      </c>
      <c r="P4">
        <f t="shared" si="1"/>
        <v>4.9999999999999822E-2</v>
      </c>
    </row>
    <row r="5" spans="1:16" x14ac:dyDescent="0.25">
      <c r="B5">
        <v>8</v>
      </c>
      <c r="C5">
        <v>6</v>
      </c>
      <c r="D5">
        <v>1</v>
      </c>
      <c r="F5">
        <f t="shared" si="2"/>
        <v>1.0999999999999996</v>
      </c>
      <c r="G5">
        <f t="shared" si="3"/>
        <v>2.5</v>
      </c>
      <c r="H5">
        <f t="shared" si="4"/>
        <v>-4.0999999999999996</v>
      </c>
      <c r="J5">
        <f t="shared" si="5"/>
        <v>1.2099999999999993</v>
      </c>
      <c r="K5">
        <f t="shared" si="6"/>
        <v>6.25</v>
      </c>
      <c r="L5">
        <f t="shared" si="7"/>
        <v>16.809999999999999</v>
      </c>
      <c r="N5">
        <f t="shared" si="8"/>
        <v>2.7499999999999991</v>
      </c>
      <c r="O5">
        <f t="shared" si="9"/>
        <v>-4.509999999999998</v>
      </c>
      <c r="P5">
        <f t="shared" si="1"/>
        <v>-10.25</v>
      </c>
    </row>
    <row r="6" spans="1:16" x14ac:dyDescent="0.25">
      <c r="B6">
        <v>8</v>
      </c>
      <c r="C6">
        <v>5</v>
      </c>
      <c r="D6">
        <v>7</v>
      </c>
      <c r="F6">
        <f t="shared" si="2"/>
        <v>1.0999999999999996</v>
      </c>
      <c r="G6">
        <f t="shared" si="3"/>
        <v>1.5</v>
      </c>
      <c r="H6">
        <f t="shared" si="4"/>
        <v>1.9000000000000004</v>
      </c>
      <c r="J6">
        <f t="shared" si="5"/>
        <v>1.2099999999999993</v>
      </c>
      <c r="K6">
        <f t="shared" si="6"/>
        <v>2.25</v>
      </c>
      <c r="L6">
        <f t="shared" si="7"/>
        <v>3.6100000000000012</v>
      </c>
      <c r="N6">
        <f t="shared" si="8"/>
        <v>1.6499999999999995</v>
      </c>
      <c r="O6">
        <f t="shared" si="9"/>
        <v>2.09</v>
      </c>
      <c r="P6">
        <f t="shared" si="1"/>
        <v>2.8500000000000005</v>
      </c>
    </row>
    <row r="7" spans="1:16" x14ac:dyDescent="0.25">
      <c r="B7">
        <v>7</v>
      </c>
      <c r="C7">
        <v>2</v>
      </c>
      <c r="D7">
        <v>9</v>
      </c>
      <c r="F7">
        <f t="shared" si="2"/>
        <v>9.9999999999999645E-2</v>
      </c>
      <c r="G7">
        <f t="shared" si="3"/>
        <v>-1.5</v>
      </c>
      <c r="H7">
        <f t="shared" si="4"/>
        <v>3.9000000000000004</v>
      </c>
      <c r="J7">
        <f t="shared" si="5"/>
        <v>9.9999999999999291E-3</v>
      </c>
      <c r="K7">
        <f t="shared" si="6"/>
        <v>2.25</v>
      </c>
      <c r="L7">
        <f t="shared" si="7"/>
        <v>15.210000000000003</v>
      </c>
      <c r="N7">
        <f t="shared" si="8"/>
        <v>-0.14999999999999947</v>
      </c>
      <c r="O7">
        <f t="shared" si="9"/>
        <v>0.38999999999999863</v>
      </c>
      <c r="P7">
        <f t="shared" si="1"/>
        <v>-5.8500000000000005</v>
      </c>
    </row>
    <row r="8" spans="1:16" x14ac:dyDescent="0.25">
      <c r="B8">
        <v>5</v>
      </c>
      <c r="C8">
        <v>3</v>
      </c>
      <c r="D8">
        <v>3</v>
      </c>
      <c r="F8">
        <f t="shared" si="2"/>
        <v>-1.9000000000000004</v>
      </c>
      <c r="G8">
        <f t="shared" si="3"/>
        <v>-0.5</v>
      </c>
      <c r="H8">
        <f t="shared" si="4"/>
        <v>-2.0999999999999996</v>
      </c>
      <c r="J8">
        <f t="shared" si="5"/>
        <v>3.6100000000000012</v>
      </c>
      <c r="K8">
        <f t="shared" si="6"/>
        <v>0.25</v>
      </c>
      <c r="L8">
        <f t="shared" si="7"/>
        <v>4.4099999999999984</v>
      </c>
      <c r="N8">
        <f t="shared" si="8"/>
        <v>0.95000000000000018</v>
      </c>
      <c r="O8">
        <f t="shared" si="9"/>
        <v>3.99</v>
      </c>
      <c r="P8">
        <f t="shared" si="1"/>
        <v>1.0499999999999998</v>
      </c>
    </row>
    <row r="9" spans="1:16" x14ac:dyDescent="0.25">
      <c r="B9">
        <v>9</v>
      </c>
      <c r="C9">
        <v>5</v>
      </c>
      <c r="D9">
        <v>8</v>
      </c>
      <c r="F9">
        <f t="shared" si="2"/>
        <v>2.0999999999999996</v>
      </c>
      <c r="G9">
        <f t="shared" si="3"/>
        <v>1.5</v>
      </c>
      <c r="H9">
        <f t="shared" si="4"/>
        <v>2.9000000000000004</v>
      </c>
      <c r="J9">
        <f t="shared" si="5"/>
        <v>4.4099999999999984</v>
      </c>
      <c r="K9">
        <f t="shared" si="6"/>
        <v>2.25</v>
      </c>
      <c r="L9">
        <f t="shared" si="7"/>
        <v>8.4100000000000019</v>
      </c>
      <c r="N9">
        <f t="shared" si="8"/>
        <v>3.1499999999999995</v>
      </c>
      <c r="O9">
        <f t="shared" si="9"/>
        <v>6.09</v>
      </c>
      <c r="P9">
        <f t="shared" si="1"/>
        <v>4.3500000000000005</v>
      </c>
    </row>
    <row r="10" spans="1:16" x14ac:dyDescent="0.25">
      <c r="B10">
        <v>7</v>
      </c>
      <c r="C10">
        <v>4</v>
      </c>
      <c r="D10">
        <v>5</v>
      </c>
      <c r="F10">
        <f t="shared" si="2"/>
        <v>9.9999999999999645E-2</v>
      </c>
      <c r="G10">
        <f t="shared" si="3"/>
        <v>0.5</v>
      </c>
      <c r="H10">
        <f t="shared" si="4"/>
        <v>-9.9999999999999645E-2</v>
      </c>
      <c r="J10">
        <f t="shared" si="5"/>
        <v>9.9999999999999291E-3</v>
      </c>
      <c r="K10">
        <f t="shared" si="6"/>
        <v>0.25</v>
      </c>
      <c r="L10">
        <f t="shared" si="7"/>
        <v>9.9999999999999291E-3</v>
      </c>
      <c r="N10">
        <f t="shared" si="8"/>
        <v>4.9999999999999822E-2</v>
      </c>
      <c r="O10">
        <f t="shared" si="9"/>
        <v>-9.9999999999999291E-3</v>
      </c>
      <c r="P10">
        <f t="shared" si="1"/>
        <v>-4.9999999999999822E-2</v>
      </c>
    </row>
    <row r="11" spans="1:16" x14ac:dyDescent="0.25">
      <c r="B11">
        <v>8</v>
      </c>
      <c r="C11">
        <v>2</v>
      </c>
      <c r="D11">
        <v>2</v>
      </c>
      <c r="F11">
        <f t="shared" si="2"/>
        <v>1.0999999999999996</v>
      </c>
      <c r="G11">
        <f t="shared" si="3"/>
        <v>-1.5</v>
      </c>
      <c r="H11">
        <f t="shared" si="4"/>
        <v>-3.0999999999999996</v>
      </c>
      <c r="J11">
        <f t="shared" si="5"/>
        <v>1.2099999999999993</v>
      </c>
      <c r="K11">
        <f t="shared" si="6"/>
        <v>2.25</v>
      </c>
      <c r="L11">
        <f t="shared" si="7"/>
        <v>9.6099999999999977</v>
      </c>
      <c r="N11">
        <f t="shared" si="8"/>
        <v>-1.6499999999999995</v>
      </c>
      <c r="O11">
        <f t="shared" si="9"/>
        <v>-3.4099999999999984</v>
      </c>
      <c r="P11">
        <f t="shared" si="1"/>
        <v>4.6499999999999995</v>
      </c>
    </row>
    <row r="12" spans="1:16" x14ac:dyDescent="0.25">
      <c r="A12" t="s">
        <v>10</v>
      </c>
      <c r="B12">
        <f>SUM(B2:B11)</f>
        <v>69</v>
      </c>
      <c r="C12">
        <f t="shared" ref="C12:P12" si="10">SUM(C2:C11)</f>
        <v>35</v>
      </c>
      <c r="D12">
        <f t="shared" si="10"/>
        <v>51</v>
      </c>
      <c r="F12">
        <f t="shared" si="10"/>
        <v>-3.5527136788005009E-15</v>
      </c>
      <c r="G12">
        <f t="shared" si="10"/>
        <v>0</v>
      </c>
      <c r="H12">
        <f t="shared" si="10"/>
        <v>3.5527136788005009E-15</v>
      </c>
      <c r="J12">
        <f t="shared" si="10"/>
        <v>20.900000000000002</v>
      </c>
      <c r="K12">
        <f t="shared" si="10"/>
        <v>22.5</v>
      </c>
      <c r="L12">
        <f t="shared" si="10"/>
        <v>70.899999999999991</v>
      </c>
      <c r="N12">
        <f t="shared" si="10"/>
        <v>14.5</v>
      </c>
      <c r="O12">
        <f t="shared" si="10"/>
        <v>-3.8999999999999986</v>
      </c>
      <c r="P12">
        <f t="shared" si="10"/>
        <v>-11.5</v>
      </c>
    </row>
    <row r="13" spans="1:16" x14ac:dyDescent="0.25">
      <c r="A13" t="s">
        <v>3</v>
      </c>
      <c r="B13">
        <f>AVERAGE(B2:B11)</f>
        <v>6.9</v>
      </c>
      <c r="C13">
        <f t="shared" ref="C13:L13" si="11">AVERAGE(C2:C11)</f>
        <v>3.5</v>
      </c>
      <c r="D13">
        <f t="shared" si="11"/>
        <v>5.0999999999999996</v>
      </c>
      <c r="F13">
        <f t="shared" si="11"/>
        <v>-3.5527136788005011E-16</v>
      </c>
      <c r="G13">
        <f t="shared" si="11"/>
        <v>0</v>
      </c>
      <c r="H13">
        <f t="shared" si="11"/>
        <v>3.5527136788005011E-16</v>
      </c>
      <c r="J13">
        <f t="shared" si="11"/>
        <v>2.0900000000000003</v>
      </c>
      <c r="K13">
        <f t="shared" si="11"/>
        <v>2.25</v>
      </c>
      <c r="L13">
        <f t="shared" si="11"/>
        <v>7.089999999999999</v>
      </c>
      <c r="N13">
        <f t="shared" ref="N13:P13" si="12">AVERAGE(N2:N11)</f>
        <v>1.45</v>
      </c>
      <c r="O13">
        <f t="shared" ref="O13" si="13">AVERAGE(O2:O11)</f>
        <v>-0.38999999999999985</v>
      </c>
      <c r="P13">
        <f t="shared" si="12"/>
        <v>-1.1499999999999999</v>
      </c>
    </row>
    <row r="15" spans="1:16" x14ac:dyDescent="0.25">
      <c r="J15">
        <f>J12/9</f>
        <v>2.3222222222222224</v>
      </c>
      <c r="K15">
        <f t="shared" ref="K15:N15" si="14">K12/9</f>
        <v>2.5</v>
      </c>
      <c r="L15">
        <f t="shared" si="14"/>
        <v>7.8777777777777764</v>
      </c>
      <c r="N15">
        <f t="shared" si="14"/>
        <v>1.6111111111111112</v>
      </c>
      <c r="O15">
        <f t="shared" ref="O15" si="15">O12/9</f>
        <v>-0.43333333333333318</v>
      </c>
      <c r="P15">
        <f t="shared" ref="P15" si="16">P12/9</f>
        <v>-1.2777777777777777</v>
      </c>
    </row>
    <row r="17" spans="5:8" x14ac:dyDescent="0.25">
      <c r="E17" s="3" t="s">
        <v>14</v>
      </c>
    </row>
    <row r="19" spans="5:8" x14ac:dyDescent="0.25">
      <c r="E19" s="4" t="s">
        <v>15</v>
      </c>
      <c r="F19" s="2" t="s">
        <v>0</v>
      </c>
      <c r="G19" s="2" t="s">
        <v>1</v>
      </c>
      <c r="H19" s="2" t="s">
        <v>2</v>
      </c>
    </row>
    <row r="20" spans="5:8" x14ac:dyDescent="0.25">
      <c r="E20" s="2" t="s">
        <v>0</v>
      </c>
      <c r="F20" s="5">
        <f>J15</f>
        <v>2.3222222222222224</v>
      </c>
      <c r="G20" s="5">
        <f>N15</f>
        <v>1.6111111111111112</v>
      </c>
      <c r="H20" s="5">
        <f>O15</f>
        <v>-0.43333333333333318</v>
      </c>
    </row>
    <row r="21" spans="5:8" x14ac:dyDescent="0.25">
      <c r="E21" s="2" t="s">
        <v>1</v>
      </c>
      <c r="F21" s="5">
        <f>N15</f>
        <v>1.6111111111111112</v>
      </c>
      <c r="G21" s="5">
        <f>K15</f>
        <v>2.5</v>
      </c>
      <c r="H21" s="5">
        <f>P15</f>
        <v>-1.2777777777777777</v>
      </c>
    </row>
    <row r="22" spans="5:8" x14ac:dyDescent="0.25">
      <c r="E22" s="2" t="s">
        <v>2</v>
      </c>
      <c r="F22" s="5">
        <f>O15</f>
        <v>-0.43333333333333318</v>
      </c>
      <c r="G22" s="5">
        <f>P15</f>
        <v>-1.2777777777777777</v>
      </c>
      <c r="H22" s="5">
        <f>L15</f>
        <v>7.8777777777777764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zoomScale="55" zoomScaleNormal="55" workbookViewId="0">
      <selection activeCell="D35" sqref="D35"/>
    </sheetView>
  </sheetViews>
  <sheetFormatPr defaultRowHeight="15" x14ac:dyDescent="0.25"/>
  <cols>
    <col min="1" max="1" width="6" bestFit="1" customWidth="1"/>
    <col min="2" max="2" width="9.42578125" bestFit="1" customWidth="1"/>
    <col min="3" max="3" width="6.140625" bestFit="1" customWidth="1"/>
    <col min="4" max="4" width="11.140625" bestFit="1" customWidth="1"/>
    <col min="5" max="6" width="12.7109375" bestFit="1" customWidth="1"/>
    <col min="8" max="8" width="19.140625" bestFit="1" customWidth="1"/>
    <col min="9" max="9" width="18.7109375" bestFit="1" customWidth="1"/>
    <col min="11" max="11" width="24" bestFit="1" customWidth="1"/>
  </cols>
  <sheetData>
    <row r="1" spans="1:14" x14ac:dyDescent="0.25">
      <c r="B1" s="2" t="s">
        <v>0</v>
      </c>
      <c r="C1" s="2" t="s">
        <v>1</v>
      </c>
      <c r="E1" s="2" t="s">
        <v>4</v>
      </c>
      <c r="F1" s="2" t="s">
        <v>5</v>
      </c>
      <c r="H1" s="2" t="s">
        <v>7</v>
      </c>
      <c r="I1" s="2" t="s">
        <v>8</v>
      </c>
      <c r="K1" t="s">
        <v>11</v>
      </c>
    </row>
    <row r="2" spans="1:14" x14ac:dyDescent="0.25">
      <c r="B2" s="2">
        <v>2</v>
      </c>
      <c r="C2" s="2">
        <v>4</v>
      </c>
      <c r="E2" s="2">
        <f>B2-$B$7</f>
        <v>1.5</v>
      </c>
      <c r="F2" s="2">
        <f>C2-$C$7</f>
        <v>1.875</v>
      </c>
      <c r="H2" s="2">
        <f t="shared" ref="H2:I5" si="0">E2^2</f>
        <v>2.25</v>
      </c>
      <c r="I2" s="2">
        <f t="shared" si="0"/>
        <v>3.515625</v>
      </c>
      <c r="K2">
        <f>E2*F2</f>
        <v>2.8125</v>
      </c>
      <c r="N2" s="1"/>
    </row>
    <row r="3" spans="1:14" x14ac:dyDescent="0.25">
      <c r="B3" s="2">
        <v>1</v>
      </c>
      <c r="C3" s="2">
        <v>3</v>
      </c>
      <c r="E3" s="2">
        <f>B3-$B$7</f>
        <v>0.5</v>
      </c>
      <c r="F3" s="2">
        <f>C3-$C$7</f>
        <v>0.875</v>
      </c>
      <c r="H3" s="2">
        <f t="shared" si="0"/>
        <v>0.25</v>
      </c>
      <c r="I3" s="2">
        <f t="shared" si="0"/>
        <v>0.765625</v>
      </c>
      <c r="K3">
        <f>E3*F3</f>
        <v>0.4375</v>
      </c>
    </row>
    <row r="4" spans="1:14" x14ac:dyDescent="0.25">
      <c r="B4" s="2">
        <v>0</v>
      </c>
      <c r="C4" s="2">
        <v>1</v>
      </c>
      <c r="E4" s="2">
        <f>B4-$B$7</f>
        <v>-0.5</v>
      </c>
      <c r="F4" s="2">
        <f>C4-$C$7</f>
        <v>-1.125</v>
      </c>
      <c r="H4" s="2">
        <f t="shared" si="0"/>
        <v>0.25</v>
      </c>
      <c r="I4" s="2">
        <f t="shared" si="0"/>
        <v>1.265625</v>
      </c>
      <c r="K4">
        <f>E4*F4</f>
        <v>0.5625</v>
      </c>
    </row>
    <row r="5" spans="1:14" x14ac:dyDescent="0.25">
      <c r="B5" s="2">
        <v>-1</v>
      </c>
      <c r="C5" s="2">
        <v>0.5</v>
      </c>
      <c r="E5" s="2">
        <f>B5-$B$7</f>
        <v>-1.5</v>
      </c>
      <c r="F5" s="2">
        <f>C5-$C$7</f>
        <v>-1.625</v>
      </c>
      <c r="H5" s="2">
        <f t="shared" si="0"/>
        <v>2.25</v>
      </c>
      <c r="I5" s="2">
        <f t="shared" si="0"/>
        <v>2.640625</v>
      </c>
      <c r="K5">
        <f>E5*F5</f>
        <v>2.4375</v>
      </c>
    </row>
    <row r="6" spans="1:14" x14ac:dyDescent="0.25">
      <c r="A6" s="8" t="s">
        <v>10</v>
      </c>
      <c r="B6" s="7">
        <f>SUM(B2:B5)</f>
        <v>2</v>
      </c>
      <c r="C6" s="7">
        <f>SUM(C2:C5)</f>
        <v>8.5</v>
      </c>
      <c r="D6" s="9"/>
      <c r="E6" s="7">
        <f>SUM(E2:E5)</f>
        <v>0</v>
      </c>
      <c r="F6" s="7">
        <f>SUM(F2:F5)</f>
        <v>0</v>
      </c>
      <c r="G6" s="9"/>
      <c r="H6" s="7">
        <f>SUM(H2:H5)</f>
        <v>5</v>
      </c>
      <c r="I6" s="7">
        <f>SUM(I2:I5)</f>
        <v>8.1875</v>
      </c>
      <c r="K6">
        <f>SUM(K2:K5)</f>
        <v>6.25</v>
      </c>
    </row>
    <row r="7" spans="1:14" x14ac:dyDescent="0.25">
      <c r="A7" s="8" t="s">
        <v>3</v>
      </c>
      <c r="B7" s="12">
        <f>AVERAGE(B2:B5)</f>
        <v>0.5</v>
      </c>
      <c r="C7" s="11">
        <f>AVERAGE(C2:C5)</f>
        <v>2.125</v>
      </c>
      <c r="D7" s="9"/>
      <c r="E7" s="7">
        <f>AVERAGE(E2:E5)</f>
        <v>0</v>
      </c>
      <c r="F7" s="7">
        <f>AVERAGE(F2:F5)</f>
        <v>0</v>
      </c>
      <c r="G7" s="9"/>
      <c r="H7" s="7">
        <f>AVERAGE(H2:H5)</f>
        <v>1.25</v>
      </c>
      <c r="I7" s="7">
        <f>AVERAGE(I2:I5)</f>
        <v>2.046875</v>
      </c>
      <c r="K7">
        <f>AVERAGE(K2:K5)</f>
        <v>1.5625</v>
      </c>
    </row>
    <row r="9" spans="1:14" x14ac:dyDescent="0.25">
      <c r="H9">
        <f>H6/3</f>
        <v>1.6666666666666667</v>
      </c>
      <c r="I9">
        <f>I6/3</f>
        <v>2.7291666666666665</v>
      </c>
      <c r="K9">
        <f>K6/3</f>
        <v>2.0833333333333335</v>
      </c>
    </row>
    <row r="11" spans="1:14" x14ac:dyDescent="0.25">
      <c r="D11" s="3" t="s">
        <v>14</v>
      </c>
    </row>
    <row r="13" spans="1:14" x14ac:dyDescent="0.25">
      <c r="D13" s="3" t="s">
        <v>17</v>
      </c>
      <c r="E13" s="2" t="s">
        <v>0</v>
      </c>
      <c r="F13" s="2" t="s">
        <v>1</v>
      </c>
    </row>
    <row r="14" spans="1:14" x14ac:dyDescent="0.25">
      <c r="D14" s="2" t="s">
        <v>0</v>
      </c>
      <c r="E14" s="5">
        <f>H9</f>
        <v>1.6666666666666667</v>
      </c>
      <c r="F14" s="5">
        <f>K9</f>
        <v>2.0833333333333335</v>
      </c>
    </row>
    <row r="15" spans="1:14" x14ac:dyDescent="0.25">
      <c r="D15" s="2" t="s">
        <v>1</v>
      </c>
      <c r="E15" s="5">
        <f>K9</f>
        <v>2.0833333333333335</v>
      </c>
      <c r="F15" s="5">
        <f>I9</f>
        <v>2.7291666666666665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"/>
  <sheetViews>
    <sheetView zoomScale="85" zoomScaleNormal="85" workbookViewId="0"/>
  </sheetViews>
  <sheetFormatPr defaultRowHeight="15" x14ac:dyDescent="0.25"/>
  <cols>
    <col min="1" max="1" width="13.5703125" bestFit="1" customWidth="1"/>
    <col min="2" max="2" width="11.7109375" bestFit="1" customWidth="1"/>
    <col min="3" max="3" width="12.7109375" bestFit="1" customWidth="1"/>
    <col min="4" max="5" width="15" bestFit="1" customWidth="1"/>
    <col min="6" max="6" width="8.28515625" bestFit="1" customWidth="1"/>
    <col min="7" max="8" width="12" bestFit="1" customWidth="1"/>
  </cols>
  <sheetData>
    <row r="1" spans="1:8" x14ac:dyDescent="0.25">
      <c r="A1" s="3" t="s">
        <v>19</v>
      </c>
      <c r="B1" s="3" t="s">
        <v>20</v>
      </c>
      <c r="C1" s="3" t="s">
        <v>16</v>
      </c>
      <c r="D1" s="3" t="s">
        <v>24</v>
      </c>
      <c r="E1" s="3" t="s">
        <v>25</v>
      </c>
      <c r="G1" t="s">
        <v>21</v>
      </c>
      <c r="H1" t="s">
        <v>22</v>
      </c>
    </row>
    <row r="2" spans="1:8" x14ac:dyDescent="0.25">
      <c r="A2" s="2">
        <v>0.12959991000000001</v>
      </c>
      <c r="B2" s="2">
        <v>-0.49807322999999998</v>
      </c>
      <c r="C2" s="2">
        <v>0.87668336389718005</v>
      </c>
      <c r="D2" s="2">
        <f t="shared" ref="D2:D14" si="0">A2*C2</f>
        <v>0.1136180850595718</v>
      </c>
      <c r="E2" s="2">
        <f t="shared" ref="E2:E14" si="1">C2*B2</f>
        <v>-0.43665251474353384</v>
      </c>
      <c r="G2">
        <f>A2^2</f>
        <v>1.6796136672008102E-2</v>
      </c>
      <c r="H2">
        <f>B2^2</f>
        <v>0.24807694244263287</v>
      </c>
    </row>
    <row r="3" spans="1:8" x14ac:dyDescent="0.25">
      <c r="A3" s="2">
        <v>-0.24464063999999999</v>
      </c>
      <c r="B3" s="2">
        <v>-0.23168482000000001</v>
      </c>
      <c r="C3" s="2">
        <v>0.79842884852754104</v>
      </c>
      <c r="D3" s="2">
        <f t="shared" si="0"/>
        <v>-0.19532814449824068</v>
      </c>
      <c r="E3" s="2">
        <f t="shared" si="1"/>
        <v>-0.18498384405391063</v>
      </c>
      <c r="G3">
        <f t="shared" ref="G3:G14" si="2">A3^2</f>
        <v>5.9849042739609594E-2</v>
      </c>
      <c r="H3">
        <f t="shared" ref="H3:H14" si="3">B3^2</f>
        <v>5.3677855818432409E-2</v>
      </c>
    </row>
    <row r="4" spans="1:8" x14ac:dyDescent="0.25">
      <c r="A4" s="2">
        <v>-1.0189119999999999E-2</v>
      </c>
      <c r="B4" s="2">
        <v>-0.31496874000000002</v>
      </c>
      <c r="C4" s="2">
        <v>0.64412971363145599</v>
      </c>
      <c r="D4" s="2">
        <f t="shared" si="0"/>
        <v>-6.5631149477565409E-3</v>
      </c>
      <c r="E4" s="2">
        <f t="shared" si="1"/>
        <v>-0.20288072429906054</v>
      </c>
      <c r="G4">
        <f t="shared" si="2"/>
        <v>1.0381816637439999E-4</v>
      </c>
      <c r="H4">
        <f t="shared" si="3"/>
        <v>9.9205307177187618E-2</v>
      </c>
    </row>
    <row r="5" spans="1:8" x14ac:dyDescent="0.25">
      <c r="A5" s="2">
        <v>-0.24051579000000001</v>
      </c>
      <c r="B5" s="2">
        <v>2.3218249999999999E-2</v>
      </c>
      <c r="C5" s="2">
        <v>0.129742774319763</v>
      </c>
      <c r="D5" s="2">
        <f>A5*C5</f>
        <v>-3.1205185862309512E-2</v>
      </c>
      <c r="E5" s="2">
        <f t="shared" si="1"/>
        <v>3.012400169849837E-3</v>
      </c>
      <c r="G5">
        <f t="shared" si="2"/>
        <v>5.7847845239324104E-2</v>
      </c>
      <c r="H5">
        <f t="shared" si="3"/>
        <v>5.3908713306249998E-4</v>
      </c>
    </row>
    <row r="6" spans="1:8" x14ac:dyDescent="0.25">
      <c r="A6" s="2">
        <v>0.12649451</v>
      </c>
      <c r="B6" s="2">
        <v>-0.25841951000000002</v>
      </c>
      <c r="C6" s="2">
        <v>0.488532314243455</v>
      </c>
      <c r="D6" s="2">
        <f t="shared" si="0"/>
        <v>6.1796655709391864E-2</v>
      </c>
      <c r="E6" s="2">
        <f t="shared" si="1"/>
        <v>-0.12624628126595966</v>
      </c>
      <c r="G6">
        <f t="shared" si="2"/>
        <v>1.6000861060140099E-2</v>
      </c>
      <c r="H6">
        <f t="shared" si="3"/>
        <v>6.6780643148640115E-2</v>
      </c>
    </row>
    <row r="7" spans="1:8" x14ac:dyDescent="0.25">
      <c r="A7" s="2">
        <v>0.38944115000000001</v>
      </c>
      <c r="B7" s="2">
        <v>-0.10068489999999999</v>
      </c>
      <c r="C7" s="2">
        <v>-0.70326215793102598</v>
      </c>
      <c r="D7" s="2">
        <f t="shared" si="0"/>
        <v>-0.27387922353614036</v>
      </c>
      <c r="E7" s="2">
        <f t="shared" si="1"/>
        <v>7.0807880045069549E-2</v>
      </c>
      <c r="G7">
        <f t="shared" si="2"/>
        <v>0.15166440931332251</v>
      </c>
      <c r="H7">
        <f t="shared" si="3"/>
        <v>1.0137449088009998E-2</v>
      </c>
    </row>
    <row r="8" spans="1:8" x14ac:dyDescent="0.25">
      <c r="A8" s="2">
        <v>0.42757808000000003</v>
      </c>
      <c r="B8" s="2">
        <v>-2.0979520000000002E-2</v>
      </c>
      <c r="C8" s="2">
        <v>-1.42846826492085</v>
      </c>
      <c r="D8" s="2">
        <f t="shared" si="0"/>
        <v>-0.6107817180557884</v>
      </c>
      <c r="E8" s="2">
        <f t="shared" si="1"/>
        <v>2.9968578533272273E-2</v>
      </c>
      <c r="G8">
        <f t="shared" si="2"/>
        <v>0.18282301449648641</v>
      </c>
      <c r="H8">
        <f t="shared" si="3"/>
        <v>4.4014025943040007E-4</v>
      </c>
    </row>
    <row r="9" spans="1:8" x14ac:dyDescent="0.25">
      <c r="A9" s="2">
        <v>-0.30505669000000002</v>
      </c>
      <c r="B9" s="2">
        <v>-3.9905700000000002E-2</v>
      </c>
      <c r="C9" s="2">
        <v>1.07245660094566</v>
      </c>
      <c r="D9" s="2">
        <f t="shared" si="0"/>
        <v>-0.32716006085313393</v>
      </c>
      <c r="E9" s="2">
        <f t="shared" si="1"/>
        <v>-4.2797131380357227E-2</v>
      </c>
      <c r="G9">
        <f t="shared" si="2"/>
        <v>9.3059584113756116E-2</v>
      </c>
      <c r="H9">
        <f t="shared" si="3"/>
        <v>1.5924648924900001E-3</v>
      </c>
    </row>
    <row r="10" spans="1:8" x14ac:dyDescent="0.25">
      <c r="A10" s="2">
        <v>0.30775255000000001</v>
      </c>
      <c r="B10" s="2">
        <v>-6.7460359999999997E-2</v>
      </c>
      <c r="C10" s="2">
        <v>-1.3682027651293001</v>
      </c>
      <c r="D10" s="2">
        <f t="shared" si="0"/>
        <v>-0.42106788988559318</v>
      </c>
      <c r="E10" s="2">
        <f t="shared" si="1"/>
        <v>9.229945108861802E-2</v>
      </c>
      <c r="G10">
        <f t="shared" si="2"/>
        <v>9.4711632031502513E-2</v>
      </c>
      <c r="H10">
        <f t="shared" si="3"/>
        <v>4.5509001713295999E-3</v>
      </c>
    </row>
    <row r="11" spans="1:8" x14ac:dyDescent="0.25">
      <c r="A11" s="2">
        <v>-0.11027186</v>
      </c>
      <c r="B11" s="2">
        <v>-0.53087110999999998</v>
      </c>
      <c r="C11" s="2">
        <v>0.35193216447311598</v>
      </c>
      <c r="D11" s="2">
        <f t="shared" si="0"/>
        <v>-3.8808214370276421E-2</v>
      </c>
      <c r="E11" s="2">
        <f t="shared" si="1"/>
        <v>-0.18683061879854565</v>
      </c>
      <c r="G11">
        <f t="shared" si="2"/>
        <v>1.21598831078596E-2</v>
      </c>
      <c r="H11">
        <f t="shared" si="3"/>
        <v>0.28182413543263207</v>
      </c>
    </row>
    <row r="12" spans="1:8" x14ac:dyDescent="0.25">
      <c r="A12" s="2">
        <v>0.30710507999999997</v>
      </c>
      <c r="B12" s="2">
        <v>0.27161729000000001</v>
      </c>
      <c r="C12" s="2">
        <v>2.9016599629066001E-2</v>
      </c>
      <c r="D12" s="2">
        <f t="shared" si="0"/>
        <v>8.9111451504122838E-3</v>
      </c>
      <c r="E12" s="2">
        <f t="shared" si="1"/>
        <v>7.8814101562619133E-3</v>
      </c>
      <c r="G12">
        <f t="shared" si="2"/>
        <v>9.431353016180638E-2</v>
      </c>
      <c r="H12">
        <f t="shared" si="3"/>
        <v>7.3775952226944108E-2</v>
      </c>
    </row>
    <row r="13" spans="1:8" x14ac:dyDescent="0.25">
      <c r="A13" s="2">
        <v>0.37636185</v>
      </c>
      <c r="B13" s="2">
        <v>0.16071181000000001</v>
      </c>
      <c r="C13" s="2">
        <v>-1.06412236291287</v>
      </c>
      <c r="D13" s="2">
        <f t="shared" si="0"/>
        <v>-0.40049506113225913</v>
      </c>
      <c r="E13" s="2">
        <f t="shared" si="1"/>
        <v>-0.17101703100520421</v>
      </c>
      <c r="G13">
        <f t="shared" si="2"/>
        <v>0.14164824213542249</v>
      </c>
      <c r="H13">
        <f t="shared" si="3"/>
        <v>2.5828285873476103E-2</v>
      </c>
    </row>
    <row r="14" spans="1:8" x14ac:dyDescent="0.25">
      <c r="A14" s="2">
        <v>0.28110849999999998</v>
      </c>
      <c r="B14" s="2">
        <v>-0.36547343999999998</v>
      </c>
      <c r="C14" s="2">
        <v>-0.20590760114273499</v>
      </c>
      <c r="D14" s="2">
        <f t="shared" si="0"/>
        <v>-5.7882376895832512E-2</v>
      </c>
      <c r="E14" s="2">
        <f t="shared" si="1"/>
        <v>7.5253759311783283E-2</v>
      </c>
      <c r="G14">
        <f t="shared" si="2"/>
        <v>7.9021988772249988E-2</v>
      </c>
      <c r="H14">
        <f t="shared" si="3"/>
        <v>0.1335708353454336</v>
      </c>
    </row>
    <row r="15" spans="1:8" x14ac:dyDescent="0.25">
      <c r="C15" s="7" t="s">
        <v>10</v>
      </c>
      <c r="D15" s="3">
        <f>SUM(D2:D14)</f>
        <v>-2.1788451041179546</v>
      </c>
      <c r="E15" s="3">
        <f>SUM(E2:E14)</f>
        <v>-1.0721846662417172</v>
      </c>
      <c r="F15" t="s">
        <v>10</v>
      </c>
      <c r="G15">
        <f>SUM(G2:G14)</f>
        <v>0.99999998800986245</v>
      </c>
      <c r="H15">
        <f>SUM(H2:H14)</f>
        <v>0.99999999900970127</v>
      </c>
    </row>
    <row r="16" spans="1:8" x14ac:dyDescent="0.25">
      <c r="A16" t="s">
        <v>23</v>
      </c>
      <c r="F16" t="s">
        <v>18</v>
      </c>
      <c r="G16" s="6">
        <f>AVERAGE(G2:G14)</f>
        <v>7.692307600075865E-2</v>
      </c>
      <c r="H16" s="6">
        <f>AVERAGE(H2:H14)</f>
        <v>7.6923076846900099E-2</v>
      </c>
    </row>
    <row r="17" spans="1:5" x14ac:dyDescent="0.25">
      <c r="A17" s="10">
        <f>CORREL(A2:A14,B2:B14)</f>
        <v>0.28357571811676324</v>
      </c>
      <c r="B17" t="s">
        <v>28</v>
      </c>
      <c r="C17" t="s">
        <v>29</v>
      </c>
      <c r="D17" s="18" t="s">
        <v>26</v>
      </c>
      <c r="E17" s="18"/>
    </row>
    <row r="18" spans="1:5" x14ac:dyDescent="0.25">
      <c r="A18" t="s">
        <v>27</v>
      </c>
      <c r="B18" s="13">
        <v>0.78</v>
      </c>
    </row>
  </sheetData>
  <mergeCells count="1">
    <mergeCell ref="D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zoomScale="205" zoomScaleNormal="205" workbookViewId="0">
      <selection sqref="A1:C1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11.7109375" customWidth="1"/>
    <col min="4" max="6" width="15" bestFit="1" customWidth="1"/>
    <col min="7" max="7" width="15" customWidth="1"/>
    <col min="8" max="8" width="8.28515625" bestFit="1" customWidth="1"/>
    <col min="9" max="10" width="12" bestFit="1" customWidth="1"/>
  </cols>
  <sheetData>
    <row r="1" spans="1:11" x14ac:dyDescent="0.25">
      <c r="A1" s="19" t="s">
        <v>40</v>
      </c>
      <c r="B1" s="19"/>
      <c r="C1" s="19"/>
    </row>
    <row r="2" spans="1:11" x14ac:dyDescent="0.25">
      <c r="A2" s="2" t="s">
        <v>36</v>
      </c>
      <c r="B2" s="2" t="s">
        <v>37</v>
      </c>
      <c r="C2" s="2" t="s">
        <v>38</v>
      </c>
    </row>
    <row r="3" spans="1:11" x14ac:dyDescent="0.25">
      <c r="A3" s="15" t="s">
        <v>35</v>
      </c>
      <c r="B3" s="15" t="s">
        <v>33</v>
      </c>
      <c r="C3" s="15" t="s">
        <v>34</v>
      </c>
      <c r="D3" s="17" t="s">
        <v>31</v>
      </c>
      <c r="E3" s="3" t="s">
        <v>24</v>
      </c>
      <c r="F3" s="3" t="s">
        <v>25</v>
      </c>
      <c r="G3" s="3" t="s">
        <v>39</v>
      </c>
      <c r="I3" t="s">
        <v>21</v>
      </c>
      <c r="J3" t="s">
        <v>22</v>
      </c>
      <c r="K3" t="s">
        <v>30</v>
      </c>
    </row>
    <row r="4" spans="1:11" x14ac:dyDescent="0.25">
      <c r="A4" s="2">
        <v>-0.58073993000000002</v>
      </c>
      <c r="B4" s="2">
        <v>1.47218E-2</v>
      </c>
      <c r="C4" s="2">
        <v>9.2358300000000004E-2</v>
      </c>
      <c r="D4" s="2">
        <v>0.61846877</v>
      </c>
      <c r="E4" s="2">
        <f t="shared" ref="E4:E9" si="0">A4*D4</f>
        <v>-0.35916951019698612</v>
      </c>
      <c r="F4" s="2">
        <f t="shared" ref="F4:F9" si="1">D4*B4</f>
        <v>9.1049735381859998E-3</v>
      </c>
      <c r="G4" s="2">
        <f>D4*C4</f>
        <v>5.7120724200291004E-2</v>
      </c>
      <c r="I4">
        <f>A4^2</f>
        <v>0.33725886629640489</v>
      </c>
      <c r="J4">
        <f>B4^2</f>
        <v>2.1673139524E-4</v>
      </c>
      <c r="K4">
        <f>C4^2</f>
        <v>8.5300555788900001E-3</v>
      </c>
    </row>
    <row r="5" spans="1:11" x14ac:dyDescent="0.25">
      <c r="A5" s="2">
        <v>-0.51944522000000004</v>
      </c>
      <c r="B5" s="2">
        <v>-1.7522860000000001E-2</v>
      </c>
      <c r="C5" s="2">
        <v>-4.2047139999999997E-2</v>
      </c>
      <c r="D5" s="2">
        <v>-2.28157722</v>
      </c>
      <c r="E5" s="2">
        <f t="shared" si="0"/>
        <v>1.1851543809898886</v>
      </c>
      <c r="F5" s="2">
        <f t="shared" si="1"/>
        <v>3.9979758205249204E-2</v>
      </c>
      <c r="G5" s="2">
        <f t="shared" ref="G5:G9" si="2">D5*C5</f>
        <v>9.5933796790150794E-2</v>
      </c>
      <c r="I5">
        <f t="shared" ref="I5:J9" si="3">A5^2</f>
        <v>0.26982333658084845</v>
      </c>
      <c r="J5">
        <f t="shared" si="3"/>
        <v>3.0705062257960003E-4</v>
      </c>
      <c r="K5">
        <f t="shared" ref="K5:K9" si="4">C5^2</f>
        <v>1.7679619821795998E-3</v>
      </c>
    </row>
    <row r="6" spans="1:11" x14ac:dyDescent="0.25">
      <c r="A6" s="2">
        <v>-0.62408786000000005</v>
      </c>
      <c r="B6" s="2">
        <v>1.4589629999999999E-2</v>
      </c>
      <c r="C6" s="2">
        <v>4.1322900000000003E-2</v>
      </c>
      <c r="D6" s="2">
        <v>-0.92900726</v>
      </c>
      <c r="E6" s="2">
        <f t="shared" si="0"/>
        <v>0.57978215281786361</v>
      </c>
      <c r="F6" s="2">
        <f t="shared" si="1"/>
        <v>-1.3553872190713799E-2</v>
      </c>
      <c r="G6" s="2">
        <f t="shared" si="2"/>
        <v>-3.8389274104254002E-2</v>
      </c>
      <c r="I6">
        <f t="shared" si="3"/>
        <v>0.38948565699937965</v>
      </c>
      <c r="J6">
        <f t="shared" si="3"/>
        <v>2.1285730353689999E-4</v>
      </c>
      <c r="K6">
        <f t="shared" si="4"/>
        <v>1.7075820644100001E-3</v>
      </c>
    </row>
    <row r="7" spans="1:11" x14ac:dyDescent="0.25">
      <c r="A7" s="2">
        <v>3.5401500000000002E-3</v>
      </c>
      <c r="B7" s="2">
        <v>0.70551361999999995</v>
      </c>
      <c r="C7" s="2">
        <v>-4.5045660000000001E-2</v>
      </c>
      <c r="D7" s="2">
        <v>0.69361583000000004</v>
      </c>
      <c r="E7" s="2">
        <f t="shared" si="0"/>
        <v>2.4555040805745005E-3</v>
      </c>
      <c r="F7" s="2">
        <f t="shared" si="1"/>
        <v>0.48935541511260461</v>
      </c>
      <c r="G7" s="2">
        <f t="shared" si="2"/>
        <v>-3.1244382848797804E-2</v>
      </c>
      <c r="I7">
        <f t="shared" si="3"/>
        <v>1.2532662022500001E-5</v>
      </c>
      <c r="J7">
        <f t="shared" si="3"/>
        <v>0.49774946800550435</v>
      </c>
      <c r="K7">
        <f t="shared" si="4"/>
        <v>2.0291114848356002E-3</v>
      </c>
    </row>
    <row r="8" spans="1:11" x14ac:dyDescent="0.25">
      <c r="A8" s="2">
        <v>3.49942E-3</v>
      </c>
      <c r="B8" s="2">
        <v>0.70550668999999999</v>
      </c>
      <c r="C8" s="2">
        <v>-4.5155969999999997E-2</v>
      </c>
      <c r="D8" s="2">
        <v>0.59646551000000003</v>
      </c>
      <c r="E8" s="2">
        <f t="shared" si="0"/>
        <v>2.0872833350042003E-3</v>
      </c>
      <c r="F8" s="2">
        <f t="shared" si="1"/>
        <v>0.42081040765926192</v>
      </c>
      <c r="G8" s="2">
        <f t="shared" si="2"/>
        <v>-2.6933978675594699E-2</v>
      </c>
      <c r="I8">
        <f t="shared" si="3"/>
        <v>1.2245940336400001E-5</v>
      </c>
      <c r="J8">
        <f t="shared" si="3"/>
        <v>0.49773968963475607</v>
      </c>
      <c r="K8">
        <f t="shared" si="4"/>
        <v>2.0390616266408998E-3</v>
      </c>
    </row>
    <row r="9" spans="1:11" x14ac:dyDescent="0.25">
      <c r="A9" s="2">
        <v>-5.8372609999999998E-2</v>
      </c>
      <c r="B9" s="2">
        <v>-6.1434549999999997E-2</v>
      </c>
      <c r="C9" s="2">
        <v>-0.99193056000000002</v>
      </c>
      <c r="D9" s="2">
        <v>-0.95701769000000003</v>
      </c>
      <c r="E9" s="2">
        <f t="shared" si="0"/>
        <v>5.5863620381470899E-2</v>
      </c>
      <c r="F9" s="2">
        <f t="shared" si="1"/>
        <v>5.8793951127189499E-2</v>
      </c>
      <c r="G9" s="2">
        <f t="shared" si="2"/>
        <v>0.94929509317160643</v>
      </c>
      <c r="I9">
        <f t="shared" si="3"/>
        <v>3.4073615982120999E-3</v>
      </c>
      <c r="J9">
        <f t="shared" si="3"/>
        <v>3.7742039337024997E-3</v>
      </c>
      <c r="K9">
        <f t="shared" si="4"/>
        <v>0.98392623586191363</v>
      </c>
    </row>
    <row r="10" spans="1:11" x14ac:dyDescent="0.25">
      <c r="D10" s="7" t="s">
        <v>10</v>
      </c>
      <c r="E10" s="16">
        <f>SUM(E4:E9)</f>
        <v>1.4661734314078159</v>
      </c>
      <c r="F10" s="16">
        <f>SUM(F4:F9)</f>
        <v>1.0044906334517774</v>
      </c>
      <c r="G10" s="16">
        <f>SUM(G4:G9)</f>
        <v>1.0057819785334017</v>
      </c>
      <c r="H10" t="s">
        <v>10</v>
      </c>
      <c r="I10">
        <f>SUM(I4:I9)</f>
        <v>1.000000000077204</v>
      </c>
      <c r="J10">
        <f>SUM(J4:J9)</f>
        <v>1.0000000008953194</v>
      </c>
      <c r="K10">
        <f>SUM(K4:K9)</f>
        <v>1.0000000085988698</v>
      </c>
    </row>
    <row r="11" spans="1:11" x14ac:dyDescent="0.25">
      <c r="H11" t="s">
        <v>18</v>
      </c>
      <c r="I11" s="6">
        <f>AVERAGE(I4:I9)</f>
        <v>0.166666666679534</v>
      </c>
      <c r="J11" s="6">
        <f>AVERAGE(J4:J9)</f>
        <v>0.16666666681588657</v>
      </c>
      <c r="K11" s="6">
        <f>AVERAGE(K4:K9)</f>
        <v>0.16666666809981165</v>
      </c>
    </row>
    <row r="12" spans="1:11" x14ac:dyDescent="0.25">
      <c r="A12" s="10"/>
      <c r="E12" t="s">
        <v>32</v>
      </c>
      <c r="G12" s="1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</vt:lpstr>
      <vt:lpstr>Prncipal Component output</vt:lpstr>
      <vt:lpstr>clean_data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2020-10-11T07:38:26Z</dcterms:created>
  <dcterms:modified xsi:type="dcterms:W3CDTF">2022-11-25T04:50:15Z</dcterms:modified>
</cp:coreProperties>
</file>