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1/Lecture 1/"/>
    </mc:Choice>
  </mc:AlternateContent>
  <xr:revisionPtr revIDLastSave="128" documentId="8_{5298E940-93E3-4D4D-8D1A-0E25E354D1B9}" xr6:coauthVersionLast="46" xr6:coauthVersionMax="46" xr10:uidLastSave="{00135855-917A-439A-AB95-06D29C184C58}"/>
  <bookViews>
    <workbookView xWindow="-93" yWindow="-93" windowWidth="17253" windowHeight="9186" xr2:uid="{CD2B2A5F-64B7-409A-A3B0-F08957B75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1" l="1"/>
  <c r="H26" i="1"/>
  <c r="I24" i="1"/>
  <c r="H22" i="1"/>
  <c r="H21" i="1"/>
  <c r="B11" i="1"/>
  <c r="C12" i="1" s="1"/>
  <c r="D13" i="1" s="1"/>
  <c r="E14" i="1" s="1"/>
  <c r="F15" i="1" s="1"/>
  <c r="M15" i="1" s="1"/>
  <c r="B9" i="1"/>
  <c r="C8" i="1" s="1"/>
  <c r="D9" i="1" l="1"/>
  <c r="E10" i="1" s="1"/>
  <c r="F11" i="1" s="1"/>
  <c r="M11" i="1" s="1"/>
  <c r="D7" i="1"/>
  <c r="C10" i="1"/>
  <c r="D11" i="1" s="1"/>
  <c r="E12" i="1" s="1"/>
  <c r="F13" i="1" s="1"/>
  <c r="M13" i="1" s="1"/>
  <c r="E27" i="1" s="1"/>
  <c r="L14" i="1" l="1"/>
  <c r="E6" i="1"/>
  <c r="E8" i="1"/>
  <c r="F9" i="1" s="1"/>
  <c r="M9" i="1" s="1"/>
  <c r="L12" i="1"/>
  <c r="E25" i="1"/>
  <c r="K13" i="1" l="1"/>
  <c r="D26" i="1"/>
  <c r="E23" i="1"/>
  <c r="L10" i="1"/>
  <c r="F7" i="1"/>
  <c r="M7" i="1" s="1"/>
  <c r="F5" i="1"/>
  <c r="K11" i="1" l="1"/>
  <c r="D24" i="1"/>
  <c r="M5" i="1"/>
  <c r="H25" i="1"/>
  <c r="L8" i="1"/>
  <c r="E21" i="1"/>
  <c r="L6" i="1" l="1"/>
  <c r="E19" i="1"/>
  <c r="D22" i="1"/>
  <c r="K9" i="1"/>
  <c r="J12" i="1"/>
  <c r="C25" i="1"/>
  <c r="J10" i="1" l="1"/>
  <c r="C23" i="1"/>
  <c r="H24" i="1"/>
  <c r="J24" i="1"/>
  <c r="K24" i="1" s="1"/>
  <c r="K7" i="1"/>
  <c r="D20" i="1"/>
  <c r="I23" i="1" s="1"/>
  <c r="H23" i="1" l="1"/>
  <c r="J8" i="1"/>
  <c r="C21" i="1"/>
  <c r="I22" i="1" s="1"/>
  <c r="B24" i="1"/>
  <c r="I11" i="1"/>
  <c r="I9" i="1" l="1"/>
  <c r="B22" i="1"/>
  <c r="I21" i="1" s="1"/>
  <c r="J23" i="1"/>
  <c r="K23" i="1" s="1"/>
  <c r="J21" i="1" l="1"/>
  <c r="K21" i="1" s="1"/>
  <c r="K25" i="1" s="1"/>
  <c r="J22" i="1"/>
  <c r="K22" i="1" s="1"/>
  <c r="H10" i="1"/>
  <c r="A23" i="1"/>
  <c r="I20" i="1" s="1"/>
  <c r="H20" i="1" s="1"/>
  <c r="J20" i="1" s="1"/>
  <c r="K20" i="1" s="1"/>
</calcChain>
</file>

<file path=xl/sharedStrings.xml><?xml version="1.0" encoding="utf-8"?>
<sst xmlns="http://schemas.openxmlformats.org/spreadsheetml/2006/main" count="14" uniqueCount="13">
  <si>
    <t>Stock</t>
  </si>
  <si>
    <t>Call</t>
  </si>
  <si>
    <t>Delta</t>
  </si>
  <si>
    <t>Time</t>
  </si>
  <si>
    <t>portfolio</t>
  </si>
  <si>
    <t>Borrow</t>
  </si>
  <si>
    <t>Path</t>
  </si>
  <si>
    <t>delta</t>
  </si>
  <si>
    <t>uuuuu</t>
  </si>
  <si>
    <t>FV</t>
  </si>
  <si>
    <t>check!!</t>
  </si>
  <si>
    <t>6-months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</si>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</sst>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CA9E-B1A9-436C-B574-D064A83DEA3A}">
  <dimension ref="A4:M29"/>
  <sheetViews>
    <sheetView tabSelected="1" topLeftCell="A12" workbookViewId="0">
      <selection activeCell="L26" sqref="L26"/>
    </sheetView>
  </sheetViews>
  <sheetFormatPr defaultRowHeight="14.35" x14ac:dyDescent="0.5"/>
  <cols>
    <col min="8" max="8" width="9.234375" bestFit="1" customWidth="1"/>
  </cols>
  <sheetData>
    <row r="4" spans="1:13" x14ac:dyDescent="0.5">
      <c r="A4" t="s">
        <v>0</v>
      </c>
      <c r="H4" t="s">
        <v>1</v>
      </c>
    </row>
    <row r="5" spans="1:13" x14ac:dyDescent="0.5">
      <c r="F5">
        <f>E6+2</f>
        <v>110</v>
      </c>
      <c r="M5">
        <f>MAX(F5-95,0)</f>
        <v>15</v>
      </c>
    </row>
    <row r="6" spans="1:13" x14ac:dyDescent="0.5">
      <c r="E6">
        <f>D7+2</f>
        <v>108</v>
      </c>
      <c r="L6">
        <f>(M5+M7)/2</f>
        <v>13</v>
      </c>
    </row>
    <row r="7" spans="1:13" x14ac:dyDescent="0.5">
      <c r="D7">
        <f>C8+2</f>
        <v>106</v>
      </c>
      <c r="F7">
        <f>E6-2</f>
        <v>106</v>
      </c>
      <c r="K7">
        <f>(L6+L8)/2</f>
        <v>11</v>
      </c>
      <c r="M7">
        <f>MAX(F7-95,0)</f>
        <v>11</v>
      </c>
    </row>
    <row r="8" spans="1:13" x14ac:dyDescent="0.5">
      <c r="C8">
        <f>B9+2</f>
        <v>104</v>
      </c>
      <c r="E8">
        <f>D7-2</f>
        <v>104</v>
      </c>
      <c r="J8">
        <f>(K7+K9)/2</f>
        <v>9</v>
      </c>
      <c r="L8">
        <f>(M7+M9)/2</f>
        <v>9</v>
      </c>
    </row>
    <row r="9" spans="1:13" x14ac:dyDescent="0.5">
      <c r="B9">
        <f>A10+2</f>
        <v>102</v>
      </c>
      <c r="D9">
        <f>C8-2</f>
        <v>102</v>
      </c>
      <c r="F9">
        <f>E8-2</f>
        <v>102</v>
      </c>
      <c r="I9">
        <f>(J8+J10)/2</f>
        <v>7.0625</v>
      </c>
      <c r="K9">
        <f>(L8+L10)/2</f>
        <v>7</v>
      </c>
      <c r="M9">
        <f>MAX(F9-95,0)</f>
        <v>7</v>
      </c>
    </row>
    <row r="10" spans="1:13" x14ac:dyDescent="0.5">
      <c r="A10">
        <v>100</v>
      </c>
      <c r="C10">
        <f>B9-2</f>
        <v>100</v>
      </c>
      <c r="E10">
        <f>D9-2</f>
        <v>100</v>
      </c>
      <c r="H10">
        <f>(I9+I11)/2</f>
        <v>5.3125</v>
      </c>
      <c r="J10">
        <f>(K9+K11)/2</f>
        <v>5.125</v>
      </c>
      <c r="L10">
        <f>(M9+M11)/2</f>
        <v>5</v>
      </c>
    </row>
    <row r="11" spans="1:13" x14ac:dyDescent="0.5">
      <c r="B11">
        <f>A10-2</f>
        <v>98</v>
      </c>
      <c r="D11">
        <f>C10-2</f>
        <v>98</v>
      </c>
      <c r="F11">
        <f>E10-2</f>
        <v>98</v>
      </c>
      <c r="I11">
        <f>(J10+J12)/2</f>
        <v>3.5625</v>
      </c>
      <c r="K11">
        <f>(L10+L12)/2</f>
        <v>3.25</v>
      </c>
      <c r="M11">
        <f>MAX(F11-95,0)</f>
        <v>3</v>
      </c>
    </row>
    <row r="12" spans="1:13" x14ac:dyDescent="0.5">
      <c r="C12">
        <f>B11-2</f>
        <v>96</v>
      </c>
      <c r="E12">
        <f>D11-2</f>
        <v>96</v>
      </c>
      <c r="J12">
        <f>(K11+K13)/2</f>
        <v>2</v>
      </c>
      <c r="L12">
        <f>(M11+M13)/2</f>
        <v>1.5</v>
      </c>
    </row>
    <row r="13" spans="1:13" x14ac:dyDescent="0.5">
      <c r="D13">
        <f>C12-2</f>
        <v>94</v>
      </c>
      <c r="F13">
        <f>E12-2</f>
        <v>94</v>
      </c>
      <c r="K13">
        <f>(L12+L14)/2</f>
        <v>0.75</v>
      </c>
      <c r="M13">
        <f>MAX(F13-95,0)</f>
        <v>0</v>
      </c>
    </row>
    <row r="14" spans="1:13" x14ac:dyDescent="0.5">
      <c r="E14">
        <f>D13-2</f>
        <v>92</v>
      </c>
      <c r="L14">
        <f>(M13+M15)/2</f>
        <v>0</v>
      </c>
    </row>
    <row r="15" spans="1:13" x14ac:dyDescent="0.5">
      <c r="F15">
        <f>E14-2</f>
        <v>90</v>
      </c>
      <c r="M15">
        <f>MAX(F15-95,0)</f>
        <v>0</v>
      </c>
    </row>
    <row r="16" spans="1:13" x14ac:dyDescent="0.5">
      <c r="F16" t="s">
        <v>11</v>
      </c>
      <c r="M16" t="s">
        <v>12</v>
      </c>
    </row>
    <row r="17" spans="1:13" x14ac:dyDescent="0.5">
      <c r="A17" t="s">
        <v>2</v>
      </c>
    </row>
    <row r="18" spans="1:13" x14ac:dyDescent="0.5">
      <c r="G18" t="s">
        <v>6</v>
      </c>
      <c r="H18" t="s">
        <v>8</v>
      </c>
    </row>
    <row r="19" spans="1:13" x14ac:dyDescent="0.5">
      <c r="E19">
        <f>(M5-M7)/(F5-F7)</f>
        <v>1</v>
      </c>
      <c r="G19" t="s">
        <v>3</v>
      </c>
      <c r="H19" t="s">
        <v>4</v>
      </c>
      <c r="I19" t="s">
        <v>7</v>
      </c>
      <c r="J19" t="s">
        <v>5</v>
      </c>
      <c r="K19" t="s">
        <v>9</v>
      </c>
    </row>
    <row r="20" spans="1:13" x14ac:dyDescent="0.5">
      <c r="D20">
        <f>(L6-L8)/(E6-E8)</f>
        <v>1</v>
      </c>
      <c r="G20">
        <v>0</v>
      </c>
      <c r="H20" s="1">
        <f>I20*A10</f>
        <v>87.5</v>
      </c>
      <c r="I20" s="1">
        <f>A23</f>
        <v>0.875</v>
      </c>
      <c r="J20" s="1">
        <f>H20</f>
        <v>87.5</v>
      </c>
      <c r="K20">
        <f>EXP(0*(4-G20))*J20</f>
        <v>87.5</v>
      </c>
    </row>
    <row r="21" spans="1:13" x14ac:dyDescent="0.5">
      <c r="C21">
        <f>(K7-K9)/(D7-D9)</f>
        <v>1</v>
      </c>
      <c r="E21">
        <f>(M7-M9)/(F7-F9)</f>
        <v>1</v>
      </c>
      <c r="G21">
        <v>1</v>
      </c>
      <c r="H21">
        <f>I21*B9</f>
        <v>98.8125</v>
      </c>
      <c r="I21" s="1">
        <f>B22</f>
        <v>0.96875</v>
      </c>
      <c r="J21">
        <f>(I21-I20)*B9</f>
        <v>9.5625</v>
      </c>
      <c r="K21">
        <f t="shared" ref="K21:K24" si="0">EXP(0*(4-G21))*J21</f>
        <v>9.5625</v>
      </c>
    </row>
    <row r="22" spans="1:13" x14ac:dyDescent="0.5">
      <c r="B22">
        <f>(J8-J10)/(C8-C10)</f>
        <v>0.96875</v>
      </c>
      <c r="D22">
        <f>(L8-L10)/(E8-E10)</f>
        <v>1</v>
      </c>
      <c r="G22">
        <v>2</v>
      </c>
      <c r="H22">
        <f>I22*C8</f>
        <v>104</v>
      </c>
      <c r="I22">
        <f>C21</f>
        <v>1</v>
      </c>
      <c r="J22">
        <f>(I22-I21)*C8</f>
        <v>3.25</v>
      </c>
      <c r="K22">
        <f t="shared" si="0"/>
        <v>3.25</v>
      </c>
    </row>
    <row r="23" spans="1:13" x14ac:dyDescent="0.5">
      <c r="A23">
        <f>(I9-I11)/(B9-B11)</f>
        <v>0.875</v>
      </c>
      <c r="C23">
        <f>(K9-K11)/(D9-D11)</f>
        <v>0.9375</v>
      </c>
      <c r="E23">
        <f>(M9-M11)/(F9-F11)</f>
        <v>1</v>
      </c>
      <c r="G23">
        <v>3</v>
      </c>
      <c r="H23">
        <f>I23*D7</f>
        <v>106</v>
      </c>
      <c r="I23">
        <f>D20</f>
        <v>1</v>
      </c>
      <c r="J23">
        <f>(I23-I22)*D7</f>
        <v>0</v>
      </c>
      <c r="K23">
        <f t="shared" si="0"/>
        <v>0</v>
      </c>
    </row>
    <row r="24" spans="1:13" x14ac:dyDescent="0.5">
      <c r="B24">
        <f>(J10-J12)/(C10-C12)</f>
        <v>0.78125</v>
      </c>
      <c r="D24">
        <f>(L10-L12)/(E10-E12)</f>
        <v>0.875</v>
      </c>
      <c r="G24">
        <v>4</v>
      </c>
      <c r="H24">
        <f>I24*E6</f>
        <v>108</v>
      </c>
      <c r="I24">
        <f>E19</f>
        <v>1</v>
      </c>
      <c r="J24">
        <f>(I24-I23)*E6</f>
        <v>0</v>
      </c>
      <c r="K24">
        <f t="shared" si="0"/>
        <v>0</v>
      </c>
    </row>
    <row r="25" spans="1:13" x14ac:dyDescent="0.5">
      <c r="C25">
        <f>(K11-K13)/(D11-D13)</f>
        <v>0.625</v>
      </c>
      <c r="E25">
        <f>(M11-M13)/(F11-F13)</f>
        <v>0.75</v>
      </c>
      <c r="G25">
        <v>5</v>
      </c>
      <c r="H25">
        <f>F5</f>
        <v>110</v>
      </c>
      <c r="K25">
        <f>SUM(K20:K24)</f>
        <v>100.3125</v>
      </c>
    </row>
    <row r="26" spans="1:13" x14ac:dyDescent="0.5">
      <c r="D26">
        <f>(L12-L14)/(E12-E14)</f>
        <v>0.375</v>
      </c>
      <c r="H26">
        <f>H25+H10</f>
        <v>115.3125</v>
      </c>
      <c r="L26">
        <f>H26-K25</f>
        <v>15</v>
      </c>
      <c r="M26" t="s">
        <v>10</v>
      </c>
    </row>
    <row r="27" spans="1:13" x14ac:dyDescent="0.5">
      <c r="E27">
        <f>(M13-M15)/(F13-F15)</f>
        <v>0</v>
      </c>
    </row>
    <row r="28" spans="1:13" x14ac:dyDescent="0.5">
      <c r="A28" t="s">
        <v>3</v>
      </c>
    </row>
    <row r="29" spans="1:13" x14ac:dyDescent="0.5">
      <c r="A29">
        <v>0</v>
      </c>
      <c r="B29">
        <v>1</v>
      </c>
      <c r="C29">
        <v>2</v>
      </c>
      <c r="D29">
        <v>3</v>
      </c>
      <c r="E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Karnik, Satyajit</cp:lastModifiedBy>
  <dcterms:created xsi:type="dcterms:W3CDTF">2021-01-05T14:20:37Z</dcterms:created>
  <dcterms:modified xsi:type="dcterms:W3CDTF">2021-01-19T17:53:49Z</dcterms:modified>
</cp:coreProperties>
</file>