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LR1" sheetId="1" r:id="rId1"/>
    <sheet name="SLR2" sheetId="2" r:id="rId2"/>
    <sheet name="SLR3" sheetId="3" r:id="rId3"/>
    <sheet name="Question" sheetId="4" r:id="rId4"/>
  </sheets>
  <calcPr calcId="152511"/>
</workbook>
</file>

<file path=xl/calcChain.xml><?xml version="1.0" encoding="utf-8"?>
<calcChain xmlns="http://schemas.openxmlformats.org/spreadsheetml/2006/main">
  <c r="B8" i="4" l="1"/>
  <c r="B7" i="4"/>
  <c r="B5" i="4"/>
  <c r="B4" i="4"/>
  <c r="B3" i="4"/>
  <c r="B1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P11" i="1" l="1"/>
  <c r="P9" i="1"/>
  <c r="P8" i="1"/>
</calcChain>
</file>

<file path=xl/sharedStrings.xml><?xml version="1.0" encoding="utf-8"?>
<sst xmlns="http://schemas.openxmlformats.org/spreadsheetml/2006/main" count="121" uniqueCount="40">
  <si>
    <t>Demand</t>
  </si>
  <si>
    <t xml:space="preserve">Price 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</si>
  <si>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</si>
  <si>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</si>
  <si>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</si>
  <si>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</si>
  <si>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</si>
  <si>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</si>
  <si>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</si>
  <si>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</si>
  <si>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</si>
  <si>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</si>
  <si>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</si>
  <si>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</si>
  <si>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</si>
  <si>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</si>
  <si>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</si>
  <si>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</si>
  <si>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</si>
  <si>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</si>
  <si>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</si>
  <si>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</si>
  <si>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</si>
  <si>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</si>
  <si>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Analysis Of Variance</t>
  </si>
  <si>
    <t>Price</t>
  </si>
  <si>
    <t>PredictedDemand</t>
  </si>
  <si>
    <t>Log(Price)</t>
  </si>
  <si>
    <t>Log(Demand)</t>
  </si>
  <si>
    <t>Sales</t>
  </si>
  <si>
    <t>log(Price)</t>
  </si>
  <si>
    <t>log(Sales)</t>
  </si>
  <si>
    <t>What is the r-square value (round off to two decimals)</t>
  </si>
  <si>
    <t>Is the model significant?</t>
  </si>
  <si>
    <t>Yes</t>
  </si>
  <si>
    <t>What is the value of the intercept?</t>
  </si>
  <si>
    <t>What is the value of the slope? </t>
  </si>
  <si>
    <t xml:space="preserve">    Yes</t>
  </si>
  <si>
    <t>What is the value of R^2 on the transformed dataset</t>
  </si>
  <si>
    <t>What is the value of the slope?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</si>
</sst>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2" xfId="0" applyNumberFormat="1" applyFill="1" applyBorder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'SLR1'!$B$1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12354148800708E-2"/>
                  <c:y val="-0.71382565192590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'SLR1'!$A$2:$A$32</c:f>
              <c:numCache>
                <c:formatCode>General</c:formatCode>
                <c:ptCount val="31"/>
                <c:pt idx="0">
                  <c:v>3</c:v>
                </c:pt>
                <c:pt idx="1">
                  <c:v>3.6</c:v>
                </c:pt>
                <c:pt idx="2">
                  <c:v>40</c:v>
                </c:pt>
                <c:pt idx="3">
                  <c:v>21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32</c:v>
                </c:pt>
                <c:pt idx="14">
                  <c:v>20</c:v>
                </c:pt>
                <c:pt idx="15">
                  <c:v>10</c:v>
                </c:pt>
                <c:pt idx="16">
                  <c:v>17</c:v>
                </c:pt>
                <c:pt idx="17">
                  <c:v>7</c:v>
                </c:pt>
                <c:pt idx="18">
                  <c:v>39</c:v>
                </c:pt>
                <c:pt idx="19">
                  <c:v>4</c:v>
                </c:pt>
                <c:pt idx="20">
                  <c:v>35</c:v>
                </c:pt>
                <c:pt idx="21">
                  <c:v>39</c:v>
                </c:pt>
                <c:pt idx="22">
                  <c:v>44</c:v>
                </c:pt>
                <c:pt idx="23">
                  <c:v>40</c:v>
                </c:pt>
                <c:pt idx="24">
                  <c:v>25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26</c:v>
                </c:pt>
              </c:numCache>
            </c:numRef>
          </c:xVal>
          <c:yVal>
            <c:numRef>
              <c:f>'SLR1'!$B$2:$B$32</c:f>
              <c:numCache>
                <c:formatCode>General</c:formatCode>
                <c:ptCount val="31"/>
                <c:pt idx="0">
                  <c:v>6791</c:v>
                </c:pt>
                <c:pt idx="1">
                  <c:v>5988</c:v>
                </c:pt>
                <c:pt idx="2">
                  <c:v>354</c:v>
                </c:pt>
                <c:pt idx="3">
                  <c:v>651</c:v>
                </c:pt>
                <c:pt idx="4">
                  <c:v>7111</c:v>
                </c:pt>
                <c:pt idx="5">
                  <c:v>406</c:v>
                </c:pt>
                <c:pt idx="6">
                  <c:v>577</c:v>
                </c:pt>
                <c:pt idx="7">
                  <c:v>655</c:v>
                </c:pt>
                <c:pt idx="8">
                  <c:v>2891</c:v>
                </c:pt>
                <c:pt idx="9">
                  <c:v>5589</c:v>
                </c:pt>
                <c:pt idx="10">
                  <c:v>6707</c:v>
                </c:pt>
                <c:pt idx="11">
                  <c:v>4081</c:v>
                </c:pt>
                <c:pt idx="12">
                  <c:v>2702</c:v>
                </c:pt>
                <c:pt idx="13">
                  <c:v>370</c:v>
                </c:pt>
                <c:pt idx="14">
                  <c:v>1251</c:v>
                </c:pt>
                <c:pt idx="15">
                  <c:v>3140</c:v>
                </c:pt>
                <c:pt idx="16">
                  <c:v>2469</c:v>
                </c:pt>
                <c:pt idx="17">
                  <c:v>4909</c:v>
                </c:pt>
                <c:pt idx="18">
                  <c:v>396</c:v>
                </c:pt>
                <c:pt idx="19">
                  <c:v>7017</c:v>
                </c:pt>
                <c:pt idx="20">
                  <c:v>484</c:v>
                </c:pt>
                <c:pt idx="21">
                  <c:v>297</c:v>
                </c:pt>
                <c:pt idx="22">
                  <c:v>141</c:v>
                </c:pt>
                <c:pt idx="23">
                  <c:v>193</c:v>
                </c:pt>
                <c:pt idx="24">
                  <c:v>2801</c:v>
                </c:pt>
                <c:pt idx="25">
                  <c:v>3731</c:v>
                </c:pt>
                <c:pt idx="26">
                  <c:v>7444</c:v>
                </c:pt>
                <c:pt idx="27">
                  <c:v>3910</c:v>
                </c:pt>
                <c:pt idx="28">
                  <c:v>2678</c:v>
                </c:pt>
                <c:pt idx="29">
                  <c:v>1833</c:v>
                </c:pt>
                <c:pt idx="30">
                  <c:v>2946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52312"/>
        <c:axId val="390948000"/>
      </c:scatterChart>
      <c:valAx>
        <c:axId val="39095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48000"/>
        <c:crosses val="autoZero"/>
        <c:crossBetween val="midCat"/>
      </c:valAx>
      <c:valAx>
        <c:axId val="39094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</a:t>
            </a:r>
            <a:r>
              <a:rPr lang="en-US" baseline="0"/>
              <a:t> </a:t>
            </a: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0.427527777777777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'SLR2'!$B$1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11198600174978"/>
                  <c:y val="-0.7353007436570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'SLR2'!$A$2:$A$32</c:f>
              <c:numCache>
                <c:formatCode>General</c:formatCode>
                <c:ptCount val="31"/>
                <c:pt idx="0">
                  <c:v>3</c:v>
                </c:pt>
                <c:pt idx="1">
                  <c:v>3.6</c:v>
                </c:pt>
                <c:pt idx="2">
                  <c:v>40</c:v>
                </c:pt>
                <c:pt idx="3">
                  <c:v>21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32</c:v>
                </c:pt>
                <c:pt idx="14">
                  <c:v>20</c:v>
                </c:pt>
                <c:pt idx="15">
                  <c:v>10</c:v>
                </c:pt>
                <c:pt idx="16">
                  <c:v>17</c:v>
                </c:pt>
                <c:pt idx="17">
                  <c:v>7</c:v>
                </c:pt>
                <c:pt idx="18">
                  <c:v>39</c:v>
                </c:pt>
                <c:pt idx="19">
                  <c:v>4</c:v>
                </c:pt>
                <c:pt idx="20">
                  <c:v>35</c:v>
                </c:pt>
                <c:pt idx="21">
                  <c:v>39</c:v>
                </c:pt>
                <c:pt idx="22">
                  <c:v>44</c:v>
                </c:pt>
                <c:pt idx="23">
                  <c:v>40</c:v>
                </c:pt>
                <c:pt idx="24">
                  <c:v>25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26</c:v>
                </c:pt>
              </c:numCache>
            </c:numRef>
          </c:xVal>
          <c:yVal>
            <c:numRef>
              <c:f>'SLR2'!$B$2:$B$32</c:f>
              <c:numCache>
                <c:formatCode>General</c:formatCode>
                <c:ptCount val="31"/>
                <c:pt idx="0">
                  <c:v>7479</c:v>
                </c:pt>
                <c:pt idx="1">
                  <c:v>6304</c:v>
                </c:pt>
                <c:pt idx="2">
                  <c:v>94</c:v>
                </c:pt>
                <c:pt idx="3">
                  <c:v>349</c:v>
                </c:pt>
                <c:pt idx="4">
                  <c:v>7095</c:v>
                </c:pt>
                <c:pt idx="5">
                  <c:v>569</c:v>
                </c:pt>
                <c:pt idx="6">
                  <c:v>224</c:v>
                </c:pt>
                <c:pt idx="7">
                  <c:v>720</c:v>
                </c:pt>
                <c:pt idx="8">
                  <c:v>2887</c:v>
                </c:pt>
                <c:pt idx="9">
                  <c:v>6164</c:v>
                </c:pt>
                <c:pt idx="10">
                  <c:v>7633</c:v>
                </c:pt>
                <c:pt idx="11">
                  <c:v>3853</c:v>
                </c:pt>
                <c:pt idx="12">
                  <c:v>2448</c:v>
                </c:pt>
                <c:pt idx="13">
                  <c:v>365</c:v>
                </c:pt>
                <c:pt idx="14">
                  <c:v>742</c:v>
                </c:pt>
                <c:pt idx="15">
                  <c:v>2629</c:v>
                </c:pt>
                <c:pt idx="16">
                  <c:v>2366</c:v>
                </c:pt>
                <c:pt idx="17">
                  <c:v>4736</c:v>
                </c:pt>
                <c:pt idx="18">
                  <c:v>252</c:v>
                </c:pt>
                <c:pt idx="19">
                  <c:v>7810</c:v>
                </c:pt>
                <c:pt idx="20">
                  <c:v>177</c:v>
                </c:pt>
                <c:pt idx="21">
                  <c:v>362</c:v>
                </c:pt>
                <c:pt idx="22">
                  <c:v>128</c:v>
                </c:pt>
                <c:pt idx="23">
                  <c:v>295</c:v>
                </c:pt>
                <c:pt idx="24">
                  <c:v>3057</c:v>
                </c:pt>
                <c:pt idx="25">
                  <c:v>3708</c:v>
                </c:pt>
                <c:pt idx="26">
                  <c:v>7622</c:v>
                </c:pt>
                <c:pt idx="27">
                  <c:v>4111</c:v>
                </c:pt>
                <c:pt idx="28">
                  <c:v>2471</c:v>
                </c:pt>
                <c:pt idx="29">
                  <c:v>1968</c:v>
                </c:pt>
                <c:pt idx="30">
                  <c:v>2403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50744"/>
        <c:axId val="390953880"/>
      </c:scatterChart>
      <c:valAx>
        <c:axId val="39095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53880"/>
        <c:crosses val="autoZero"/>
        <c:crossBetween val="midCat"/>
      </c:valAx>
      <c:valAx>
        <c:axId val="3909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5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Log(Price) vs</a:t>
            </a:r>
            <a:r>
              <a:rPr lang="en-US" baseline="0"/>
              <a:t> </a:t>
            </a:r>
            <a:r>
              <a:rPr lang="en-US"/>
              <a:t>Log(Demand)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'SLR2'!$D$1</c:f>
              <c:strCache>
                <c:ptCount val="1"/>
                <c:pt idx="0">
                  <c:v>Log(Demand)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664479440069985E-2"/>
                  <c:y val="-0.41680008748906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'SLR2'!$C$2:$C$32</c:f>
              <c:numCache>
                <c:formatCode>General</c:formatCode>
                <c:ptCount val="31"/>
                <c:pt idx="0">
                  <c:v>1.0986122886681098</c:v>
                </c:pt>
                <c:pt idx="1">
                  <c:v>1.2809338454620642</c:v>
                </c:pt>
                <c:pt idx="2">
                  <c:v>3.6888794541139363</c:v>
                </c:pt>
                <c:pt idx="3">
                  <c:v>3.044522437723423</c:v>
                </c:pt>
                <c:pt idx="4">
                  <c:v>1.3862943611198906</c:v>
                </c:pt>
                <c:pt idx="5">
                  <c:v>3.4011973816621555</c:v>
                </c:pt>
                <c:pt idx="6">
                  <c:v>3.3672958299864741</c:v>
                </c:pt>
                <c:pt idx="7">
                  <c:v>2.8903717578961645</c:v>
                </c:pt>
                <c:pt idx="8">
                  <c:v>2.1972245773362196</c:v>
                </c:pt>
                <c:pt idx="9">
                  <c:v>1.791759469228055</c:v>
                </c:pt>
                <c:pt idx="10">
                  <c:v>1.6094379124341003</c:v>
                </c:pt>
                <c:pt idx="11">
                  <c:v>2.0794415416798357</c:v>
                </c:pt>
                <c:pt idx="12">
                  <c:v>2.7080502011022101</c:v>
                </c:pt>
                <c:pt idx="13">
                  <c:v>3.4657359027997265</c:v>
                </c:pt>
                <c:pt idx="14">
                  <c:v>2.9957322735539909</c:v>
                </c:pt>
                <c:pt idx="15">
                  <c:v>2.3025850929940459</c:v>
                </c:pt>
                <c:pt idx="16">
                  <c:v>2.8332133440562162</c:v>
                </c:pt>
                <c:pt idx="17">
                  <c:v>1.9459101490553132</c:v>
                </c:pt>
                <c:pt idx="18">
                  <c:v>3.6635616461296463</c:v>
                </c:pt>
                <c:pt idx="19">
                  <c:v>1.3862943611198906</c:v>
                </c:pt>
                <c:pt idx="20">
                  <c:v>3.5553480614894135</c:v>
                </c:pt>
                <c:pt idx="21">
                  <c:v>3.6635616461296463</c:v>
                </c:pt>
                <c:pt idx="22">
                  <c:v>3.784189633918261</c:v>
                </c:pt>
                <c:pt idx="23">
                  <c:v>3.6888794541139363</c:v>
                </c:pt>
                <c:pt idx="24">
                  <c:v>3.2188758248682006</c:v>
                </c:pt>
                <c:pt idx="25">
                  <c:v>2.0794415416798357</c:v>
                </c:pt>
                <c:pt idx="26">
                  <c:v>1.6094379124341003</c:v>
                </c:pt>
                <c:pt idx="27">
                  <c:v>2.0794415416798357</c:v>
                </c:pt>
                <c:pt idx="28">
                  <c:v>2.3025850929940459</c:v>
                </c:pt>
                <c:pt idx="29">
                  <c:v>2.6390573296152584</c:v>
                </c:pt>
                <c:pt idx="30">
                  <c:v>3.2580965380214821</c:v>
                </c:pt>
              </c:numCache>
            </c:numRef>
          </c:xVal>
          <c:yVal>
            <c:numRef>
              <c:f>'SLR2'!$D$2:$D$32</c:f>
              <c:numCache>
                <c:formatCode>General</c:formatCode>
                <c:ptCount val="31"/>
                <c:pt idx="0">
                  <c:v>8.9198543721916668</c:v>
                </c:pt>
                <c:pt idx="1">
                  <c:v>8.7489396315377146</c:v>
                </c:pt>
                <c:pt idx="2">
                  <c:v>4.5432947822700038</c:v>
                </c:pt>
                <c:pt idx="3">
                  <c:v>5.855071922202427</c:v>
                </c:pt>
                <c:pt idx="4">
                  <c:v>8.8671455895941431</c:v>
                </c:pt>
                <c:pt idx="5">
                  <c:v>6.3438804341263308</c:v>
                </c:pt>
                <c:pt idx="6">
                  <c:v>5.4116460518550396</c:v>
                </c:pt>
                <c:pt idx="7">
                  <c:v>6.5792512120101012</c:v>
                </c:pt>
                <c:pt idx="8">
                  <c:v>7.9679731796629349</c:v>
                </c:pt>
                <c:pt idx="9">
                  <c:v>8.7264811964400071</c:v>
                </c:pt>
                <c:pt idx="10">
                  <c:v>8.9402362317984707</c:v>
                </c:pt>
                <c:pt idx="11">
                  <c:v>8.2566073446261576</c:v>
                </c:pt>
                <c:pt idx="12">
                  <c:v>7.8030266436322169</c:v>
                </c:pt>
                <c:pt idx="13">
                  <c:v>5.8998973535824915</c:v>
                </c:pt>
                <c:pt idx="14">
                  <c:v>6.6093492431673804</c:v>
                </c:pt>
                <c:pt idx="15">
                  <c:v>7.8743588247298808</c:v>
                </c:pt>
                <c:pt idx="16">
                  <c:v>7.7689560445383323</c:v>
                </c:pt>
                <c:pt idx="17">
                  <c:v>8.4629481765638417</c:v>
                </c:pt>
                <c:pt idx="18">
                  <c:v>5.5294290875114234</c:v>
                </c:pt>
                <c:pt idx="19">
                  <c:v>8.963160242833732</c:v>
                </c:pt>
                <c:pt idx="20">
                  <c:v>5.1761497325738288</c:v>
                </c:pt>
                <c:pt idx="21">
                  <c:v>5.8916442118257715</c:v>
                </c:pt>
                <c:pt idx="22">
                  <c:v>4.8520302639196169</c:v>
                </c:pt>
                <c:pt idx="23">
                  <c:v>5.6869753563398202</c:v>
                </c:pt>
                <c:pt idx="24">
                  <c:v>8.025189321890835</c:v>
                </c:pt>
                <c:pt idx="25">
                  <c:v>8.2182479266857449</c:v>
                </c:pt>
                <c:pt idx="26">
                  <c:v>8.9387940814338052</c:v>
                </c:pt>
                <c:pt idx="27">
                  <c:v>8.3214215868978787</c:v>
                </c:pt>
                <c:pt idx="28">
                  <c:v>7.81237820598861</c:v>
                </c:pt>
                <c:pt idx="29">
                  <c:v>7.5847730776121987</c:v>
                </c:pt>
                <c:pt idx="30">
                  <c:v>7.7844732357364688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4688"/>
        <c:axId val="386392728"/>
      </c:scatterChart>
      <c:valAx>
        <c:axId val="3863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2728"/>
        <c:crosses val="autoZero"/>
        <c:crossBetween val="midCat"/>
      </c:valAx>
      <c:valAx>
        <c:axId val="3863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Log(Demand)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'SLR3'!$B$1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650918635170607E-2"/>
                  <c:y val="-0.7537809857101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'SLR3'!$A$2:$A$51</c:f>
              <c:numCache>
                <c:formatCode>General</c:formatCode>
                <c:ptCount val="50"/>
                <c:pt idx="0">
                  <c:v>1</c:v>
                </c:pt>
                <c:pt idx="1">
                  <c:v>3.4</c:v>
                </c:pt>
                <c:pt idx="2">
                  <c:v>3.3</c:v>
                </c:pt>
                <c:pt idx="3">
                  <c:v>1.4</c:v>
                </c:pt>
                <c:pt idx="4">
                  <c:v>3.7</c:v>
                </c:pt>
                <c:pt idx="5">
                  <c:v>3.5999999999999996</c:v>
                </c:pt>
                <c:pt idx="6">
                  <c:v>2.2000000000000002</c:v>
                </c:pt>
                <c:pt idx="7">
                  <c:v>1.7000000000000002</c:v>
                </c:pt>
                <c:pt idx="8">
                  <c:v>1.4</c:v>
                </c:pt>
                <c:pt idx="9">
                  <c:v>3.2</c:v>
                </c:pt>
                <c:pt idx="10">
                  <c:v>0.8</c:v>
                </c:pt>
                <c:pt idx="11">
                  <c:v>1.1000000000000001</c:v>
                </c:pt>
                <c:pt idx="12">
                  <c:v>2.5</c:v>
                </c:pt>
                <c:pt idx="13">
                  <c:v>3.3</c:v>
                </c:pt>
                <c:pt idx="14">
                  <c:v>1</c:v>
                </c:pt>
                <c:pt idx="15">
                  <c:v>2.6</c:v>
                </c:pt>
                <c:pt idx="16">
                  <c:v>3</c:v>
                </c:pt>
                <c:pt idx="17">
                  <c:v>2.4</c:v>
                </c:pt>
                <c:pt idx="18">
                  <c:v>3.5999999999999996</c:v>
                </c:pt>
                <c:pt idx="19">
                  <c:v>2.8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2.1</c:v>
                </c:pt>
                <c:pt idx="23">
                  <c:v>1.7999999999999998</c:v>
                </c:pt>
                <c:pt idx="24">
                  <c:v>3.5999999999999996</c:v>
                </c:pt>
                <c:pt idx="25">
                  <c:v>3.7</c:v>
                </c:pt>
                <c:pt idx="26">
                  <c:v>2.9</c:v>
                </c:pt>
                <c:pt idx="27">
                  <c:v>1.2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</c:v>
                </c:pt>
                <c:pt idx="31">
                  <c:v>3.7</c:v>
                </c:pt>
                <c:pt idx="32">
                  <c:v>1.2</c:v>
                </c:pt>
                <c:pt idx="33">
                  <c:v>3.4</c:v>
                </c:pt>
                <c:pt idx="34">
                  <c:v>1</c:v>
                </c:pt>
                <c:pt idx="35">
                  <c:v>2.5</c:v>
                </c:pt>
                <c:pt idx="36">
                  <c:v>2</c:v>
                </c:pt>
                <c:pt idx="37">
                  <c:v>3.3</c:v>
                </c:pt>
                <c:pt idx="38">
                  <c:v>1.7999999999999998</c:v>
                </c:pt>
                <c:pt idx="39">
                  <c:v>2</c:v>
                </c:pt>
                <c:pt idx="40">
                  <c:v>1.3</c:v>
                </c:pt>
                <c:pt idx="41">
                  <c:v>0.8</c:v>
                </c:pt>
                <c:pt idx="42">
                  <c:v>3.5999999999999996</c:v>
                </c:pt>
                <c:pt idx="43">
                  <c:v>1.6</c:v>
                </c:pt>
                <c:pt idx="44">
                  <c:v>0.89999999999999991</c:v>
                </c:pt>
                <c:pt idx="45">
                  <c:v>2.4</c:v>
                </c:pt>
                <c:pt idx="46">
                  <c:v>1.7000000000000002</c:v>
                </c:pt>
                <c:pt idx="47">
                  <c:v>2.8</c:v>
                </c:pt>
                <c:pt idx="48">
                  <c:v>3.2</c:v>
                </c:pt>
                <c:pt idx="49">
                  <c:v>3.7</c:v>
                </c:pt>
              </c:numCache>
            </c:numRef>
          </c:xVal>
          <c:yVal>
            <c:numRef>
              <c:f>'SLR3'!$B$2:$B$51</c:f>
              <c:numCache>
                <c:formatCode>General</c:formatCode>
                <c:ptCount val="50"/>
                <c:pt idx="0">
                  <c:v>53</c:v>
                </c:pt>
                <c:pt idx="1">
                  <c:v>12</c:v>
                </c:pt>
                <c:pt idx="2">
                  <c:v>15</c:v>
                </c:pt>
                <c:pt idx="3">
                  <c:v>27</c:v>
                </c:pt>
                <c:pt idx="4">
                  <c:v>8</c:v>
                </c:pt>
                <c:pt idx="5">
                  <c:v>12</c:v>
                </c:pt>
                <c:pt idx="6">
                  <c:v>27</c:v>
                </c:pt>
                <c:pt idx="7">
                  <c:v>17</c:v>
                </c:pt>
                <c:pt idx="8">
                  <c:v>61</c:v>
                </c:pt>
                <c:pt idx="9">
                  <c:v>20</c:v>
                </c:pt>
                <c:pt idx="10">
                  <c:v>95</c:v>
                </c:pt>
                <c:pt idx="11">
                  <c:v>33</c:v>
                </c:pt>
                <c:pt idx="12">
                  <c:v>19</c:v>
                </c:pt>
                <c:pt idx="13">
                  <c:v>15</c:v>
                </c:pt>
                <c:pt idx="14">
                  <c:v>43</c:v>
                </c:pt>
                <c:pt idx="15">
                  <c:v>11</c:v>
                </c:pt>
                <c:pt idx="16">
                  <c:v>20</c:v>
                </c:pt>
                <c:pt idx="17">
                  <c:v>36</c:v>
                </c:pt>
                <c:pt idx="18">
                  <c:v>7</c:v>
                </c:pt>
                <c:pt idx="19">
                  <c:v>9</c:v>
                </c:pt>
                <c:pt idx="20">
                  <c:v>21</c:v>
                </c:pt>
                <c:pt idx="21">
                  <c:v>25</c:v>
                </c:pt>
                <c:pt idx="22">
                  <c:v>29</c:v>
                </c:pt>
                <c:pt idx="23">
                  <c:v>18</c:v>
                </c:pt>
                <c:pt idx="24">
                  <c:v>6</c:v>
                </c:pt>
                <c:pt idx="25">
                  <c:v>7</c:v>
                </c:pt>
                <c:pt idx="26">
                  <c:v>15</c:v>
                </c:pt>
                <c:pt idx="27">
                  <c:v>23</c:v>
                </c:pt>
                <c:pt idx="28">
                  <c:v>51</c:v>
                </c:pt>
                <c:pt idx="29">
                  <c:v>93</c:v>
                </c:pt>
                <c:pt idx="30">
                  <c:v>51</c:v>
                </c:pt>
                <c:pt idx="31">
                  <c:v>14</c:v>
                </c:pt>
                <c:pt idx="32">
                  <c:v>41</c:v>
                </c:pt>
                <c:pt idx="33">
                  <c:v>8</c:v>
                </c:pt>
                <c:pt idx="34">
                  <c:v>114</c:v>
                </c:pt>
                <c:pt idx="35">
                  <c:v>35</c:v>
                </c:pt>
                <c:pt idx="36">
                  <c:v>18</c:v>
                </c:pt>
                <c:pt idx="37">
                  <c:v>9</c:v>
                </c:pt>
                <c:pt idx="38">
                  <c:v>46</c:v>
                </c:pt>
                <c:pt idx="39">
                  <c:v>17</c:v>
                </c:pt>
                <c:pt idx="40">
                  <c:v>43</c:v>
                </c:pt>
                <c:pt idx="41">
                  <c:v>63</c:v>
                </c:pt>
                <c:pt idx="42">
                  <c:v>8</c:v>
                </c:pt>
                <c:pt idx="43">
                  <c:v>34</c:v>
                </c:pt>
                <c:pt idx="44">
                  <c:v>145</c:v>
                </c:pt>
                <c:pt idx="45">
                  <c:v>18</c:v>
                </c:pt>
                <c:pt idx="46">
                  <c:v>40</c:v>
                </c:pt>
                <c:pt idx="47">
                  <c:v>17</c:v>
                </c:pt>
                <c:pt idx="48">
                  <c:v>17</c:v>
                </c:pt>
                <c:pt idx="4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1160"/>
        <c:axId val="386395472"/>
      </c:scatterChart>
      <c:valAx>
        <c:axId val="38639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5472"/>
        <c:crosses val="autoZero"/>
        <c:crossBetween val="midCat"/>
      </c:valAx>
      <c:valAx>
        <c:axId val="38639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log(Price) vs log(Sales)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'SLR3'!$D$1</c:f>
              <c:strCache>
                <c:ptCount val="1"/>
                <c:pt idx="0">
                  <c:v>log(Sales)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077209098862642E-2"/>
                  <c:y val="-0.52984908136482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'SLR3'!$C$2:$C$51</c:f>
              <c:numCache>
                <c:formatCode>General</c:formatCode>
                <c:ptCount val="50"/>
                <c:pt idx="0">
                  <c:v>0</c:v>
                </c:pt>
                <c:pt idx="1">
                  <c:v>1.2237754316221157</c:v>
                </c:pt>
                <c:pt idx="2">
                  <c:v>1.1939224684724346</c:v>
                </c:pt>
                <c:pt idx="3">
                  <c:v>0.33647223662121289</c:v>
                </c:pt>
                <c:pt idx="4">
                  <c:v>1.3083328196501789</c:v>
                </c:pt>
                <c:pt idx="5">
                  <c:v>1.2809338454620642</c:v>
                </c:pt>
                <c:pt idx="6">
                  <c:v>0.78845736036427028</c:v>
                </c:pt>
                <c:pt idx="7">
                  <c:v>0.53062825106217049</c:v>
                </c:pt>
                <c:pt idx="8">
                  <c:v>0.33647223662121289</c:v>
                </c:pt>
                <c:pt idx="9">
                  <c:v>1.1631508098056809</c:v>
                </c:pt>
                <c:pt idx="10">
                  <c:v>-0.22314355131420971</c:v>
                </c:pt>
                <c:pt idx="11">
                  <c:v>9.5310179804324935E-2</c:v>
                </c:pt>
                <c:pt idx="12">
                  <c:v>0.91629073187415511</c:v>
                </c:pt>
                <c:pt idx="13">
                  <c:v>1.1939224684724346</c:v>
                </c:pt>
                <c:pt idx="14">
                  <c:v>0</c:v>
                </c:pt>
                <c:pt idx="15">
                  <c:v>0.95551144502743635</c:v>
                </c:pt>
                <c:pt idx="16">
                  <c:v>1.0986122886681098</c:v>
                </c:pt>
                <c:pt idx="17">
                  <c:v>0.87546873735389985</c:v>
                </c:pt>
                <c:pt idx="18">
                  <c:v>1.2809338454620642</c:v>
                </c:pt>
                <c:pt idx="19">
                  <c:v>1.0296194171811581</c:v>
                </c:pt>
                <c:pt idx="20">
                  <c:v>0.87546873735389985</c:v>
                </c:pt>
                <c:pt idx="21">
                  <c:v>0.83290912293510388</c:v>
                </c:pt>
                <c:pt idx="22">
                  <c:v>0.74193734472937733</c:v>
                </c:pt>
                <c:pt idx="23">
                  <c:v>0.58778666490211895</c:v>
                </c:pt>
                <c:pt idx="24">
                  <c:v>1.2809338454620642</c:v>
                </c:pt>
                <c:pt idx="25">
                  <c:v>1.3083328196501789</c:v>
                </c:pt>
                <c:pt idx="26">
                  <c:v>1.0647107369924282</c:v>
                </c:pt>
                <c:pt idx="27">
                  <c:v>0.18232155679395459</c:v>
                </c:pt>
                <c:pt idx="28">
                  <c:v>9.5310179804324935E-2</c:v>
                </c:pt>
                <c:pt idx="29">
                  <c:v>0.18232155679395459</c:v>
                </c:pt>
                <c:pt idx="30">
                  <c:v>0</c:v>
                </c:pt>
                <c:pt idx="31">
                  <c:v>1.3083328196501789</c:v>
                </c:pt>
                <c:pt idx="32">
                  <c:v>0.18232155679395459</c:v>
                </c:pt>
                <c:pt idx="33">
                  <c:v>1.2237754316221157</c:v>
                </c:pt>
                <c:pt idx="34">
                  <c:v>0</c:v>
                </c:pt>
                <c:pt idx="35">
                  <c:v>0.91629073187415511</c:v>
                </c:pt>
                <c:pt idx="36">
                  <c:v>0.69314718055994529</c:v>
                </c:pt>
                <c:pt idx="37">
                  <c:v>1.1939224684724346</c:v>
                </c:pt>
                <c:pt idx="38">
                  <c:v>0.58778666490211895</c:v>
                </c:pt>
                <c:pt idx="39">
                  <c:v>0.69314718055994529</c:v>
                </c:pt>
                <c:pt idx="40">
                  <c:v>0.26236426446749106</c:v>
                </c:pt>
                <c:pt idx="41">
                  <c:v>-0.22314355131420971</c:v>
                </c:pt>
                <c:pt idx="42">
                  <c:v>1.2809338454620642</c:v>
                </c:pt>
                <c:pt idx="43">
                  <c:v>0.47000362924573563</c:v>
                </c:pt>
                <c:pt idx="44">
                  <c:v>-0.10536051565782641</c:v>
                </c:pt>
                <c:pt idx="45">
                  <c:v>0.87546873735389985</c:v>
                </c:pt>
                <c:pt idx="46">
                  <c:v>0.53062825106217049</c:v>
                </c:pt>
                <c:pt idx="47">
                  <c:v>1.0296194171811581</c:v>
                </c:pt>
                <c:pt idx="48">
                  <c:v>1.1631508098056809</c:v>
                </c:pt>
                <c:pt idx="49">
                  <c:v>1.3083328196501789</c:v>
                </c:pt>
              </c:numCache>
            </c:numRef>
          </c:xVal>
          <c:yVal>
            <c:numRef>
              <c:f>'SLR3'!$D$2:$D$51</c:f>
              <c:numCache>
                <c:formatCode>General</c:formatCode>
                <c:ptCount val="50"/>
                <c:pt idx="0">
                  <c:v>3.970291913552122</c:v>
                </c:pt>
                <c:pt idx="1">
                  <c:v>2.4849066497880004</c:v>
                </c:pt>
                <c:pt idx="2">
                  <c:v>2.7080502011022101</c:v>
                </c:pt>
                <c:pt idx="3">
                  <c:v>3.2958368660043291</c:v>
                </c:pt>
                <c:pt idx="4">
                  <c:v>2.0794415416798357</c:v>
                </c:pt>
                <c:pt idx="5">
                  <c:v>2.4849066497880004</c:v>
                </c:pt>
                <c:pt idx="6">
                  <c:v>3.2958368660043291</c:v>
                </c:pt>
                <c:pt idx="7">
                  <c:v>2.8332133440562162</c:v>
                </c:pt>
                <c:pt idx="8">
                  <c:v>4.1108738641733114</c:v>
                </c:pt>
                <c:pt idx="9">
                  <c:v>2.9957322735539909</c:v>
                </c:pt>
                <c:pt idx="10">
                  <c:v>4.5538768916005408</c:v>
                </c:pt>
                <c:pt idx="11">
                  <c:v>3.4965075614664802</c:v>
                </c:pt>
                <c:pt idx="12">
                  <c:v>2.9444389791664403</c:v>
                </c:pt>
                <c:pt idx="13">
                  <c:v>2.7080502011022101</c:v>
                </c:pt>
                <c:pt idx="14">
                  <c:v>3.7612001156935624</c:v>
                </c:pt>
                <c:pt idx="15">
                  <c:v>2.3978952727983707</c:v>
                </c:pt>
                <c:pt idx="16">
                  <c:v>2.9957322735539909</c:v>
                </c:pt>
                <c:pt idx="17">
                  <c:v>3.5835189384561099</c:v>
                </c:pt>
                <c:pt idx="18">
                  <c:v>1.9459101490553132</c:v>
                </c:pt>
                <c:pt idx="19">
                  <c:v>2.1972245773362196</c:v>
                </c:pt>
                <c:pt idx="20">
                  <c:v>3.044522437723423</c:v>
                </c:pt>
                <c:pt idx="21">
                  <c:v>3.2188758248682006</c:v>
                </c:pt>
                <c:pt idx="22">
                  <c:v>3.3672958299864741</c:v>
                </c:pt>
                <c:pt idx="23">
                  <c:v>2.8903717578961645</c:v>
                </c:pt>
                <c:pt idx="24">
                  <c:v>1.791759469228055</c:v>
                </c:pt>
                <c:pt idx="25">
                  <c:v>1.9459101490553132</c:v>
                </c:pt>
                <c:pt idx="26">
                  <c:v>2.7080502011022101</c:v>
                </c:pt>
                <c:pt idx="27">
                  <c:v>3.1354942159291497</c:v>
                </c:pt>
                <c:pt idx="28">
                  <c:v>3.9318256327243257</c:v>
                </c:pt>
                <c:pt idx="29">
                  <c:v>4.5325994931532563</c:v>
                </c:pt>
                <c:pt idx="30">
                  <c:v>3.9318256327243257</c:v>
                </c:pt>
                <c:pt idx="31">
                  <c:v>2.6390573296152584</c:v>
                </c:pt>
                <c:pt idx="32">
                  <c:v>3.713572066704308</c:v>
                </c:pt>
                <c:pt idx="33">
                  <c:v>2.0794415416798357</c:v>
                </c:pt>
                <c:pt idx="34">
                  <c:v>4.7361984483944957</c:v>
                </c:pt>
                <c:pt idx="35">
                  <c:v>3.5553480614894135</c:v>
                </c:pt>
                <c:pt idx="36">
                  <c:v>2.8903717578961645</c:v>
                </c:pt>
                <c:pt idx="37">
                  <c:v>2.1972245773362196</c:v>
                </c:pt>
                <c:pt idx="38">
                  <c:v>3.8286413964890951</c:v>
                </c:pt>
                <c:pt idx="39">
                  <c:v>2.8332133440562162</c:v>
                </c:pt>
                <c:pt idx="40">
                  <c:v>3.7612001156935624</c:v>
                </c:pt>
                <c:pt idx="41">
                  <c:v>4.1431347263915326</c:v>
                </c:pt>
                <c:pt idx="42">
                  <c:v>2.0794415416798357</c:v>
                </c:pt>
                <c:pt idx="43">
                  <c:v>3.5263605246161616</c:v>
                </c:pt>
                <c:pt idx="44">
                  <c:v>4.9767337424205742</c:v>
                </c:pt>
                <c:pt idx="45">
                  <c:v>2.8903717578961645</c:v>
                </c:pt>
                <c:pt idx="46">
                  <c:v>3.6888794541139363</c:v>
                </c:pt>
                <c:pt idx="47">
                  <c:v>2.8332133440562162</c:v>
                </c:pt>
                <c:pt idx="48">
                  <c:v>2.8332133440562162</c:v>
                </c:pt>
                <c:pt idx="49">
                  <c:v>2.4849066497880004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8024"/>
        <c:axId val="386388416"/>
      </c:scatterChart>
      <c:valAx>
        <c:axId val="38638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88416"/>
        <c:crosses val="autoZero"/>
        <c:crossBetween val="midCat"/>
      </c:valAx>
      <c:valAx>
        <c:axId val="38638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log(Sales)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8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157162</xdr:rowOff>
    </xdr:from>
    <xdr:to>
      <xdr:col>12</xdr:col>
      <xdr:colOff>523874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128587</xdr:rowOff>
    </xdr:from>
    <xdr:to>
      <xdr:col>11</xdr:col>
      <xdr:colOff>600075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0</xdr:row>
      <xdr:rowOff>138112</xdr:rowOff>
    </xdr:from>
    <xdr:to>
      <xdr:col>19</xdr:col>
      <xdr:colOff>542925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892175</xdr:colOff>
      <xdr:row>0</xdr:row>
      <xdr:rowOff>0</xdr:rowOff>
    </xdr:from>
    <xdr:to>
      <xdr:col>14</xdr:col>
      <xdr:colOff>473075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923925</xdr:colOff>
      <xdr:row>25</xdr:row>
      <xdr:rowOff>9525</xdr:rowOff>
    </xdr:from>
    <xdr:to>
      <xdr:col>14</xdr:col>
      <xdr:colOff>504825</xdr:colOff>
      <xdr:row>39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E3" workbookViewId="0">
      <selection activeCell="R9" sqref="R9"/>
    </sheetView>
  </sheetViews>
  <sheetFormatPr defaultRowHeight="14.5" x14ac:dyDescent="0.35"/>
  <cols>
    <col min="3" max="3" width="17.26953125" bestFit="1" customWidth="1"/>
    <col min="14" max="14" width="18" bestFit="1" customWidth="1"/>
    <col min="15" max="15" width="12.7265625" bestFit="1" customWidth="1"/>
    <col min="16" max="16" width="14.54296875" bestFit="1" customWidth="1"/>
    <col min="17" max="17" width="12.7265625" bestFit="1" customWidth="1"/>
    <col min="18" max="18" width="12" bestFit="1" customWidth="1"/>
    <col min="19" max="19" width="13.453125" bestFit="1" customWidth="1"/>
    <col min="20" max="22" width="12.7265625" bestFit="1" customWidth="1"/>
  </cols>
  <sheetData>
    <row r="1" spans="1:19" x14ac:dyDescent="0.35">
      <c r="A1" t="s">
        <v>1</v>
      </c>
      <c r="B1" t="s">
        <v>0</v>
      </c>
      <c r="C1" t="s">
        <v>26</v>
      </c>
    </row>
    <row r="2" spans="1:19" x14ac:dyDescent="0.35">
      <c r="A2">
        <v>3</v>
      </c>
      <c r="B2">
        <v>6791</v>
      </c>
      <c r="C2">
        <f>-157.7 * A2 + 5842.8</f>
        <v>5369.7</v>
      </c>
    </row>
    <row r="3" spans="1:19" x14ac:dyDescent="0.35">
      <c r="A3">
        <v>3.6</v>
      </c>
      <c r="B3">
        <v>5988</v>
      </c>
      <c r="C3">
        <f t="shared" ref="C3:C32" si="0">-157.7 * A3 + 5842.8</f>
        <v>5275.08</v>
      </c>
    </row>
    <row r="4" spans="1:19" x14ac:dyDescent="0.35">
      <c r="A4">
        <v>40</v>
      </c>
      <c r="B4">
        <v>354</v>
      </c>
      <c r="C4">
        <f t="shared" si="0"/>
        <v>-465.19999999999982</v>
      </c>
    </row>
    <row r="5" spans="1:19" x14ac:dyDescent="0.35">
      <c r="A5">
        <v>21</v>
      </c>
      <c r="B5">
        <v>651</v>
      </c>
      <c r="C5">
        <f t="shared" si="0"/>
        <v>2531.1000000000004</v>
      </c>
    </row>
    <row r="6" spans="1:19" x14ac:dyDescent="0.35">
      <c r="A6">
        <v>4</v>
      </c>
      <c r="B6">
        <v>7111</v>
      </c>
      <c r="C6">
        <f t="shared" si="0"/>
        <v>5212</v>
      </c>
    </row>
    <row r="7" spans="1:19" x14ac:dyDescent="0.35">
      <c r="A7">
        <v>30</v>
      </c>
      <c r="B7">
        <v>406</v>
      </c>
      <c r="C7">
        <f t="shared" si="0"/>
        <v>1111.8000000000002</v>
      </c>
      <c r="N7" s="1" t="s">
        <v>2</v>
      </c>
      <c r="O7" s="1"/>
    </row>
    <row r="8" spans="1:19" x14ac:dyDescent="0.35">
      <c r="A8">
        <v>29</v>
      </c>
      <c r="B8">
        <v>577</v>
      </c>
      <c r="C8">
        <f t="shared" si="0"/>
        <v>1269.5000000000009</v>
      </c>
      <c r="N8" s="2" t="s">
        <v>3</v>
      </c>
      <c r="O8" s="2">
        <v>0.85667824580397756</v>
      </c>
      <c r="P8">
        <f>CORREL(A2:A32,B2:B32)</f>
        <v>-0.85667824580397756</v>
      </c>
    </row>
    <row r="9" spans="1:19" x14ac:dyDescent="0.35">
      <c r="A9">
        <v>18</v>
      </c>
      <c r="B9">
        <v>655</v>
      </c>
      <c r="C9">
        <f t="shared" si="0"/>
        <v>3004.2000000000003</v>
      </c>
      <c r="N9" s="2" t="s">
        <v>4</v>
      </c>
      <c r="O9" s="2">
        <v>0.73389761683378019</v>
      </c>
      <c r="P9">
        <f>P8^2</f>
        <v>0.73389761683378019</v>
      </c>
    </row>
    <row r="10" spans="1:19" x14ac:dyDescent="0.35">
      <c r="A10">
        <v>9</v>
      </c>
      <c r="B10">
        <v>2891</v>
      </c>
      <c r="C10">
        <f t="shared" si="0"/>
        <v>4423.5</v>
      </c>
      <c r="N10" s="2" t="s">
        <v>5</v>
      </c>
      <c r="O10" s="2">
        <v>0.7247216725866692</v>
      </c>
    </row>
    <row r="11" spans="1:19" x14ac:dyDescent="0.35">
      <c r="A11">
        <v>6</v>
      </c>
      <c r="B11">
        <v>5589</v>
      </c>
      <c r="C11">
        <f t="shared" si="0"/>
        <v>4896.6000000000004</v>
      </c>
      <c r="N11" s="2" t="s">
        <v>6</v>
      </c>
      <c r="O11" s="2">
        <v>1290.448208154028</v>
      </c>
      <c r="P11">
        <f>Q17^0.5</f>
        <v>1290.448208154028</v>
      </c>
    </row>
    <row r="12" spans="1:19" x14ac:dyDescent="0.35">
      <c r="A12">
        <v>5</v>
      </c>
      <c r="B12">
        <v>6707</v>
      </c>
      <c r="C12">
        <f t="shared" si="0"/>
        <v>5054.3</v>
      </c>
      <c r="N12" s="2" t="s">
        <v>7</v>
      </c>
      <c r="O12" s="2">
        <v>31</v>
      </c>
    </row>
    <row r="13" spans="1:19" x14ac:dyDescent="0.35">
      <c r="A13">
        <v>8</v>
      </c>
      <c r="B13">
        <v>4081</v>
      </c>
      <c r="C13">
        <f t="shared" si="0"/>
        <v>4581.2000000000007</v>
      </c>
    </row>
    <row r="14" spans="1:19" x14ac:dyDescent="0.35">
      <c r="A14">
        <v>15</v>
      </c>
      <c r="B14">
        <v>2702</v>
      </c>
      <c r="C14">
        <f t="shared" si="0"/>
        <v>3477.3</v>
      </c>
      <c r="N14" s="7" t="s">
        <v>24</v>
      </c>
      <c r="O14" s="8"/>
      <c r="P14" s="8"/>
      <c r="Q14" s="8"/>
      <c r="R14" s="8"/>
      <c r="S14" s="9"/>
    </row>
    <row r="15" spans="1:19" x14ac:dyDescent="0.35">
      <c r="A15">
        <v>32</v>
      </c>
      <c r="B15">
        <v>370</v>
      </c>
      <c r="C15">
        <f t="shared" si="0"/>
        <v>796.40000000000055</v>
      </c>
      <c r="N15" s="3"/>
      <c r="O15" s="3" t="s">
        <v>12</v>
      </c>
      <c r="P15" s="3" t="s">
        <v>13</v>
      </c>
      <c r="Q15" s="3" t="s">
        <v>14</v>
      </c>
      <c r="R15" s="3" t="s">
        <v>15</v>
      </c>
      <c r="S15" s="3" t="s">
        <v>16</v>
      </c>
    </row>
    <row r="16" spans="1:19" x14ac:dyDescent="0.35">
      <c r="A16">
        <v>20</v>
      </c>
      <c r="B16">
        <v>1251</v>
      </c>
      <c r="C16">
        <f t="shared" si="0"/>
        <v>2688.8</v>
      </c>
      <c r="N16" s="2" t="s">
        <v>8</v>
      </c>
      <c r="O16" s="2">
        <v>1</v>
      </c>
      <c r="P16" s="2">
        <v>133188236.65944454</v>
      </c>
      <c r="Q16" s="2">
        <v>133188236.65944454</v>
      </c>
      <c r="R16" s="2">
        <v>79.980609850026269</v>
      </c>
      <c r="S16" s="2">
        <v>7.8061839476358178E-10</v>
      </c>
    </row>
    <row r="17" spans="1:22" x14ac:dyDescent="0.35">
      <c r="A17">
        <v>10</v>
      </c>
      <c r="B17">
        <v>3140</v>
      </c>
      <c r="C17">
        <f t="shared" si="0"/>
        <v>4265.8</v>
      </c>
      <c r="N17" s="2" t="s">
        <v>9</v>
      </c>
      <c r="O17" s="2">
        <v>29</v>
      </c>
      <c r="P17" s="2">
        <v>48292440.759910293</v>
      </c>
      <c r="Q17" s="2">
        <v>1665256.5779279412</v>
      </c>
      <c r="R17" s="2"/>
      <c r="S17" s="2"/>
    </row>
    <row r="18" spans="1:22" x14ac:dyDescent="0.35">
      <c r="A18">
        <v>17</v>
      </c>
      <c r="B18">
        <v>2469</v>
      </c>
      <c r="C18">
        <f t="shared" si="0"/>
        <v>3161.9000000000005</v>
      </c>
      <c r="N18" s="2" t="s">
        <v>10</v>
      </c>
      <c r="O18" s="2">
        <v>30</v>
      </c>
      <c r="P18" s="2">
        <v>181480677.41935483</v>
      </c>
      <c r="Q18" s="2"/>
      <c r="R18" s="2"/>
      <c r="S18" s="2"/>
    </row>
    <row r="19" spans="1:22" x14ac:dyDescent="0.35">
      <c r="A19">
        <v>7</v>
      </c>
      <c r="B19">
        <v>4909</v>
      </c>
      <c r="C19">
        <f t="shared" si="0"/>
        <v>4738.9000000000005</v>
      </c>
    </row>
    <row r="20" spans="1:22" x14ac:dyDescent="0.35">
      <c r="A20">
        <v>39</v>
      </c>
      <c r="B20">
        <v>396</v>
      </c>
      <c r="C20">
        <f t="shared" si="0"/>
        <v>-307.49999999999909</v>
      </c>
      <c r="N20" s="3"/>
      <c r="O20" s="3" t="s">
        <v>17</v>
      </c>
      <c r="P20" s="3" t="s">
        <v>6</v>
      </c>
      <c r="Q20" s="3" t="s">
        <v>18</v>
      </c>
      <c r="R20" s="3" t="s">
        <v>19</v>
      </c>
      <c r="S20" s="3" t="s">
        <v>20</v>
      </c>
      <c r="T20" s="3" t="s">
        <v>21</v>
      </c>
      <c r="U20" s="3" t="s">
        <v>22</v>
      </c>
      <c r="V20" s="3" t="s">
        <v>23</v>
      </c>
    </row>
    <row r="21" spans="1:22" x14ac:dyDescent="0.35">
      <c r="A21">
        <v>4</v>
      </c>
      <c r="B21">
        <v>7017</v>
      </c>
      <c r="C21">
        <f t="shared" si="0"/>
        <v>5212</v>
      </c>
      <c r="N21" s="2" t="s">
        <v>11</v>
      </c>
      <c r="O21" s="2">
        <v>5842.836197653769</v>
      </c>
      <c r="P21" s="2">
        <v>400.68377885053729</v>
      </c>
      <c r="Q21" s="2">
        <v>14.582163057400081</v>
      </c>
      <c r="R21" s="2">
        <v>6.9455224498225643E-15</v>
      </c>
      <c r="S21" s="2">
        <v>5023.3458560269046</v>
      </c>
      <c r="T21" s="2">
        <v>6662.3265392806334</v>
      </c>
      <c r="U21" s="2">
        <v>5023.3458560269046</v>
      </c>
      <c r="V21" s="2">
        <v>6662.3265392806334</v>
      </c>
    </row>
    <row r="22" spans="1:22" x14ac:dyDescent="0.35">
      <c r="A22">
        <v>35</v>
      </c>
      <c r="B22">
        <v>484</v>
      </c>
      <c r="C22">
        <f t="shared" si="0"/>
        <v>323.30000000000018</v>
      </c>
      <c r="N22" s="2" t="s">
        <v>1</v>
      </c>
      <c r="O22" s="2">
        <v>-157.70087387272338</v>
      </c>
      <c r="P22" s="2">
        <v>17.633630826195951</v>
      </c>
      <c r="Q22" s="2">
        <v>-8.9431879019746781</v>
      </c>
      <c r="R22" s="2">
        <v>7.8061839476358457E-10</v>
      </c>
      <c r="S22" s="2">
        <v>-193.76569833688436</v>
      </c>
      <c r="T22" s="2">
        <v>-121.6360494085624</v>
      </c>
      <c r="U22" s="2">
        <v>-193.76569833688436</v>
      </c>
      <c r="V22" s="2">
        <v>-121.6360494085624</v>
      </c>
    </row>
    <row r="23" spans="1:22" x14ac:dyDescent="0.35">
      <c r="A23">
        <v>39</v>
      </c>
      <c r="B23">
        <v>297</v>
      </c>
      <c r="C23">
        <f t="shared" si="0"/>
        <v>-307.49999999999909</v>
      </c>
    </row>
    <row r="24" spans="1:22" x14ac:dyDescent="0.35">
      <c r="A24">
        <v>44</v>
      </c>
      <c r="B24">
        <v>141</v>
      </c>
      <c r="C24">
        <f t="shared" si="0"/>
        <v>-1095.9999999999991</v>
      </c>
    </row>
    <row r="25" spans="1:22" x14ac:dyDescent="0.35">
      <c r="A25">
        <v>40</v>
      </c>
      <c r="B25">
        <v>193</v>
      </c>
      <c r="C25">
        <f t="shared" si="0"/>
        <v>-465.19999999999982</v>
      </c>
    </row>
    <row r="26" spans="1:22" x14ac:dyDescent="0.35">
      <c r="A26">
        <v>25</v>
      </c>
      <c r="B26">
        <v>2801</v>
      </c>
      <c r="C26">
        <f t="shared" si="0"/>
        <v>1900.3000000000006</v>
      </c>
    </row>
    <row r="27" spans="1:22" x14ac:dyDescent="0.35">
      <c r="A27">
        <v>8</v>
      </c>
      <c r="B27">
        <v>3731</v>
      </c>
      <c r="C27">
        <f t="shared" si="0"/>
        <v>4581.2000000000007</v>
      </c>
    </row>
    <row r="28" spans="1:22" x14ac:dyDescent="0.35">
      <c r="A28">
        <v>5</v>
      </c>
      <c r="B28">
        <v>7444</v>
      </c>
      <c r="C28">
        <f t="shared" si="0"/>
        <v>5054.3</v>
      </c>
    </row>
    <row r="29" spans="1:22" x14ac:dyDescent="0.35">
      <c r="A29">
        <v>8</v>
      </c>
      <c r="B29">
        <v>3910</v>
      </c>
      <c r="C29">
        <f t="shared" si="0"/>
        <v>4581.2000000000007</v>
      </c>
    </row>
    <row r="30" spans="1:22" x14ac:dyDescent="0.35">
      <c r="A30">
        <v>10</v>
      </c>
      <c r="B30">
        <v>2678</v>
      </c>
      <c r="C30">
        <f t="shared" si="0"/>
        <v>4265.8</v>
      </c>
    </row>
    <row r="31" spans="1:22" x14ac:dyDescent="0.35">
      <c r="A31">
        <v>14</v>
      </c>
      <c r="B31">
        <v>1833</v>
      </c>
      <c r="C31">
        <f t="shared" si="0"/>
        <v>3635.0000000000005</v>
      </c>
    </row>
    <row r="32" spans="1:22" x14ac:dyDescent="0.35">
      <c r="A32">
        <v>26</v>
      </c>
      <c r="B32">
        <v>2946</v>
      </c>
      <c r="C32">
        <f t="shared" si="0"/>
        <v>1742.6000000000004</v>
      </c>
    </row>
  </sheetData>
  <mergeCells count="1">
    <mergeCell ref="N14:S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P23" sqref="P23"/>
    </sheetView>
  </sheetViews>
  <sheetFormatPr defaultRowHeight="14.5" x14ac:dyDescent="0.35"/>
  <cols>
    <col min="3" max="4" width="12" bestFit="1" customWidth="1"/>
    <col min="11" max="11" width="17.453125" bestFit="1" customWidth="1"/>
    <col min="12" max="12" width="12.7265625" bestFit="1" customWidth="1"/>
    <col min="13" max="13" width="14.54296875" bestFit="1" customWidth="1"/>
    <col min="14" max="14" width="12.7265625" bestFit="1" customWidth="1"/>
    <col min="16" max="16" width="13.453125" bestFit="1" customWidth="1"/>
    <col min="17" max="19" width="12.7265625" bestFit="1" customWidth="1"/>
  </cols>
  <sheetData>
    <row r="1" spans="1:4" x14ac:dyDescent="0.35">
      <c r="A1" t="s">
        <v>25</v>
      </c>
      <c r="B1" t="s">
        <v>0</v>
      </c>
      <c r="C1" t="s">
        <v>27</v>
      </c>
      <c r="D1" t="s">
        <v>28</v>
      </c>
    </row>
    <row r="2" spans="1:4" x14ac:dyDescent="0.35">
      <c r="A2">
        <v>3</v>
      </c>
      <c r="B2">
        <v>7479</v>
      </c>
      <c r="C2">
        <f>LN(A2)</f>
        <v>1.0986122886681098</v>
      </c>
      <c r="D2">
        <f>LN(B2)</f>
        <v>8.9198543721916668</v>
      </c>
    </row>
    <row r="3" spans="1:4" x14ac:dyDescent="0.35">
      <c r="A3">
        <v>3.6</v>
      </c>
      <c r="B3">
        <v>6304</v>
      </c>
      <c r="C3">
        <f t="shared" ref="C3:C32" si="0">LN(A3)</f>
        <v>1.2809338454620642</v>
      </c>
      <c r="D3">
        <f t="shared" ref="D3:D32" si="1">LN(B3)</f>
        <v>8.7489396315377146</v>
      </c>
    </row>
    <row r="4" spans="1:4" x14ac:dyDescent="0.35">
      <c r="A4">
        <v>40</v>
      </c>
      <c r="B4">
        <v>94</v>
      </c>
      <c r="C4">
        <f t="shared" si="0"/>
        <v>3.6888794541139363</v>
      </c>
      <c r="D4">
        <f t="shared" si="1"/>
        <v>4.5432947822700038</v>
      </c>
    </row>
    <row r="5" spans="1:4" x14ac:dyDescent="0.35">
      <c r="A5">
        <v>21</v>
      </c>
      <c r="B5">
        <v>349</v>
      </c>
      <c r="C5">
        <f t="shared" si="0"/>
        <v>3.044522437723423</v>
      </c>
      <c r="D5">
        <f t="shared" si="1"/>
        <v>5.855071922202427</v>
      </c>
    </row>
    <row r="6" spans="1:4" x14ac:dyDescent="0.35">
      <c r="A6">
        <v>4</v>
      </c>
      <c r="B6">
        <v>7095</v>
      </c>
      <c r="C6">
        <f t="shared" si="0"/>
        <v>1.3862943611198906</v>
      </c>
      <c r="D6">
        <f t="shared" si="1"/>
        <v>8.8671455895941431</v>
      </c>
    </row>
    <row r="7" spans="1:4" x14ac:dyDescent="0.35">
      <c r="A7">
        <v>30</v>
      </c>
      <c r="B7">
        <v>569</v>
      </c>
      <c r="C7">
        <f t="shared" si="0"/>
        <v>3.4011973816621555</v>
      </c>
      <c r="D7">
        <f t="shared" si="1"/>
        <v>6.3438804341263308</v>
      </c>
    </row>
    <row r="8" spans="1:4" x14ac:dyDescent="0.35">
      <c r="A8">
        <v>29</v>
      </c>
      <c r="B8">
        <v>224</v>
      </c>
      <c r="C8">
        <f t="shared" si="0"/>
        <v>3.3672958299864741</v>
      </c>
      <c r="D8">
        <f t="shared" si="1"/>
        <v>5.4116460518550396</v>
      </c>
    </row>
    <row r="9" spans="1:4" x14ac:dyDescent="0.35">
      <c r="A9">
        <v>18</v>
      </c>
      <c r="B9">
        <v>720</v>
      </c>
      <c r="C9">
        <f t="shared" si="0"/>
        <v>2.8903717578961645</v>
      </c>
      <c r="D9">
        <f t="shared" si="1"/>
        <v>6.5792512120101012</v>
      </c>
    </row>
    <row r="10" spans="1:4" x14ac:dyDescent="0.35">
      <c r="A10">
        <v>9</v>
      </c>
      <c r="B10">
        <v>2887</v>
      </c>
      <c r="C10">
        <f t="shared" si="0"/>
        <v>2.1972245773362196</v>
      </c>
      <c r="D10">
        <f t="shared" si="1"/>
        <v>7.9679731796629349</v>
      </c>
    </row>
    <row r="11" spans="1:4" x14ac:dyDescent="0.35">
      <c r="A11">
        <v>6</v>
      </c>
      <c r="B11">
        <v>6164</v>
      </c>
      <c r="C11">
        <f t="shared" si="0"/>
        <v>1.791759469228055</v>
      </c>
      <c r="D11">
        <f t="shared" si="1"/>
        <v>8.7264811964400071</v>
      </c>
    </row>
    <row r="12" spans="1:4" x14ac:dyDescent="0.35">
      <c r="A12">
        <v>5</v>
      </c>
      <c r="B12">
        <v>7633</v>
      </c>
      <c r="C12">
        <f t="shared" si="0"/>
        <v>1.6094379124341003</v>
      </c>
      <c r="D12">
        <f t="shared" si="1"/>
        <v>8.9402362317984707</v>
      </c>
    </row>
    <row r="13" spans="1:4" x14ac:dyDescent="0.35">
      <c r="A13">
        <v>8</v>
      </c>
      <c r="B13">
        <v>3853</v>
      </c>
      <c r="C13">
        <f t="shared" si="0"/>
        <v>2.0794415416798357</v>
      </c>
      <c r="D13">
        <f t="shared" si="1"/>
        <v>8.2566073446261576</v>
      </c>
    </row>
    <row r="14" spans="1:4" x14ac:dyDescent="0.35">
      <c r="A14">
        <v>15</v>
      </c>
      <c r="B14">
        <v>2448</v>
      </c>
      <c r="C14">
        <f t="shared" si="0"/>
        <v>2.7080502011022101</v>
      </c>
      <c r="D14">
        <f t="shared" si="1"/>
        <v>7.8030266436322169</v>
      </c>
    </row>
    <row r="15" spans="1:4" x14ac:dyDescent="0.35">
      <c r="A15">
        <v>32</v>
      </c>
      <c r="B15">
        <v>365</v>
      </c>
      <c r="C15">
        <f t="shared" si="0"/>
        <v>3.4657359027997265</v>
      </c>
      <c r="D15">
        <f t="shared" si="1"/>
        <v>5.8998973535824915</v>
      </c>
    </row>
    <row r="16" spans="1:4" x14ac:dyDescent="0.35">
      <c r="A16">
        <v>20</v>
      </c>
      <c r="B16">
        <v>742</v>
      </c>
      <c r="C16">
        <f t="shared" si="0"/>
        <v>2.9957322735539909</v>
      </c>
      <c r="D16">
        <f t="shared" si="1"/>
        <v>6.6093492431673804</v>
      </c>
    </row>
    <row r="17" spans="1:19" x14ac:dyDescent="0.35">
      <c r="A17">
        <v>10</v>
      </c>
      <c r="B17">
        <v>2629</v>
      </c>
      <c r="C17">
        <f t="shared" si="0"/>
        <v>2.3025850929940459</v>
      </c>
      <c r="D17">
        <f t="shared" si="1"/>
        <v>7.8743588247298808</v>
      </c>
    </row>
    <row r="18" spans="1:19" x14ac:dyDescent="0.35">
      <c r="A18">
        <v>17</v>
      </c>
      <c r="B18">
        <v>2366</v>
      </c>
      <c r="C18">
        <f t="shared" si="0"/>
        <v>2.8332133440562162</v>
      </c>
      <c r="D18">
        <f t="shared" si="1"/>
        <v>7.7689560445383323</v>
      </c>
    </row>
    <row r="19" spans="1:19" x14ac:dyDescent="0.35">
      <c r="A19">
        <v>7</v>
      </c>
      <c r="B19">
        <v>4736</v>
      </c>
      <c r="C19">
        <f t="shared" si="0"/>
        <v>1.9459101490553132</v>
      </c>
      <c r="D19">
        <f t="shared" si="1"/>
        <v>8.4629481765638417</v>
      </c>
      <c r="K19" s="1" t="s">
        <v>2</v>
      </c>
      <c r="L19" s="1"/>
    </row>
    <row r="20" spans="1:19" x14ac:dyDescent="0.35">
      <c r="A20">
        <v>39</v>
      </c>
      <c r="B20">
        <v>252</v>
      </c>
      <c r="C20">
        <f t="shared" si="0"/>
        <v>3.6635616461296463</v>
      </c>
      <c r="D20">
        <f t="shared" si="1"/>
        <v>5.5294290875114234</v>
      </c>
      <c r="K20" s="2" t="s">
        <v>3</v>
      </c>
      <c r="L20" s="2">
        <v>0.90505846489305442</v>
      </c>
    </row>
    <row r="21" spans="1:19" x14ac:dyDescent="0.35">
      <c r="A21">
        <v>4</v>
      </c>
      <c r="B21">
        <v>7810</v>
      </c>
      <c r="C21">
        <f t="shared" si="0"/>
        <v>1.3862943611198906</v>
      </c>
      <c r="D21">
        <f t="shared" si="1"/>
        <v>8.963160242833732</v>
      </c>
      <c r="K21" s="2" t="s">
        <v>4</v>
      </c>
      <c r="L21" s="2">
        <v>0.81913082487457212</v>
      </c>
    </row>
    <row r="22" spans="1:19" x14ac:dyDescent="0.35">
      <c r="A22">
        <v>35</v>
      </c>
      <c r="B22">
        <v>177</v>
      </c>
      <c r="C22">
        <f t="shared" si="0"/>
        <v>3.5553480614894135</v>
      </c>
      <c r="D22">
        <f t="shared" si="1"/>
        <v>5.1761497325738288</v>
      </c>
      <c r="K22" s="2" t="s">
        <v>5</v>
      </c>
      <c r="L22" s="2">
        <v>0.81289395676679876</v>
      </c>
    </row>
    <row r="23" spans="1:19" x14ac:dyDescent="0.35">
      <c r="A23">
        <v>39</v>
      </c>
      <c r="B23">
        <v>362</v>
      </c>
      <c r="C23">
        <f t="shared" si="0"/>
        <v>3.6635616461296463</v>
      </c>
      <c r="D23">
        <f t="shared" si="1"/>
        <v>5.8916442118257715</v>
      </c>
      <c r="K23" s="2" t="s">
        <v>6</v>
      </c>
      <c r="L23" s="2">
        <v>0.36517425172595486</v>
      </c>
    </row>
    <row r="24" spans="1:19" x14ac:dyDescent="0.35">
      <c r="A24">
        <v>44</v>
      </c>
      <c r="B24">
        <v>128</v>
      </c>
      <c r="C24">
        <f t="shared" si="0"/>
        <v>3.784189633918261</v>
      </c>
      <c r="D24">
        <f t="shared" si="1"/>
        <v>4.8520302639196169</v>
      </c>
      <c r="K24" s="2" t="s">
        <v>7</v>
      </c>
      <c r="L24" s="2">
        <v>31</v>
      </c>
    </row>
    <row r="25" spans="1:19" x14ac:dyDescent="0.35">
      <c r="A25">
        <v>40</v>
      </c>
      <c r="B25">
        <v>295</v>
      </c>
      <c r="C25">
        <f t="shared" si="0"/>
        <v>3.6888794541139363</v>
      </c>
      <c r="D25">
        <f t="shared" si="1"/>
        <v>5.6869753563398202</v>
      </c>
    </row>
    <row r="26" spans="1:19" x14ac:dyDescent="0.35">
      <c r="A26">
        <v>25</v>
      </c>
      <c r="B26">
        <v>3057</v>
      </c>
      <c r="C26">
        <f t="shared" si="0"/>
        <v>3.2188758248682006</v>
      </c>
      <c r="D26">
        <f t="shared" si="1"/>
        <v>8.025189321890835</v>
      </c>
      <c r="K26" s="7" t="s">
        <v>24</v>
      </c>
      <c r="L26" s="8"/>
      <c r="M26" s="8"/>
      <c r="N26" s="8"/>
      <c r="O26" s="8"/>
      <c r="P26" s="9"/>
    </row>
    <row r="27" spans="1:19" x14ac:dyDescent="0.35">
      <c r="A27">
        <v>8</v>
      </c>
      <c r="B27">
        <v>3708</v>
      </c>
      <c r="C27">
        <f t="shared" si="0"/>
        <v>2.0794415416798357</v>
      </c>
      <c r="D27">
        <f t="shared" si="1"/>
        <v>8.2182479266857449</v>
      </c>
      <c r="K27" s="3"/>
      <c r="L27" s="3" t="s">
        <v>12</v>
      </c>
      <c r="M27" s="3" t="s">
        <v>13</v>
      </c>
      <c r="N27" s="3" t="s">
        <v>14</v>
      </c>
      <c r="O27" s="3" t="s">
        <v>15</v>
      </c>
      <c r="P27" s="3" t="s">
        <v>16</v>
      </c>
    </row>
    <row r="28" spans="1:19" x14ac:dyDescent="0.35">
      <c r="A28">
        <v>5</v>
      </c>
      <c r="B28">
        <v>7622</v>
      </c>
      <c r="C28">
        <f t="shared" si="0"/>
        <v>1.6094379124341003</v>
      </c>
      <c r="D28">
        <f t="shared" si="1"/>
        <v>8.9387940814338052</v>
      </c>
      <c r="K28" s="2" t="s">
        <v>8</v>
      </c>
      <c r="L28" s="2">
        <v>1</v>
      </c>
      <c r="M28" s="2">
        <v>17.514066940167801</v>
      </c>
      <c r="N28" s="2">
        <v>17.514066940167801</v>
      </c>
      <c r="O28" s="2">
        <v>131.3368842694687</v>
      </c>
      <c r="P28" s="2">
        <v>2.7482961436695756E-12</v>
      </c>
    </row>
    <row r="29" spans="1:19" x14ac:dyDescent="0.35">
      <c r="A29">
        <v>8</v>
      </c>
      <c r="B29">
        <v>4111</v>
      </c>
      <c r="C29">
        <f t="shared" si="0"/>
        <v>2.0794415416798357</v>
      </c>
      <c r="D29">
        <f t="shared" si="1"/>
        <v>8.3214215868978787</v>
      </c>
      <c r="K29" s="2" t="s">
        <v>9</v>
      </c>
      <c r="L29" s="2">
        <v>29</v>
      </c>
      <c r="M29" s="2">
        <v>3.8672147895847209</v>
      </c>
      <c r="N29" s="2">
        <v>0.13335223412361105</v>
      </c>
      <c r="O29" s="2"/>
      <c r="P29" s="2"/>
    </row>
    <row r="30" spans="1:19" x14ac:dyDescent="0.35">
      <c r="A30">
        <v>10</v>
      </c>
      <c r="B30">
        <v>2471</v>
      </c>
      <c r="C30">
        <f t="shared" si="0"/>
        <v>2.3025850929940459</v>
      </c>
      <c r="D30">
        <f t="shared" si="1"/>
        <v>7.81237820598861</v>
      </c>
      <c r="K30" s="2" t="s">
        <v>10</v>
      </c>
      <c r="L30" s="2">
        <v>30</v>
      </c>
      <c r="M30" s="2">
        <v>21.381281729752523</v>
      </c>
      <c r="N30" s="2"/>
      <c r="O30" s="2"/>
      <c r="P30" s="2"/>
    </row>
    <row r="31" spans="1:19" x14ac:dyDescent="0.35">
      <c r="A31">
        <v>14</v>
      </c>
      <c r="B31">
        <v>1968</v>
      </c>
      <c r="C31">
        <f t="shared" si="0"/>
        <v>2.6390573296152584</v>
      </c>
      <c r="D31">
        <f t="shared" si="1"/>
        <v>7.5847730776121987</v>
      </c>
    </row>
    <row r="32" spans="1:19" x14ac:dyDescent="0.35">
      <c r="A32">
        <v>26</v>
      </c>
      <c r="B32">
        <v>2403</v>
      </c>
      <c r="C32">
        <f t="shared" si="0"/>
        <v>3.2580965380214821</v>
      </c>
      <c r="D32">
        <f t="shared" si="1"/>
        <v>7.7844732357364688</v>
      </c>
      <c r="K32" s="3"/>
      <c r="L32" s="3" t="s">
        <v>17</v>
      </c>
      <c r="M32" s="3" t="s">
        <v>6</v>
      </c>
      <c r="N32" s="3" t="s">
        <v>18</v>
      </c>
      <c r="O32" s="3" t="s">
        <v>19</v>
      </c>
      <c r="P32" s="3" t="s">
        <v>20</v>
      </c>
      <c r="Q32" s="3" t="s">
        <v>21</v>
      </c>
      <c r="R32" s="3" t="s">
        <v>22</v>
      </c>
      <c r="S32" s="3" t="s">
        <v>23</v>
      </c>
    </row>
    <row r="33" spans="11:19" x14ac:dyDescent="0.35">
      <c r="K33" s="2" t="s">
        <v>11</v>
      </c>
      <c r="L33" s="2">
        <v>6.5847584998201523</v>
      </c>
      <c r="M33" s="2">
        <v>0.35268445776426288</v>
      </c>
      <c r="N33" s="2">
        <v>18.670396029250195</v>
      </c>
      <c r="O33" s="2">
        <v>1.0501996146341715E-17</v>
      </c>
      <c r="P33" s="2">
        <v>5.8634377924811822</v>
      </c>
      <c r="Q33" s="2">
        <v>7.3060792071591223</v>
      </c>
      <c r="R33" s="2">
        <v>5.8634377924811822</v>
      </c>
      <c r="S33" s="2">
        <v>7.3060792071591223</v>
      </c>
    </row>
    <row r="34" spans="11:19" x14ac:dyDescent="0.35">
      <c r="K34" s="2" t="s">
        <v>28</v>
      </c>
      <c r="L34" s="2">
        <v>-0.54386638789767139</v>
      </c>
      <c r="M34" s="2">
        <v>4.7456845261835794E-2</v>
      </c>
      <c r="N34" s="2">
        <v>-11.460230550450053</v>
      </c>
      <c r="O34" s="2">
        <v>2.7482961436695659E-12</v>
      </c>
      <c r="P34" s="2">
        <v>-0.64092653454928294</v>
      </c>
      <c r="Q34" s="2">
        <v>-0.44680624124605983</v>
      </c>
      <c r="R34" s="2">
        <v>-0.64092653454928294</v>
      </c>
      <c r="S34" s="2">
        <v>-0.44680624124605983</v>
      </c>
    </row>
  </sheetData>
  <mergeCells count="1">
    <mergeCell ref="K26:P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E33" sqref="E33"/>
    </sheetView>
  </sheetViews>
  <sheetFormatPr defaultRowHeight="14.5" x14ac:dyDescent="0.35"/>
  <cols>
    <col min="7" max="7" width="17.26953125" bestFit="1" customWidth="1"/>
    <col min="8" max="8" width="12.453125" bestFit="1" customWidth="1"/>
    <col min="9" max="9" width="13.54296875" bestFit="1" customWidth="1"/>
    <col min="11" max="11" width="11.81640625" bestFit="1" customWidth="1"/>
    <col min="12" max="15" width="12.453125" bestFit="1" customWidth="1"/>
  </cols>
  <sheetData>
    <row r="1" spans="1:12" x14ac:dyDescent="0.35">
      <c r="A1" t="s">
        <v>25</v>
      </c>
      <c r="B1" t="s">
        <v>29</v>
      </c>
      <c r="C1" t="s">
        <v>30</v>
      </c>
      <c r="D1" t="s">
        <v>31</v>
      </c>
    </row>
    <row r="2" spans="1:12" x14ac:dyDescent="0.35">
      <c r="A2">
        <v>1</v>
      </c>
      <c r="B2">
        <v>53</v>
      </c>
      <c r="C2">
        <f>LN(A2)</f>
        <v>0</v>
      </c>
      <c r="D2">
        <f>LN(B2)</f>
        <v>3.970291913552122</v>
      </c>
    </row>
    <row r="3" spans="1:12" x14ac:dyDescent="0.35">
      <c r="A3">
        <v>3.4</v>
      </c>
      <c r="B3">
        <v>12</v>
      </c>
      <c r="C3">
        <f t="shared" ref="C3:C51" si="0">LN(A3)</f>
        <v>1.2237754316221157</v>
      </c>
      <c r="D3">
        <f t="shared" ref="D3:D51" si="1">LN(B3)</f>
        <v>2.4849066497880004</v>
      </c>
    </row>
    <row r="4" spans="1:12" x14ac:dyDescent="0.35">
      <c r="A4">
        <v>3.3</v>
      </c>
      <c r="B4">
        <v>15</v>
      </c>
      <c r="C4">
        <f t="shared" si="0"/>
        <v>1.1939224684724346</v>
      </c>
      <c r="D4">
        <f t="shared" si="1"/>
        <v>2.7080502011022101</v>
      </c>
    </row>
    <row r="5" spans="1:12" x14ac:dyDescent="0.35">
      <c r="A5">
        <v>1.4</v>
      </c>
      <c r="B5">
        <v>27</v>
      </c>
      <c r="C5">
        <f t="shared" si="0"/>
        <v>0.33647223662121289</v>
      </c>
      <c r="D5">
        <f t="shared" si="1"/>
        <v>3.2958368660043291</v>
      </c>
      <c r="H5" s="4"/>
    </row>
    <row r="6" spans="1:12" x14ac:dyDescent="0.35">
      <c r="A6">
        <v>3.7</v>
      </c>
      <c r="B6">
        <v>8</v>
      </c>
      <c r="C6">
        <f t="shared" si="0"/>
        <v>1.3083328196501789</v>
      </c>
      <c r="D6">
        <f t="shared" si="1"/>
        <v>2.0794415416798357</v>
      </c>
    </row>
    <row r="7" spans="1:12" x14ac:dyDescent="0.35">
      <c r="A7">
        <v>3.5999999999999996</v>
      </c>
      <c r="B7">
        <v>12</v>
      </c>
      <c r="C7">
        <f t="shared" si="0"/>
        <v>1.2809338454620642</v>
      </c>
      <c r="D7">
        <f t="shared" si="1"/>
        <v>2.4849066497880004</v>
      </c>
    </row>
    <row r="8" spans="1:12" x14ac:dyDescent="0.35">
      <c r="A8">
        <v>2.2000000000000002</v>
      </c>
      <c r="B8">
        <v>27</v>
      </c>
      <c r="C8">
        <f t="shared" si="0"/>
        <v>0.78845736036427028</v>
      </c>
      <c r="D8">
        <f t="shared" si="1"/>
        <v>3.2958368660043291</v>
      </c>
    </row>
    <row r="9" spans="1:12" x14ac:dyDescent="0.35">
      <c r="A9">
        <v>1.7000000000000002</v>
      </c>
      <c r="B9">
        <v>17</v>
      </c>
      <c r="C9">
        <f t="shared" si="0"/>
        <v>0.53062825106217049</v>
      </c>
      <c r="D9">
        <f t="shared" si="1"/>
        <v>2.8332133440562162</v>
      </c>
      <c r="G9" s="1" t="s">
        <v>2</v>
      </c>
      <c r="H9" s="1"/>
    </row>
    <row r="10" spans="1:12" x14ac:dyDescent="0.35">
      <c r="A10">
        <v>1.4</v>
      </c>
      <c r="B10">
        <v>61</v>
      </c>
      <c r="C10">
        <f t="shared" si="0"/>
        <v>0.33647223662121289</v>
      </c>
      <c r="D10">
        <f t="shared" si="1"/>
        <v>4.1108738641733114</v>
      </c>
      <c r="G10" s="2" t="s">
        <v>3</v>
      </c>
      <c r="H10" s="2">
        <v>0.72550810096585905</v>
      </c>
    </row>
    <row r="11" spans="1:12" x14ac:dyDescent="0.35">
      <c r="A11">
        <v>3.2</v>
      </c>
      <c r="B11">
        <v>20</v>
      </c>
      <c r="C11">
        <f t="shared" si="0"/>
        <v>1.1631508098056809</v>
      </c>
      <c r="D11">
        <f t="shared" si="1"/>
        <v>2.9957322735539909</v>
      </c>
      <c r="G11" s="2" t="s">
        <v>4</v>
      </c>
      <c r="H11" s="2">
        <v>0.52636200456708715</v>
      </c>
    </row>
    <row r="12" spans="1:12" x14ac:dyDescent="0.35">
      <c r="A12">
        <v>0.8</v>
      </c>
      <c r="B12">
        <v>95</v>
      </c>
      <c r="C12">
        <f t="shared" si="0"/>
        <v>-0.22314355131420971</v>
      </c>
      <c r="D12">
        <f t="shared" si="1"/>
        <v>4.5538768916005408</v>
      </c>
      <c r="G12" s="2" t="s">
        <v>5</v>
      </c>
      <c r="H12" s="2">
        <v>0.51649454632890146</v>
      </c>
    </row>
    <row r="13" spans="1:12" x14ac:dyDescent="0.35">
      <c r="A13">
        <v>1.1000000000000001</v>
      </c>
      <c r="B13">
        <v>33</v>
      </c>
      <c r="C13">
        <f t="shared" si="0"/>
        <v>9.5310179804324935E-2</v>
      </c>
      <c r="D13">
        <f t="shared" si="1"/>
        <v>3.4965075614664802</v>
      </c>
      <c r="G13" s="2" t="s">
        <v>6</v>
      </c>
      <c r="H13" s="2">
        <v>20.003214470306158</v>
      </c>
    </row>
    <row r="14" spans="1:12" x14ac:dyDescent="0.35">
      <c r="A14">
        <v>2.5</v>
      </c>
      <c r="B14">
        <v>19</v>
      </c>
      <c r="C14">
        <f t="shared" si="0"/>
        <v>0.91629073187415511</v>
      </c>
      <c r="D14">
        <f t="shared" si="1"/>
        <v>2.9444389791664403</v>
      </c>
      <c r="G14" s="2" t="s">
        <v>7</v>
      </c>
      <c r="H14" s="2">
        <v>50</v>
      </c>
    </row>
    <row r="15" spans="1:12" x14ac:dyDescent="0.35">
      <c r="A15">
        <v>3.3</v>
      </c>
      <c r="B15">
        <v>15</v>
      </c>
      <c r="C15">
        <f t="shared" si="0"/>
        <v>1.1939224684724346</v>
      </c>
      <c r="D15">
        <f t="shared" si="1"/>
        <v>2.7080502011022101</v>
      </c>
    </row>
    <row r="16" spans="1:12" x14ac:dyDescent="0.35">
      <c r="A16">
        <v>1</v>
      </c>
      <c r="B16">
        <v>43</v>
      </c>
      <c r="C16">
        <f t="shared" si="0"/>
        <v>0</v>
      </c>
      <c r="D16">
        <f t="shared" si="1"/>
        <v>3.7612001156935624</v>
      </c>
      <c r="G16" s="7" t="s">
        <v>24</v>
      </c>
      <c r="H16" s="8"/>
      <c r="I16" s="8"/>
      <c r="J16" s="8"/>
      <c r="K16" s="8"/>
      <c r="L16" s="9"/>
    </row>
    <row r="17" spans="1:15" x14ac:dyDescent="0.35">
      <c r="A17">
        <v>2.6</v>
      </c>
      <c r="B17">
        <v>11</v>
      </c>
      <c r="C17">
        <f t="shared" si="0"/>
        <v>0.95551144502743635</v>
      </c>
      <c r="D17">
        <f t="shared" si="1"/>
        <v>2.3978952727983707</v>
      </c>
      <c r="G17" s="3"/>
      <c r="H17" s="3" t="s">
        <v>12</v>
      </c>
      <c r="I17" s="3" t="s">
        <v>13</v>
      </c>
      <c r="J17" s="3" t="s">
        <v>14</v>
      </c>
      <c r="K17" s="3" t="s">
        <v>15</v>
      </c>
      <c r="L17" s="3" t="s">
        <v>16</v>
      </c>
    </row>
    <row r="18" spans="1:15" x14ac:dyDescent="0.35">
      <c r="A18">
        <v>3</v>
      </c>
      <c r="B18">
        <v>20</v>
      </c>
      <c r="C18">
        <f t="shared" si="0"/>
        <v>1.0986122886681098</v>
      </c>
      <c r="D18">
        <f t="shared" si="1"/>
        <v>2.9957322735539909</v>
      </c>
      <c r="G18" s="2" t="s">
        <v>8</v>
      </c>
      <c r="H18" s="2">
        <v>1</v>
      </c>
      <c r="I18" s="2">
        <v>21344.147721036843</v>
      </c>
      <c r="J18" s="2">
        <v>21344.147721036843</v>
      </c>
      <c r="K18" s="2">
        <v>53.34322090466415</v>
      </c>
      <c r="L18" s="2">
        <v>2.5213153941335266E-9</v>
      </c>
    </row>
    <row r="19" spans="1:15" x14ac:dyDescent="0.35">
      <c r="A19">
        <v>2.4</v>
      </c>
      <c r="B19">
        <v>36</v>
      </c>
      <c r="C19">
        <f t="shared" si="0"/>
        <v>0.87546873735389985</v>
      </c>
      <c r="D19">
        <f t="shared" si="1"/>
        <v>3.5835189384561099</v>
      </c>
      <c r="G19" s="2" t="s">
        <v>9</v>
      </c>
      <c r="H19" s="2">
        <v>48</v>
      </c>
      <c r="I19" s="2">
        <v>19206.172278963157</v>
      </c>
      <c r="J19" s="2">
        <v>400.12858914506575</v>
      </c>
      <c r="K19" s="2"/>
      <c r="L19" s="2"/>
    </row>
    <row r="20" spans="1:15" x14ac:dyDescent="0.35">
      <c r="A20">
        <v>3.5999999999999996</v>
      </c>
      <c r="B20">
        <v>7</v>
      </c>
      <c r="C20">
        <f t="shared" si="0"/>
        <v>1.2809338454620642</v>
      </c>
      <c r="D20">
        <f t="shared" si="1"/>
        <v>1.9459101490553132</v>
      </c>
      <c r="G20" s="2" t="s">
        <v>10</v>
      </c>
      <c r="H20" s="2">
        <v>49</v>
      </c>
      <c r="I20" s="2">
        <v>40550.32</v>
      </c>
      <c r="J20" s="2"/>
      <c r="K20" s="2"/>
      <c r="L20" s="2"/>
    </row>
    <row r="21" spans="1:15" x14ac:dyDescent="0.35">
      <c r="A21">
        <v>2.8</v>
      </c>
      <c r="B21">
        <v>9</v>
      </c>
      <c r="C21">
        <f t="shared" si="0"/>
        <v>1.0296194171811581</v>
      </c>
      <c r="D21">
        <f t="shared" si="1"/>
        <v>2.1972245773362196</v>
      </c>
    </row>
    <row r="22" spans="1:15" x14ac:dyDescent="0.35">
      <c r="A22">
        <v>2.4</v>
      </c>
      <c r="B22">
        <v>21</v>
      </c>
      <c r="C22">
        <f t="shared" si="0"/>
        <v>0.87546873735389985</v>
      </c>
      <c r="D22">
        <f t="shared" si="1"/>
        <v>3.044522437723423</v>
      </c>
      <c r="G22" s="3"/>
      <c r="H22" s="3" t="s">
        <v>17</v>
      </c>
      <c r="I22" s="3" t="s">
        <v>6</v>
      </c>
      <c r="J22" s="3" t="s">
        <v>18</v>
      </c>
      <c r="K22" s="3" t="s">
        <v>19</v>
      </c>
      <c r="L22" s="3" t="s">
        <v>20</v>
      </c>
      <c r="M22" s="3" t="s">
        <v>21</v>
      </c>
      <c r="N22" s="3" t="s">
        <v>22</v>
      </c>
      <c r="O22" s="3" t="s">
        <v>23</v>
      </c>
    </row>
    <row r="23" spans="1:15" x14ac:dyDescent="0.35">
      <c r="A23">
        <v>2.2999999999999998</v>
      </c>
      <c r="B23">
        <v>25</v>
      </c>
      <c r="C23">
        <f t="shared" si="0"/>
        <v>0.83290912293510388</v>
      </c>
      <c r="D23">
        <f t="shared" si="1"/>
        <v>3.2188758248682006</v>
      </c>
      <c r="G23" s="2" t="s">
        <v>11</v>
      </c>
      <c r="H23" s="2">
        <v>79.992702329187352</v>
      </c>
      <c r="I23" s="2">
        <v>7.2094933313685985</v>
      </c>
      <c r="J23" s="2">
        <v>11.095467968759756</v>
      </c>
      <c r="K23" s="2">
        <v>7.5585677045405198E-15</v>
      </c>
      <c r="L23" s="2">
        <v>65.497044452277535</v>
      </c>
      <c r="M23" s="2">
        <v>94.48836020609717</v>
      </c>
      <c r="N23" s="2">
        <v>65.497044452277535</v>
      </c>
      <c r="O23" s="2">
        <v>94.48836020609717</v>
      </c>
    </row>
    <row r="24" spans="1:15" x14ac:dyDescent="0.35">
      <c r="A24">
        <v>2.1</v>
      </c>
      <c r="B24">
        <v>29</v>
      </c>
      <c r="C24">
        <f t="shared" si="0"/>
        <v>0.74193734472937733</v>
      </c>
      <c r="D24">
        <f t="shared" si="1"/>
        <v>3.3672958299864741</v>
      </c>
      <c r="G24" s="2" t="s">
        <v>25</v>
      </c>
      <c r="H24" s="2">
        <v>-21.205211177402514</v>
      </c>
      <c r="I24" s="2">
        <v>2.9033740060011852</v>
      </c>
      <c r="J24" s="2">
        <v>-7.3036443577616907</v>
      </c>
      <c r="K24" s="2">
        <v>2.5213153941335089E-9</v>
      </c>
      <c r="L24" s="2">
        <v>-27.042835868251203</v>
      </c>
      <c r="M24" s="2">
        <v>-15.367586486553828</v>
      </c>
      <c r="N24" s="2">
        <v>-27.042835868251203</v>
      </c>
      <c r="O24" s="2">
        <v>-15.367586486553828</v>
      </c>
    </row>
    <row r="25" spans="1:15" x14ac:dyDescent="0.35">
      <c r="A25">
        <v>1.7999999999999998</v>
      </c>
      <c r="B25">
        <v>18</v>
      </c>
      <c r="C25">
        <f t="shared" si="0"/>
        <v>0.58778666490211895</v>
      </c>
      <c r="D25">
        <f t="shared" si="1"/>
        <v>2.8903717578961645</v>
      </c>
    </row>
    <row r="26" spans="1:15" x14ac:dyDescent="0.35">
      <c r="A26">
        <v>3.5999999999999996</v>
      </c>
      <c r="B26">
        <v>6</v>
      </c>
      <c r="C26">
        <f t="shared" si="0"/>
        <v>1.2809338454620642</v>
      </c>
      <c r="D26">
        <f t="shared" si="1"/>
        <v>1.791759469228055</v>
      </c>
    </row>
    <row r="27" spans="1:15" x14ac:dyDescent="0.35">
      <c r="A27">
        <v>3.7</v>
      </c>
      <c r="B27">
        <v>7</v>
      </c>
      <c r="C27">
        <f t="shared" si="0"/>
        <v>1.3083328196501789</v>
      </c>
      <c r="D27">
        <f t="shared" si="1"/>
        <v>1.9459101490553132</v>
      </c>
    </row>
    <row r="28" spans="1:15" x14ac:dyDescent="0.35">
      <c r="A28">
        <v>2.9</v>
      </c>
      <c r="B28">
        <v>15</v>
      </c>
      <c r="C28">
        <f t="shared" si="0"/>
        <v>1.0647107369924282</v>
      </c>
      <c r="D28">
        <f t="shared" si="1"/>
        <v>2.7080502011022101</v>
      </c>
    </row>
    <row r="29" spans="1:15" x14ac:dyDescent="0.35">
      <c r="A29">
        <v>1.2</v>
      </c>
      <c r="B29">
        <v>23</v>
      </c>
      <c r="C29">
        <f t="shared" si="0"/>
        <v>0.18232155679395459</v>
      </c>
      <c r="D29">
        <f t="shared" si="1"/>
        <v>3.1354942159291497</v>
      </c>
    </row>
    <row r="30" spans="1:15" x14ac:dyDescent="0.35">
      <c r="A30">
        <v>1.1000000000000001</v>
      </c>
      <c r="B30">
        <v>51</v>
      </c>
      <c r="C30">
        <f t="shared" si="0"/>
        <v>9.5310179804324935E-2</v>
      </c>
      <c r="D30">
        <f t="shared" si="1"/>
        <v>3.9318256327243257</v>
      </c>
    </row>
    <row r="31" spans="1:15" x14ac:dyDescent="0.35">
      <c r="A31">
        <v>1.2</v>
      </c>
      <c r="B31">
        <v>93</v>
      </c>
      <c r="C31">
        <f t="shared" si="0"/>
        <v>0.18232155679395459</v>
      </c>
      <c r="D31">
        <f t="shared" si="1"/>
        <v>4.5325994931532563</v>
      </c>
    </row>
    <row r="32" spans="1:15" x14ac:dyDescent="0.35">
      <c r="A32">
        <v>1</v>
      </c>
      <c r="B32">
        <v>51</v>
      </c>
      <c r="C32">
        <f t="shared" si="0"/>
        <v>0</v>
      </c>
      <c r="D32">
        <f t="shared" si="1"/>
        <v>3.9318256327243257</v>
      </c>
    </row>
    <row r="33" spans="1:12" x14ac:dyDescent="0.35">
      <c r="A33">
        <v>3.7</v>
      </c>
      <c r="B33">
        <v>14</v>
      </c>
      <c r="C33">
        <f t="shared" si="0"/>
        <v>1.3083328196501789</v>
      </c>
      <c r="D33">
        <f t="shared" si="1"/>
        <v>2.6390573296152584</v>
      </c>
      <c r="G33" s="10" t="s">
        <v>2</v>
      </c>
      <c r="H33" s="11"/>
    </row>
    <row r="34" spans="1:12" x14ac:dyDescent="0.35">
      <c r="A34">
        <v>1.2</v>
      </c>
      <c r="B34">
        <v>41</v>
      </c>
      <c r="C34">
        <f t="shared" si="0"/>
        <v>0.18232155679395459</v>
      </c>
      <c r="D34">
        <f t="shared" si="1"/>
        <v>3.713572066704308</v>
      </c>
      <c r="G34" s="2" t="s">
        <v>3</v>
      </c>
      <c r="H34" s="2">
        <v>0.87179058290979061</v>
      </c>
    </row>
    <row r="35" spans="1:12" x14ac:dyDescent="0.35">
      <c r="A35">
        <v>3.4</v>
      </c>
      <c r="B35">
        <v>8</v>
      </c>
      <c r="C35">
        <f t="shared" si="0"/>
        <v>1.2237754316221157</v>
      </c>
      <c r="D35">
        <f t="shared" si="1"/>
        <v>2.0794415416798357</v>
      </c>
      <c r="G35" s="2" t="s">
        <v>4</v>
      </c>
      <c r="H35" s="2">
        <v>0.76001882045019253</v>
      </c>
    </row>
    <row r="36" spans="1:12" x14ac:dyDescent="0.35">
      <c r="A36">
        <v>1</v>
      </c>
      <c r="B36">
        <v>114</v>
      </c>
      <c r="C36">
        <f t="shared" si="0"/>
        <v>0</v>
      </c>
      <c r="D36">
        <f t="shared" si="1"/>
        <v>4.7361984483944957</v>
      </c>
      <c r="G36" s="2" t="s">
        <v>5</v>
      </c>
      <c r="H36" s="2">
        <v>0.75501921254290494</v>
      </c>
    </row>
    <row r="37" spans="1:12" x14ac:dyDescent="0.35">
      <c r="A37">
        <v>2.5</v>
      </c>
      <c r="B37">
        <v>35</v>
      </c>
      <c r="C37">
        <f t="shared" si="0"/>
        <v>0.91629073187415511</v>
      </c>
      <c r="D37">
        <f t="shared" si="1"/>
        <v>3.5553480614894135</v>
      </c>
      <c r="G37" s="2" t="s">
        <v>6</v>
      </c>
      <c r="H37" s="2">
        <v>0.3840622234337609</v>
      </c>
    </row>
    <row r="38" spans="1:12" x14ac:dyDescent="0.35">
      <c r="A38">
        <v>2</v>
      </c>
      <c r="B38">
        <v>18</v>
      </c>
      <c r="C38">
        <f t="shared" si="0"/>
        <v>0.69314718055994529</v>
      </c>
      <c r="D38">
        <f t="shared" si="1"/>
        <v>2.8903717578961645</v>
      </c>
      <c r="G38" s="2" t="s">
        <v>7</v>
      </c>
      <c r="H38" s="2">
        <v>50</v>
      </c>
    </row>
    <row r="39" spans="1:12" x14ac:dyDescent="0.35">
      <c r="A39">
        <v>3.3</v>
      </c>
      <c r="B39">
        <v>9</v>
      </c>
      <c r="C39">
        <f t="shared" si="0"/>
        <v>1.1939224684724346</v>
      </c>
      <c r="D39">
        <f t="shared" si="1"/>
        <v>2.1972245773362196</v>
      </c>
    </row>
    <row r="40" spans="1:12" x14ac:dyDescent="0.35">
      <c r="A40">
        <v>1.7999999999999998</v>
      </c>
      <c r="B40">
        <v>46</v>
      </c>
      <c r="C40">
        <f t="shared" si="0"/>
        <v>0.58778666490211895</v>
      </c>
      <c r="D40">
        <f t="shared" si="1"/>
        <v>3.8286413964890951</v>
      </c>
    </row>
    <row r="41" spans="1:12" x14ac:dyDescent="0.35">
      <c r="A41">
        <v>2</v>
      </c>
      <c r="B41">
        <v>17</v>
      </c>
      <c r="C41">
        <f t="shared" si="0"/>
        <v>0.69314718055994529</v>
      </c>
      <c r="D41">
        <f t="shared" si="1"/>
        <v>2.8332133440562162</v>
      </c>
    </row>
    <row r="42" spans="1:12" x14ac:dyDescent="0.35">
      <c r="A42">
        <v>1.3</v>
      </c>
      <c r="B42">
        <v>43</v>
      </c>
      <c r="C42">
        <f t="shared" si="0"/>
        <v>0.26236426446749106</v>
      </c>
      <c r="D42">
        <f t="shared" si="1"/>
        <v>3.7612001156935624</v>
      </c>
    </row>
    <row r="43" spans="1:12" x14ac:dyDescent="0.35">
      <c r="A43">
        <v>0.8</v>
      </c>
      <c r="B43">
        <v>63</v>
      </c>
      <c r="C43">
        <f t="shared" si="0"/>
        <v>-0.22314355131420971</v>
      </c>
      <c r="D43">
        <f t="shared" si="1"/>
        <v>4.1431347263915326</v>
      </c>
      <c r="G43" s="12" t="s">
        <v>24</v>
      </c>
      <c r="H43" s="12"/>
      <c r="I43" s="12"/>
      <c r="J43" s="12"/>
      <c r="K43" s="12"/>
      <c r="L43" s="12"/>
    </row>
    <row r="44" spans="1:12" x14ac:dyDescent="0.35">
      <c r="A44">
        <v>3.5999999999999996</v>
      </c>
      <c r="B44">
        <v>8</v>
      </c>
      <c r="C44">
        <f t="shared" si="0"/>
        <v>1.2809338454620642</v>
      </c>
      <c r="D44">
        <f t="shared" si="1"/>
        <v>2.0794415416798357</v>
      </c>
      <c r="G44" s="3"/>
      <c r="H44" s="3" t="s">
        <v>12</v>
      </c>
      <c r="I44" s="3" t="s">
        <v>13</v>
      </c>
      <c r="J44" s="3" t="s">
        <v>14</v>
      </c>
      <c r="K44" s="3" t="s">
        <v>15</v>
      </c>
      <c r="L44" s="3" t="s">
        <v>16</v>
      </c>
    </row>
    <row r="45" spans="1:12" x14ac:dyDescent="0.35">
      <c r="A45">
        <v>1.6</v>
      </c>
      <c r="B45">
        <v>34</v>
      </c>
      <c r="C45">
        <f t="shared" si="0"/>
        <v>0.47000362924573563</v>
      </c>
      <c r="D45">
        <f t="shared" si="1"/>
        <v>3.5263605246161616</v>
      </c>
      <c r="G45" s="2" t="s">
        <v>8</v>
      </c>
      <c r="H45" s="2">
        <v>1</v>
      </c>
      <c r="I45" s="2">
        <v>22.422889891165699</v>
      </c>
      <c r="J45" s="2">
        <v>22.422889891165699</v>
      </c>
      <c r="K45" s="2">
        <v>152.01568493848382</v>
      </c>
      <c r="L45" s="2">
        <v>1.7385829866865615E-16</v>
      </c>
    </row>
    <row r="46" spans="1:12" x14ac:dyDescent="0.35">
      <c r="A46">
        <v>0.89999999999999991</v>
      </c>
      <c r="B46">
        <v>145</v>
      </c>
      <c r="C46">
        <f t="shared" si="0"/>
        <v>-0.10536051565782641</v>
      </c>
      <c r="D46">
        <f t="shared" si="1"/>
        <v>4.9767337424205742</v>
      </c>
      <c r="G46" s="2" t="s">
        <v>9</v>
      </c>
      <c r="H46" s="2">
        <v>48</v>
      </c>
      <c r="I46" s="2">
        <v>7.0801819905064365</v>
      </c>
      <c r="J46" s="2">
        <v>0.14750379146888409</v>
      </c>
      <c r="K46" s="2"/>
      <c r="L46" s="2"/>
    </row>
    <row r="47" spans="1:12" x14ac:dyDescent="0.35">
      <c r="A47">
        <v>2.4</v>
      </c>
      <c r="B47">
        <v>18</v>
      </c>
      <c r="C47">
        <f t="shared" si="0"/>
        <v>0.87546873735389985</v>
      </c>
      <c r="D47">
        <f t="shared" si="1"/>
        <v>2.8903717578961645</v>
      </c>
      <c r="G47" s="2" t="s">
        <v>10</v>
      </c>
      <c r="H47" s="2">
        <v>49</v>
      </c>
      <c r="I47" s="2">
        <v>29.503071881672135</v>
      </c>
      <c r="J47" s="2"/>
      <c r="K47" s="2"/>
      <c r="L47" s="2"/>
    </row>
    <row r="48" spans="1:12" x14ac:dyDescent="0.35">
      <c r="A48">
        <v>1.7000000000000002</v>
      </c>
      <c r="B48">
        <v>40</v>
      </c>
      <c r="C48">
        <f t="shared" si="0"/>
        <v>0.53062825106217049</v>
      </c>
      <c r="D48">
        <f t="shared" si="1"/>
        <v>3.6888794541139363</v>
      </c>
    </row>
    <row r="49" spans="1:15" x14ac:dyDescent="0.35">
      <c r="A49">
        <v>2.8</v>
      </c>
      <c r="B49">
        <v>17</v>
      </c>
      <c r="C49">
        <f t="shared" si="0"/>
        <v>1.0296194171811581</v>
      </c>
      <c r="D49">
        <f t="shared" si="1"/>
        <v>2.8332133440562162</v>
      </c>
      <c r="G49" s="3"/>
      <c r="H49" s="3" t="s">
        <v>17</v>
      </c>
      <c r="I49" s="3" t="s">
        <v>6</v>
      </c>
      <c r="J49" s="3" t="s">
        <v>18</v>
      </c>
      <c r="K49" s="3" t="s">
        <v>19</v>
      </c>
      <c r="L49" s="3" t="s">
        <v>20</v>
      </c>
      <c r="M49" s="3" t="s">
        <v>21</v>
      </c>
      <c r="N49" s="3" t="s">
        <v>22</v>
      </c>
      <c r="O49" s="3" t="s">
        <v>23</v>
      </c>
    </row>
    <row r="50" spans="1:15" x14ac:dyDescent="0.35">
      <c r="A50">
        <v>3.2</v>
      </c>
      <c r="B50">
        <v>17</v>
      </c>
      <c r="C50">
        <f t="shared" si="0"/>
        <v>1.1631508098056809</v>
      </c>
      <c r="D50">
        <f t="shared" si="1"/>
        <v>2.8332133440562162</v>
      </c>
      <c r="G50" s="2" t="s">
        <v>11</v>
      </c>
      <c r="H50" s="2">
        <v>4.1332740059021393</v>
      </c>
      <c r="I50" s="2">
        <v>9.7116733198817806E-2</v>
      </c>
      <c r="J50" s="2">
        <v>42.559854205973778</v>
      </c>
      <c r="K50" s="2">
        <v>8.9059184723433498E-40</v>
      </c>
      <c r="L50" s="2">
        <v>3.9380077265856772</v>
      </c>
      <c r="M50" s="2">
        <v>4.3285402852186019</v>
      </c>
      <c r="N50" s="2">
        <v>3.9380077265856772</v>
      </c>
      <c r="O50" s="2">
        <v>4.3285402852186019</v>
      </c>
    </row>
    <row r="51" spans="1:15" x14ac:dyDescent="0.35">
      <c r="A51">
        <v>3.7</v>
      </c>
      <c r="B51">
        <v>12</v>
      </c>
      <c r="C51">
        <f t="shared" si="0"/>
        <v>1.3083328196501789</v>
      </c>
      <c r="D51">
        <f t="shared" si="1"/>
        <v>2.4849066497880004</v>
      </c>
      <c r="G51" s="2" t="s">
        <v>30</v>
      </c>
      <c r="H51" s="2">
        <v>-1.3814293771813571</v>
      </c>
      <c r="I51" s="2">
        <v>0.11204293765127392</v>
      </c>
      <c r="J51" s="2">
        <v>-12.329464097781537</v>
      </c>
      <c r="K51" s="2">
        <v>1.7385829866865361E-16</v>
      </c>
      <c r="L51" s="2">
        <v>-1.6067068019693331</v>
      </c>
      <c r="M51" s="2">
        <v>-1.156151952393381</v>
      </c>
      <c r="N51" s="2">
        <v>-1.6067068019693331</v>
      </c>
      <c r="O51" s="2">
        <v>-1.156151952393381</v>
      </c>
    </row>
  </sheetData>
  <mergeCells count="3">
    <mergeCell ref="G16:L16"/>
    <mergeCell ref="G33:H33"/>
    <mergeCell ref="G43:L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5" x14ac:dyDescent="0.35"/>
  <cols>
    <col min="1" max="1" width="46.7265625" bestFit="1" customWidth="1"/>
  </cols>
  <sheetData>
    <row r="1" spans="1:2" x14ac:dyDescent="0.35">
      <c r="A1" s="5" t="s">
        <v>32</v>
      </c>
      <c r="B1" s="6">
        <f>ROUND('SLR3'!H11,2)</f>
        <v>0.53</v>
      </c>
    </row>
    <row r="2" spans="1:2" x14ac:dyDescent="0.35">
      <c r="A2" s="5" t="s">
        <v>33</v>
      </c>
      <c r="B2" s="6" t="s">
        <v>37</v>
      </c>
    </row>
    <row r="3" spans="1:2" x14ac:dyDescent="0.35">
      <c r="A3" s="5" t="s">
        <v>35</v>
      </c>
      <c r="B3" s="6">
        <f>ROUND('SLR3'!H23,2)</f>
        <v>79.989999999999995</v>
      </c>
    </row>
    <row r="4" spans="1:2" x14ac:dyDescent="0.35">
      <c r="A4" s="5" t="s">
        <v>36</v>
      </c>
      <c r="B4" s="6">
        <f>ROUND('SLR3'!H24,2)</f>
        <v>-21.21</v>
      </c>
    </row>
    <row r="5" spans="1:2" x14ac:dyDescent="0.35">
      <c r="A5" s="5" t="s">
        <v>38</v>
      </c>
      <c r="B5" s="6">
        <f>ROUND('SLR3'!H35,2)</f>
        <v>0.76</v>
      </c>
    </row>
    <row r="6" spans="1:2" x14ac:dyDescent="0.35">
      <c r="A6" s="5" t="s">
        <v>33</v>
      </c>
      <c r="B6" s="6" t="s">
        <v>34</v>
      </c>
    </row>
    <row r="7" spans="1:2" x14ac:dyDescent="0.35">
      <c r="A7" s="5" t="s">
        <v>35</v>
      </c>
      <c r="B7" s="6">
        <f>ROUND('SLR3'!H50,2)</f>
        <v>4.13</v>
      </c>
    </row>
    <row r="8" spans="1:2" x14ac:dyDescent="0.35">
      <c r="A8" s="5" t="s">
        <v>39</v>
      </c>
      <c r="B8" s="6">
        <f>ROUND('SLR3'!H51,2)</f>
        <v>-1.38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SLR1</vt:lpstr>
      <vt:lpstr>SLR2</vt:lpstr>
      <vt:lpstr>SLR3</vt:lpstr>
      <vt:lpstr>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2024-04-24T13:39:38Z</dcterms:modified>
</cp:coreProperties>
</file>