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Estimate" sheetId="1" r:id="rId1"/>
    <sheet name="WCR" sheetId="3" r:id="rId2"/>
    <sheet name="valuated" sheetId="2" r:id="rId3"/>
    <sheet name="Measurement" sheetId="4" r:id="rId4"/>
  </sheets>
  <externalReferences>
    <externalReference r:id="rId5"/>
    <externalReference r:id="rId6"/>
    <externalReference r:id="rId7"/>
    <externalReference r:id="rId8"/>
  </externalReferences>
  <definedNames>
    <definedName name="description_103">[1]Abstract!$B$16</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299">[3]Abstract!$B$54</definedName>
    <definedName name="description_3">[1]Abstract!$B$169</definedName>
    <definedName name="description_312">[3]Abstract!$B$61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WCR!$A$1:$K$17</definedName>
    <definedName name="_xlnm.Print_Titles" localSheetId="1">WCR!$1:$12</definedName>
  </definedNames>
  <calcPr calcId="152511"/>
</workbook>
</file>

<file path=xl/calcChain.xml><?xml version="1.0" encoding="utf-8"?>
<calcChain xmlns="http://schemas.openxmlformats.org/spreadsheetml/2006/main">
  <c r="F15" i="3" l="1"/>
  <c r="I15" i="3"/>
  <c r="H15" i="3"/>
  <c r="G15" i="3"/>
  <c r="E15" i="3"/>
  <c r="D15" i="3"/>
  <c r="C15" i="3"/>
  <c r="B15" i="3"/>
  <c r="A15" i="3"/>
  <c r="J16" i="1"/>
  <c r="G14" i="1"/>
  <c r="J14" i="1" s="1"/>
  <c r="G14" i="4"/>
  <c r="J14" i="4" s="1"/>
  <c r="G14" i="2"/>
  <c r="J14" i="2" s="1"/>
  <c r="J16" i="2" s="1"/>
  <c r="J15" i="3" l="1"/>
  <c r="G11" i="4"/>
  <c r="F10" i="4"/>
  <c r="D10" i="4"/>
  <c r="G10" i="4" s="1"/>
  <c r="G12" i="4" s="1"/>
  <c r="J12" i="4" s="1"/>
  <c r="J16" i="4" s="1"/>
  <c r="C18" i="4" s="1"/>
  <c r="H13" i="3"/>
  <c r="G13" i="3"/>
  <c r="E13" i="3"/>
  <c r="D13" i="3"/>
  <c r="C13" i="3"/>
  <c r="B13" i="3"/>
  <c r="A13" i="3"/>
  <c r="A9" i="3"/>
  <c r="G11" i="2"/>
  <c r="F10" i="2"/>
  <c r="D10" i="2"/>
  <c r="G10" i="2" s="1"/>
  <c r="G12" i="2" s="1"/>
  <c r="J12" i="2" s="1"/>
  <c r="C18" i="2" s="1"/>
  <c r="G11" i="1"/>
  <c r="F10" i="1"/>
  <c r="D10" i="1"/>
  <c r="G10" i="1" s="1"/>
  <c r="G12" i="1" s="1"/>
  <c r="J12" i="1" s="1"/>
  <c r="C18" i="1" s="1"/>
  <c r="I13" i="3" l="1"/>
  <c r="I17" i="3" s="1"/>
  <c r="J6" i="3" s="1"/>
  <c r="F13" i="3"/>
  <c r="F17" i="3" s="1"/>
  <c r="C6" i="3" s="1"/>
  <c r="J13" i="3"/>
  <c r="J17" i="3" l="1"/>
</calcChain>
</file>

<file path=xl/sharedStrings.xml><?xml version="1.0" encoding="utf-8"?>
<sst xmlns="http://schemas.openxmlformats.org/spreadsheetml/2006/main" count="113" uniqueCount="45">
  <si>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</si>
  <si>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</si>
  <si>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</si>
  <si>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</si>
  <si>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</si>
  <si>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</si>
  <si>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</si>
  <si>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</si>
  <si>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</si>
  <si>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</si>
  <si>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</si>
  <si>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</si>
  <si>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</si>
  <si>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</si>
  <si>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</si>
  <si>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</si>
  <si>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</si>
  <si>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Remarks</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</si>
  <si>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</si>
  <si>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-River side Khulaltaar drain</t>
  </si>
  <si>
    <t>-dadhukhel pahiro</t>
  </si>
  <si>
    <t>Sub-total</t>
  </si>
  <si>
    <t>cum</t>
  </si>
  <si>
    <t>Total</t>
  </si>
  <si>
    <t>Total Estimated</t>
  </si>
  <si>
    <t>Detail Valuated Sheet</t>
  </si>
  <si>
    <t>Work Completion Report</t>
  </si>
  <si>
    <t>Total Estimated Amount:</t>
  </si>
  <si>
    <t>Total Valuated Amount :</t>
  </si>
  <si>
    <t xml:space="preserve">Work Started : </t>
  </si>
  <si>
    <t xml:space="preserve">Work Finished:           </t>
  </si>
  <si>
    <t xml:space="preserve">F.Y:2081/2082             </t>
  </si>
  <si>
    <t>S.No.</t>
  </si>
  <si>
    <t>Description</t>
  </si>
  <si>
    <t>Estimated</t>
  </si>
  <si>
    <t>Valuated</t>
  </si>
  <si>
    <t>Difference</t>
  </si>
  <si>
    <t xml:space="preserve">Quantity </t>
  </si>
  <si>
    <t>Date:2081/04/21</t>
  </si>
  <si>
    <t>Detail Quantity Measurement Sheet</t>
  </si>
  <si>
    <t>Project:- दडुखेल  पहिरो हटाउने तथा खुलालटार बाटो नाली सरसफाई कार्य</t>
  </si>
  <si>
    <t>Date:2081/04/25</t>
  </si>
  <si>
    <t xml:space="preserve">Date:2081/04/25        </t>
  </si>
  <si>
    <t>Information board</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</si>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</sst>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color theme="1"/>
      <name val="Times New Roman"/>
      <family val="2"/>
    </font>
    <font>
      <sz val="11"/>
      <name val="Times New Roman"/>
      <family val="1"/>
    </font>
    <font>
      <sz val="12"/>
      <color theme="1"/>
      <name val="Times New Roman"/>
      <family val="2"/>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8" fillId="0" borderId="1" xfId="0" applyNumberFormat="1" applyFont="1" applyFill="1" applyBorder="1" applyAlignment="1">
      <alignment vertical="center"/>
    </xf>
    <xf numFmtId="0" fontId="9" fillId="0" borderId="1" xfId="0" quotePrefix="1" applyFont="1" applyFill="1" applyBorder="1" applyAlignment="1">
      <alignment vertical="center" wrapText="1"/>
    </xf>
    <xf numFmtId="2" fontId="0" fillId="0" borderId="1" xfId="0" applyNumberFormat="1" applyBorder="1" applyAlignment="1">
      <alignment vertical="center"/>
    </xf>
    <xf numFmtId="2" fontId="2" fillId="0" borderId="1" xfId="0" applyNumberFormat="1" applyFont="1" applyBorder="1" applyAlignment="1">
      <alignment vertical="center"/>
    </xf>
    <xf numFmtId="0" fontId="2" fillId="0" borderId="1" xfId="0" applyFont="1" applyBorder="1" applyAlignment="1">
      <alignment vertical="center"/>
    </xf>
    <xf numFmtId="2" fontId="10" fillId="0" borderId="1" xfId="0" applyNumberFormat="1" applyFont="1" applyFill="1" applyBorder="1" applyAlignment="1">
      <alignment vertical="center"/>
    </xf>
    <xf numFmtId="0" fontId="11" fillId="0" borderId="1" xfId="0" quotePrefix="1" applyFont="1" applyFill="1" applyBorder="1" applyAlignment="1">
      <alignment horizontal="right" vertical="center" wrapText="1"/>
    </xf>
    <xf numFmtId="164" fontId="0" fillId="0" borderId="1" xfId="0" applyNumberFormat="1" applyBorder="1" applyAlignment="1">
      <alignment vertical="center"/>
    </xf>
    <xf numFmtId="2" fontId="2" fillId="0" borderId="1" xfId="1" applyNumberFormat="1" applyFont="1" applyBorder="1" applyAlignment="1">
      <alignment vertical="center"/>
    </xf>
    <xf numFmtId="0" fontId="0" fillId="0" borderId="1" xfId="0" applyBorder="1" applyAlignment="1">
      <alignment vertical="center"/>
    </xf>
    <xf numFmtId="0" fontId="0" fillId="0" borderId="1" xfId="0" quotePrefix="1" applyFont="1" applyBorder="1" applyAlignment="1">
      <alignment horizontal="right" vertical="center" wrapText="1"/>
    </xf>
    <xf numFmtId="0" fontId="2" fillId="0" borderId="1" xfId="0" applyFont="1" applyBorder="1" applyAlignment="1">
      <alignment horizontal="right" vertical="center" wrapText="1"/>
    </xf>
    <xf numFmtId="0" fontId="2" fillId="0" borderId="0" xfId="0" applyFont="1"/>
    <xf numFmtId="0" fontId="0" fillId="0" borderId="0" xfId="0"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14" fillId="0" borderId="0" xfId="0" applyFont="1"/>
    <xf numFmtId="0" fontId="15" fillId="0" borderId="0" xfId="0" applyFont="1" applyAlignment="1">
      <alignment horizontal="center"/>
    </xf>
    <xf numFmtId="0" fontId="0" fillId="0" borderId="0" xfId="0" applyAlignment="1">
      <alignment horizontal="left"/>
    </xf>
    <xf numFmtId="0" fontId="0" fillId="2" borderId="1" xfId="0" applyFill="1" applyBorder="1"/>
    <xf numFmtId="1" fontId="16" fillId="0" borderId="1" xfId="0" applyNumberFormat="1" applyFont="1" applyBorder="1" applyAlignment="1">
      <alignment vertical="center"/>
    </xf>
    <xf numFmtId="43" fontId="2" fillId="0" borderId="1" xfId="1" applyFont="1" applyBorder="1" applyAlignment="1">
      <alignment vertical="center"/>
    </xf>
    <xf numFmtId="0" fontId="0" fillId="0" borderId="1" xfId="0" applyBorder="1" applyAlignment="1">
      <alignment vertical="center" wrapText="1"/>
    </xf>
    <xf numFmtId="1" fontId="6" fillId="0" borderId="1" xfId="0" applyNumberFormat="1" applyFont="1" applyFill="1" applyBorder="1" applyAlignment="1">
      <alignment horizontal="left" vertical="center" wrapText="1"/>
    </xf>
    <xf numFmtId="0" fontId="0" fillId="0" borderId="1" xfId="0" applyBorder="1"/>
    <xf numFmtId="0" fontId="2" fillId="0" borderId="1" xfId="0" applyFont="1" applyBorder="1" applyAlignment="1">
      <alignment horizontal="right"/>
    </xf>
    <xf numFmtId="2" fontId="2" fillId="0" borderId="1" xfId="0" applyNumberFormat="1" applyFont="1" applyBorder="1"/>
    <xf numFmtId="43" fontId="2" fillId="0" borderId="1" xfId="1" applyFont="1" applyBorder="1"/>
    <xf numFmtId="43" fontId="0" fillId="0" borderId="0" xfId="0" applyNumberFormat="1"/>
    <xf numFmtId="0" fontId="6" fillId="0" borderId="0" xfId="0" applyFont="1"/>
    <xf numFmtId="0" fontId="6" fillId="0" borderId="0" xfId="0" applyFont="1" applyAlignment="1">
      <alignment horizontal="right"/>
    </xf>
    <xf numFmtId="2" fontId="0" fillId="0" borderId="1"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43" fontId="14" fillId="0" borderId="0" xfId="0" applyNumberFormat="1" applyFont="1" applyAlignment="1">
      <alignment horizontal="center"/>
    </xf>
    <xf numFmtId="0" fontId="14" fillId="0" borderId="0" xfId="0" applyFont="1" applyAlignment="1">
      <alignment horizontal="center"/>
    </xf>
    <xf numFmtId="0" fontId="0" fillId="0" borderId="1" xfId="0" quotePrefix="1"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0-081\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Khulaltaar%20and%20dadhukhel%20drain%20sarsafai\&#2344;&#2327;&#2352;%20&#2309;&#2360;&#2381;&#2346;&#2340;&#2366;&#2354;%20&#2350;&#2352;&#2381;&#2350;&#2340;%20&#2360;&#2306;&#2349;&#2366;&#2352;%20&#2340;&#2341;&#2366;%20&#2360;&#2381;&#2340;&#2352;&#2379;&#2344;&#2381;&#2344;&#2340;&#2367;%20&#2325;&#2366;&#2352;&#2381;&#23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54">
          <cell r="B54" t="str">
            <v>Scarifying Existing road Surface to a Depth of 50 mm by
Manual Means, Scarifying the existing road surface to a depth of 50 mm and disposal of scarified Material with all lifts and leads as per Drawing and Technical Specifications.</v>
          </cell>
        </row>
        <row r="61">
          <cell r="B61" t="str">
            <v>Providing and laying  granular sub-base   on prepared surface, mixing  at OMC, and compacting  to achieve the desired density, complete as per Drawing and Technical Specifications., By Mechanical means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WCR"/>
      <sheetName val="final (2)"/>
    </sheetNames>
    <sheetDataSet>
      <sheetData sheetId="0">
        <row r="6">
          <cell r="A6" t="str">
            <v>Project:- पहिरो हटाउने तथा नाली सरसफाई कार्य</v>
          </cell>
        </row>
        <row r="7">
          <cell r="A7" t="str">
            <v>Location:- Shankharapur Municipality 9</v>
          </cell>
        </row>
      </sheetData>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J17" sqref="J17"/>
    </sheetView>
  </sheetViews>
  <sheetFormatPr defaultRowHeight="15" x14ac:dyDescent="0.25"/>
  <cols>
    <col min="1" max="1" width="4.42578125" customWidth="1"/>
    <col min="2" max="2" width="31.28515625" customWidth="1"/>
    <col min="3" max="3" width="5.5703125" bestFit="1" customWidth="1"/>
    <col min="4" max="4" width="7.5703125" customWidth="1"/>
    <col min="5" max="5" width="7.85546875" customWidth="1"/>
    <col min="6" max="6" width="8.85546875" bestFit="1" customWidth="1"/>
    <col min="7" max="7" width="9.28515625" customWidth="1"/>
    <col min="8" max="8" width="5.28515625" bestFit="1" customWidth="1"/>
    <col min="9" max="9" width="9.5703125" bestFit="1" customWidth="1"/>
    <col min="10" max="10" width="10.5703125" customWidth="1"/>
    <col min="11" max="11" width="8.28515625" customWidth="1"/>
  </cols>
  <sheetData>
    <row r="1" spans="1:11" ht="15.75" customHeight="1" x14ac:dyDescent="0.25">
      <c r="A1" s="42" t="s">
        <v>0</v>
      </c>
      <c r="B1" s="42"/>
      <c r="C1" s="42"/>
      <c r="D1" s="42"/>
      <c r="E1" s="42"/>
      <c r="F1" s="42"/>
      <c r="G1" s="42"/>
      <c r="H1" s="42"/>
      <c r="I1" s="42"/>
      <c r="J1" s="42"/>
      <c r="K1" s="42"/>
    </row>
    <row r="2" spans="1:11" ht="22.5" x14ac:dyDescent="0.25">
      <c r="A2" s="43" t="s">
        <v>1</v>
      </c>
      <c r="B2" s="43"/>
      <c r="C2" s="43"/>
      <c r="D2" s="43"/>
      <c r="E2" s="43"/>
      <c r="F2" s="43"/>
      <c r="G2" s="43"/>
      <c r="H2" s="43"/>
      <c r="I2" s="43"/>
      <c r="J2" s="43"/>
      <c r="K2" s="43"/>
    </row>
    <row r="3" spans="1:11" ht="15.75" customHeight="1" x14ac:dyDescent="0.25">
      <c r="A3" s="44" t="s">
        <v>2</v>
      </c>
      <c r="B3" s="44"/>
      <c r="C3" s="44"/>
      <c r="D3" s="44"/>
      <c r="E3" s="44"/>
      <c r="F3" s="44"/>
      <c r="G3" s="44"/>
      <c r="H3" s="44"/>
      <c r="I3" s="44"/>
      <c r="J3" s="44"/>
      <c r="K3" s="44"/>
    </row>
    <row r="4" spans="1:11" ht="15.75" customHeight="1" x14ac:dyDescent="0.25">
      <c r="A4" s="44" t="s">
        <v>3</v>
      </c>
      <c r="B4" s="44"/>
      <c r="C4" s="44"/>
      <c r="D4" s="44"/>
      <c r="E4" s="44"/>
      <c r="F4" s="44"/>
      <c r="G4" s="44"/>
      <c r="H4" s="44"/>
      <c r="I4" s="44"/>
      <c r="J4" s="44"/>
      <c r="K4" s="44"/>
    </row>
    <row r="5" spans="1:11" ht="15.75" customHeight="1" x14ac:dyDescent="0.3">
      <c r="A5" s="45" t="s">
        <v>4</v>
      </c>
      <c r="B5" s="45"/>
      <c r="C5" s="45"/>
      <c r="D5" s="45"/>
      <c r="E5" s="45"/>
      <c r="F5" s="45"/>
      <c r="G5" s="45"/>
      <c r="H5" s="45"/>
      <c r="I5" s="45"/>
      <c r="J5" s="45"/>
      <c r="K5" s="45"/>
    </row>
    <row r="6" spans="1:11" ht="15.75" customHeight="1" x14ac:dyDescent="0.25">
      <c r="A6" s="46" t="s">
        <v>40</v>
      </c>
      <c r="B6" s="46"/>
      <c r="C6" s="46"/>
      <c r="D6" s="46"/>
      <c r="E6" s="46"/>
      <c r="F6" s="46"/>
      <c r="G6" s="1"/>
      <c r="H6" s="40" t="s">
        <v>5</v>
      </c>
      <c r="I6" s="40"/>
      <c r="J6" s="40"/>
      <c r="K6" s="40"/>
    </row>
    <row r="7" spans="1:11" ht="15.75" customHeight="1" x14ac:dyDescent="0.25">
      <c r="A7" s="39" t="s">
        <v>6</v>
      </c>
      <c r="B7" s="39"/>
      <c r="C7" s="39"/>
      <c r="D7" s="39"/>
      <c r="E7" s="39"/>
      <c r="F7" s="39"/>
      <c r="G7" s="2"/>
      <c r="H7" s="40" t="s">
        <v>38</v>
      </c>
      <c r="I7" s="40"/>
      <c r="J7" s="40"/>
      <c r="K7" s="40"/>
    </row>
    <row r="8" spans="1:11" ht="15.75" customHeight="1" x14ac:dyDescent="0.25">
      <c r="A8" s="3" t="s">
        <v>7</v>
      </c>
      <c r="B8" s="4" t="s">
        <v>8</v>
      </c>
      <c r="C8" s="3" t="s">
        <v>9</v>
      </c>
      <c r="D8" s="5" t="s">
        <v>10</v>
      </c>
      <c r="E8" s="5" t="s">
        <v>11</v>
      </c>
      <c r="F8" s="5" t="s">
        <v>12</v>
      </c>
      <c r="G8" s="5" t="s">
        <v>13</v>
      </c>
      <c r="H8" s="3" t="s">
        <v>14</v>
      </c>
      <c r="I8" s="5" t="s">
        <v>15</v>
      </c>
      <c r="J8" s="5" t="s">
        <v>16</v>
      </c>
      <c r="K8" s="6" t="s">
        <v>17</v>
      </c>
    </row>
    <row r="9" spans="1:11" ht="150" x14ac:dyDescent="0.25">
      <c r="A9" s="7">
        <v>1</v>
      </c>
      <c r="B9" s="8" t="s">
        <v>18</v>
      </c>
      <c r="C9" s="8"/>
      <c r="D9" s="9"/>
      <c r="E9" s="9"/>
      <c r="F9" s="9"/>
      <c r="G9" s="10"/>
      <c r="H9" s="11"/>
      <c r="I9" s="10"/>
      <c r="J9" s="10"/>
      <c r="K9" s="12"/>
    </row>
    <row r="10" spans="1:11" ht="15.75" customHeight="1" x14ac:dyDescent="0.25">
      <c r="A10" s="11"/>
      <c r="B10" s="13" t="s">
        <v>19</v>
      </c>
      <c r="C10" s="14">
        <v>1</v>
      </c>
      <c r="D10" s="9">
        <f>15*7</f>
        <v>105</v>
      </c>
      <c r="E10" s="9">
        <v>0.46500000000000002</v>
      </c>
      <c r="F10" s="9">
        <f>(1.833+2.33)/2/3.281</f>
        <v>0.63441024078024999</v>
      </c>
      <c r="G10" s="9">
        <f>PRODUCT(C10:F10)</f>
        <v>30.975080006095709</v>
      </c>
      <c r="H10" s="9"/>
      <c r="I10" s="9"/>
      <c r="J10" s="15"/>
      <c r="K10" s="16"/>
    </row>
    <row r="11" spans="1:11" ht="15.75" x14ac:dyDescent="0.25">
      <c r="A11" s="11"/>
      <c r="B11" s="13" t="s">
        <v>20</v>
      </c>
      <c r="C11" s="14">
        <v>0.5</v>
      </c>
      <c r="D11" s="9">
        <v>7.3</v>
      </c>
      <c r="E11" s="9">
        <v>0.9</v>
      </c>
      <c r="F11" s="9">
        <v>0.9</v>
      </c>
      <c r="G11" s="9">
        <f>PRODUCT(C11:F11)</f>
        <v>2.9565000000000001</v>
      </c>
      <c r="H11" s="9"/>
      <c r="I11" s="9"/>
      <c r="J11" s="15"/>
      <c r="K11" s="16"/>
    </row>
    <row r="12" spans="1:11" x14ac:dyDescent="0.25">
      <c r="A12" s="11"/>
      <c r="B12" s="17" t="s">
        <v>21</v>
      </c>
      <c r="C12" s="14"/>
      <c r="D12" s="9"/>
      <c r="E12" s="9"/>
      <c r="F12" s="9"/>
      <c r="G12" s="10">
        <f>SUM(G10:G11)</f>
        <v>33.931580006095707</v>
      </c>
      <c r="H12" s="10" t="s">
        <v>22</v>
      </c>
      <c r="I12" s="10">
        <v>736.88</v>
      </c>
      <c r="J12" s="15">
        <f>I12*G12</f>
        <v>25003.502674891806</v>
      </c>
      <c r="K12" s="16"/>
    </row>
    <row r="13" spans="1:11" x14ac:dyDescent="0.25">
      <c r="A13" s="7"/>
      <c r="B13" s="17"/>
      <c r="C13" s="16"/>
      <c r="D13" s="9"/>
      <c r="E13" s="9"/>
      <c r="F13" s="9"/>
      <c r="G13" s="10"/>
      <c r="H13" s="11"/>
      <c r="I13" s="10"/>
      <c r="J13" s="10"/>
      <c r="K13" s="12"/>
    </row>
    <row r="14" spans="1:11" x14ac:dyDescent="0.25">
      <c r="A14" s="7">
        <v>2</v>
      </c>
      <c r="B14" s="59" t="s">
        <v>43</v>
      </c>
      <c r="C14" s="16">
        <v>1</v>
      </c>
      <c r="D14" s="9"/>
      <c r="E14" s="9"/>
      <c r="F14" s="9"/>
      <c r="G14" s="9">
        <f>PRODUCT(C14:F14)</f>
        <v>1</v>
      </c>
      <c r="H14" s="11" t="s">
        <v>44</v>
      </c>
      <c r="I14" s="10">
        <v>500</v>
      </c>
      <c r="J14" s="15">
        <f>I14*G14</f>
        <v>500</v>
      </c>
      <c r="K14" s="12"/>
    </row>
    <row r="15" spans="1:11" x14ac:dyDescent="0.25">
      <c r="A15" s="7"/>
      <c r="B15" s="17"/>
      <c r="C15" s="16"/>
      <c r="D15" s="9"/>
      <c r="E15" s="9"/>
      <c r="F15" s="9"/>
      <c r="G15" s="10"/>
      <c r="H15" s="11"/>
      <c r="I15" s="10"/>
      <c r="J15" s="10"/>
      <c r="K15" s="12"/>
    </row>
    <row r="16" spans="1:11" x14ac:dyDescent="0.25">
      <c r="A16" s="11"/>
      <c r="B16" s="18" t="s">
        <v>23</v>
      </c>
      <c r="C16" s="14"/>
      <c r="D16" s="9"/>
      <c r="E16" s="9"/>
      <c r="F16" s="9"/>
      <c r="G16" s="10"/>
      <c r="H16" s="10"/>
      <c r="I16" s="10"/>
      <c r="J16" s="10">
        <f>SUM(J9:J14)</f>
        <v>25503.502674891806</v>
      </c>
      <c r="K16" s="16"/>
    </row>
    <row r="17" spans="1:11" x14ac:dyDescent="0.25">
      <c r="A17" s="19"/>
      <c r="G17" s="19"/>
      <c r="H17" s="19"/>
      <c r="I17" s="19"/>
      <c r="J17" s="19"/>
    </row>
    <row r="18" spans="1:11" x14ac:dyDescent="0.25">
      <c r="A18" s="20"/>
      <c r="B18" s="16" t="s">
        <v>24</v>
      </c>
      <c r="C18" s="41">
        <f>J16</f>
        <v>25503.502674891806</v>
      </c>
      <c r="D18" s="41"/>
      <c r="E18" s="21"/>
      <c r="F18" s="22"/>
      <c r="G18" s="21"/>
      <c r="H18" s="23"/>
      <c r="I18" s="24"/>
      <c r="J18" s="25"/>
      <c r="K18" s="20"/>
    </row>
  </sheetData>
  <mergeCells count="10">
    <mergeCell ref="A7:F7"/>
    <mergeCell ref="H7:K7"/>
    <mergeCell ref="C18:D18"/>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7" zoomScaleNormal="100" workbookViewId="0">
      <selection activeCell="F15" sqref="F15"/>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54" t="s">
        <v>0</v>
      </c>
      <c r="B1" s="54"/>
      <c r="C1" s="54"/>
      <c r="D1" s="54"/>
      <c r="E1" s="54"/>
      <c r="F1" s="54"/>
      <c r="G1" s="54"/>
      <c r="H1" s="54"/>
      <c r="I1" s="54"/>
      <c r="J1" s="54"/>
      <c r="K1" s="54"/>
    </row>
    <row r="2" spans="1:11" ht="25.5" x14ac:dyDescent="0.35">
      <c r="A2" s="55" t="s">
        <v>1</v>
      </c>
      <c r="B2" s="55"/>
      <c r="C2" s="55"/>
      <c r="D2" s="55"/>
      <c r="E2" s="55"/>
      <c r="F2" s="55"/>
      <c r="G2" s="55"/>
      <c r="H2" s="55"/>
      <c r="I2" s="55"/>
      <c r="J2" s="55"/>
      <c r="K2" s="55"/>
    </row>
    <row r="3" spans="1:11" s="20" customFormat="1" x14ac:dyDescent="0.25">
      <c r="A3" s="44" t="s">
        <v>2</v>
      </c>
      <c r="B3" s="44"/>
      <c r="C3" s="44"/>
      <c r="D3" s="44"/>
      <c r="E3" s="44"/>
      <c r="F3" s="44"/>
      <c r="G3" s="44"/>
      <c r="H3" s="44"/>
      <c r="I3" s="44"/>
      <c r="J3" s="44"/>
      <c r="K3" s="44"/>
    </row>
    <row r="4" spans="1:11" s="20" customFormat="1" x14ac:dyDescent="0.25">
      <c r="A4" s="44" t="s">
        <v>3</v>
      </c>
      <c r="B4" s="44"/>
      <c r="C4" s="44"/>
      <c r="D4" s="44"/>
      <c r="E4" s="44"/>
      <c r="F4" s="44"/>
      <c r="G4" s="44"/>
      <c r="H4" s="44"/>
      <c r="I4" s="44"/>
      <c r="J4" s="44"/>
      <c r="K4" s="44"/>
    </row>
    <row r="5" spans="1:11" ht="18.75" x14ac:dyDescent="0.3">
      <c r="A5" s="56" t="s">
        <v>26</v>
      </c>
      <c r="B5" s="56"/>
      <c r="C5" s="56"/>
      <c r="D5" s="56"/>
      <c r="E5" s="56"/>
      <c r="F5" s="56"/>
      <c r="G5" s="56"/>
      <c r="H5" s="56"/>
      <c r="I5" s="56"/>
      <c r="J5" s="56"/>
      <c r="K5" s="56"/>
    </row>
    <row r="6" spans="1:11" ht="18.75" x14ac:dyDescent="0.3">
      <c r="A6" s="26" t="s">
        <v>27</v>
      </c>
      <c r="B6" s="26"/>
      <c r="C6" s="57">
        <f>F17</f>
        <v>25503.502674891806</v>
      </c>
      <c r="D6" s="58"/>
      <c r="E6" s="27"/>
      <c r="F6" s="26"/>
      <c r="G6" s="26"/>
      <c r="H6" s="26" t="s">
        <v>28</v>
      </c>
      <c r="I6" s="26"/>
      <c r="J6" s="57">
        <f>I17</f>
        <v>25003.502674891806</v>
      </c>
      <c r="K6" s="58"/>
    </row>
    <row r="7" spans="1:11" x14ac:dyDescent="0.25">
      <c r="A7" s="28" t="s">
        <v>29</v>
      </c>
      <c r="B7" s="28"/>
      <c r="C7" s="28"/>
      <c r="D7" s="28"/>
      <c r="F7" s="50"/>
      <c r="G7" s="50"/>
      <c r="I7" s="51" t="s">
        <v>30</v>
      </c>
      <c r="J7" s="51"/>
      <c r="K7" s="51"/>
    </row>
    <row r="8" spans="1:11" ht="15.75" x14ac:dyDescent="0.25">
      <c r="A8" s="46" t="s">
        <v>40</v>
      </c>
      <c r="B8" s="46"/>
      <c r="C8" s="46"/>
      <c r="D8" s="46"/>
      <c r="E8" s="46"/>
      <c r="F8" s="46"/>
      <c r="I8" s="52" t="s">
        <v>31</v>
      </c>
      <c r="J8" s="52"/>
      <c r="K8" s="52"/>
    </row>
    <row r="9" spans="1:11" x14ac:dyDescent="0.25">
      <c r="A9" s="53" t="str">
        <f>[4]final!A7</f>
        <v>Location:- Shankharapur Municipality 9</v>
      </c>
      <c r="B9" s="53"/>
      <c r="C9" s="53"/>
      <c r="D9" s="53"/>
      <c r="E9" s="53"/>
      <c r="F9" s="53"/>
      <c r="I9" s="52" t="s">
        <v>42</v>
      </c>
      <c r="J9" s="52"/>
      <c r="K9" s="52"/>
    </row>
    <row r="11" spans="1:11" x14ac:dyDescent="0.25">
      <c r="A11" s="48" t="s">
        <v>32</v>
      </c>
      <c r="B11" s="48" t="s">
        <v>33</v>
      </c>
      <c r="C11" s="48" t="s">
        <v>14</v>
      </c>
      <c r="D11" s="49" t="s">
        <v>34</v>
      </c>
      <c r="E11" s="49"/>
      <c r="F11" s="49"/>
      <c r="G11" s="49" t="s">
        <v>35</v>
      </c>
      <c r="H11" s="49"/>
      <c r="I11" s="49"/>
      <c r="J11" s="48" t="s">
        <v>36</v>
      </c>
      <c r="K11" s="47" t="s">
        <v>17</v>
      </c>
    </row>
    <row r="12" spans="1:11" x14ac:dyDescent="0.25">
      <c r="A12" s="48"/>
      <c r="B12" s="48"/>
      <c r="C12" s="48"/>
      <c r="D12" s="29" t="s">
        <v>37</v>
      </c>
      <c r="E12" s="29" t="s">
        <v>15</v>
      </c>
      <c r="F12" s="29" t="s">
        <v>16</v>
      </c>
      <c r="G12" s="29" t="s">
        <v>37</v>
      </c>
      <c r="H12" s="29" t="s">
        <v>15</v>
      </c>
      <c r="I12" s="29" t="s">
        <v>16</v>
      </c>
      <c r="J12" s="48"/>
      <c r="K12" s="47"/>
    </row>
    <row r="13" spans="1:11" s="20" customFormat="1" ht="135" x14ac:dyDescent="0.25">
      <c r="A13" s="30">
        <f>Estimate!A9</f>
        <v>1</v>
      </c>
      <c r="B13" s="8" t="str">
        <f>Estimate!B9</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13" s="9" t="str">
        <f>Estimate!H12</f>
        <v>cum</v>
      </c>
      <c r="D13" s="9">
        <f>Estimate!G12</f>
        <v>33.931580006095707</v>
      </c>
      <c r="E13" s="9">
        <f>Estimate!I12</f>
        <v>736.88</v>
      </c>
      <c r="F13" s="9">
        <f>D13*E13</f>
        <v>25003.502674891806</v>
      </c>
      <c r="G13" s="9">
        <f>valuated!G12</f>
        <v>33.931580006095707</v>
      </c>
      <c r="H13" s="9">
        <f>valuated!I12</f>
        <v>736.88</v>
      </c>
      <c r="I13" s="9">
        <f>G13*H13</f>
        <v>25003.502674891806</v>
      </c>
      <c r="J13" s="31">
        <f>I13-F13</f>
        <v>0</v>
      </c>
      <c r="K13" s="32"/>
    </row>
    <row r="14" spans="1:11" s="20" customFormat="1" x14ac:dyDescent="0.25">
      <c r="A14" s="30"/>
      <c r="B14" s="8"/>
      <c r="C14" s="9"/>
      <c r="D14" s="9"/>
      <c r="E14" s="9"/>
      <c r="F14" s="9"/>
      <c r="G14" s="9"/>
      <c r="H14" s="9"/>
      <c r="I14" s="9"/>
      <c r="J14" s="31"/>
      <c r="K14" s="32"/>
    </row>
    <row r="15" spans="1:11" s="20" customFormat="1" x14ac:dyDescent="0.25">
      <c r="A15" s="30">
        <f>Estimate!A14</f>
        <v>2</v>
      </c>
      <c r="B15" s="8" t="str">
        <f>Estimate!B14</f>
        <v>Information board</v>
      </c>
      <c r="C15" s="9" t="str">
        <f>Estimate!H14</f>
        <v>no.</v>
      </c>
      <c r="D15" s="9">
        <f>Estimate!G14</f>
        <v>1</v>
      </c>
      <c r="E15" s="9">
        <f>Estimate!I14</f>
        <v>500</v>
      </c>
      <c r="F15" s="9">
        <f>D15*E15</f>
        <v>500</v>
      </c>
      <c r="G15" s="9">
        <f>valuated!G14</f>
        <v>0</v>
      </c>
      <c r="H15" s="9">
        <f>valuated!I14</f>
        <v>500</v>
      </c>
      <c r="I15" s="9">
        <f>G15*H15</f>
        <v>0</v>
      </c>
      <c r="J15" s="31">
        <f>I15-F15</f>
        <v>-500</v>
      </c>
      <c r="K15" s="32"/>
    </row>
    <row r="16" spans="1:11" s="20" customFormat="1" ht="15.75" x14ac:dyDescent="0.25">
      <c r="A16" s="30"/>
      <c r="B16" s="33"/>
      <c r="C16" s="9"/>
      <c r="D16" s="9"/>
      <c r="E16" s="9"/>
      <c r="F16" s="9"/>
      <c r="G16" s="9"/>
      <c r="H16" s="9"/>
      <c r="I16" s="9"/>
      <c r="J16" s="31"/>
      <c r="K16" s="32"/>
    </row>
    <row r="17" spans="1:11" x14ac:dyDescent="0.25">
      <c r="A17" s="34"/>
      <c r="B17" s="35" t="s">
        <v>23</v>
      </c>
      <c r="C17" s="35"/>
      <c r="D17" s="36"/>
      <c r="E17" s="36"/>
      <c r="F17" s="36">
        <f>SUM(F13:F16)</f>
        <v>25503.502674891806</v>
      </c>
      <c r="G17" s="36"/>
      <c r="H17" s="36"/>
      <c r="I17" s="36">
        <f>SUM(I13:I16)</f>
        <v>25003.502674891806</v>
      </c>
      <c r="J17" s="37">
        <f>I17-F17</f>
        <v>-500</v>
      </c>
      <c r="K17" s="34"/>
    </row>
    <row r="19" spans="1:11" x14ac:dyDescent="0.25">
      <c r="J19" s="38"/>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workbookViewId="0">
      <selection activeCell="A14" sqref="A14:XFD15"/>
    </sheetView>
  </sheetViews>
  <sheetFormatPr defaultRowHeight="15" x14ac:dyDescent="0.25"/>
  <cols>
    <col min="1" max="1" width="4.42578125" customWidth="1"/>
    <col min="2" max="2" width="31.28515625" customWidth="1"/>
    <col min="3" max="3" width="5.5703125" bestFit="1" customWidth="1"/>
    <col min="4" max="4" width="7.5703125" customWidth="1"/>
    <col min="5" max="5" width="7.85546875" customWidth="1"/>
    <col min="6" max="6" width="8.85546875" bestFit="1" customWidth="1"/>
    <col min="7" max="7" width="9.28515625" customWidth="1"/>
    <col min="8" max="8" width="5.28515625" bestFit="1" customWidth="1"/>
    <col min="9" max="9" width="9.5703125" bestFit="1" customWidth="1"/>
    <col min="10" max="10" width="10.5703125" customWidth="1"/>
    <col min="11" max="11" width="8.28515625" customWidth="1"/>
  </cols>
  <sheetData>
    <row r="1" spans="1:11" ht="15.75" customHeight="1" x14ac:dyDescent="0.25">
      <c r="A1" s="42" t="s">
        <v>0</v>
      </c>
      <c r="B1" s="42"/>
      <c r="C1" s="42"/>
      <c r="D1" s="42"/>
      <c r="E1" s="42"/>
      <c r="F1" s="42"/>
      <c r="G1" s="42"/>
      <c r="H1" s="42"/>
      <c r="I1" s="42"/>
      <c r="J1" s="42"/>
      <c r="K1" s="42"/>
    </row>
    <row r="2" spans="1:11" ht="22.5" x14ac:dyDescent="0.25">
      <c r="A2" s="43" t="s">
        <v>1</v>
      </c>
      <c r="B2" s="43"/>
      <c r="C2" s="43"/>
      <c r="D2" s="43"/>
      <c r="E2" s="43"/>
      <c r="F2" s="43"/>
      <c r="G2" s="43"/>
      <c r="H2" s="43"/>
      <c r="I2" s="43"/>
      <c r="J2" s="43"/>
      <c r="K2" s="43"/>
    </row>
    <row r="3" spans="1:11" ht="15.75" customHeight="1" x14ac:dyDescent="0.25">
      <c r="A3" s="44" t="s">
        <v>2</v>
      </c>
      <c r="B3" s="44"/>
      <c r="C3" s="44"/>
      <c r="D3" s="44"/>
      <c r="E3" s="44"/>
      <c r="F3" s="44"/>
      <c r="G3" s="44"/>
      <c r="H3" s="44"/>
      <c r="I3" s="44"/>
      <c r="J3" s="44"/>
      <c r="K3" s="44"/>
    </row>
    <row r="4" spans="1:11" ht="15.75" customHeight="1" x14ac:dyDescent="0.25">
      <c r="A4" s="44" t="s">
        <v>3</v>
      </c>
      <c r="B4" s="44"/>
      <c r="C4" s="44"/>
      <c r="D4" s="44"/>
      <c r="E4" s="44"/>
      <c r="F4" s="44"/>
      <c r="G4" s="44"/>
      <c r="H4" s="44"/>
      <c r="I4" s="44"/>
      <c r="J4" s="44"/>
      <c r="K4" s="44"/>
    </row>
    <row r="5" spans="1:11" ht="15.75" customHeight="1" x14ac:dyDescent="0.3">
      <c r="A5" s="45" t="s">
        <v>25</v>
      </c>
      <c r="B5" s="45"/>
      <c r="C5" s="45"/>
      <c r="D5" s="45"/>
      <c r="E5" s="45"/>
      <c r="F5" s="45"/>
      <c r="G5" s="45"/>
      <c r="H5" s="45"/>
      <c r="I5" s="45"/>
      <c r="J5" s="45"/>
      <c r="K5" s="45"/>
    </row>
    <row r="6" spans="1:11" ht="15.75" customHeight="1" x14ac:dyDescent="0.25">
      <c r="A6" s="46" t="s">
        <v>40</v>
      </c>
      <c r="B6" s="46"/>
      <c r="C6" s="46"/>
      <c r="D6" s="46"/>
      <c r="E6" s="46"/>
      <c r="F6" s="46"/>
      <c r="G6" s="1"/>
      <c r="H6" s="40" t="s">
        <v>5</v>
      </c>
      <c r="I6" s="40"/>
      <c r="J6" s="40"/>
      <c r="K6" s="40"/>
    </row>
    <row r="7" spans="1:11" ht="15.75" customHeight="1" x14ac:dyDescent="0.25">
      <c r="A7" s="39" t="s">
        <v>6</v>
      </c>
      <c r="B7" s="39"/>
      <c r="C7" s="39"/>
      <c r="D7" s="39"/>
      <c r="E7" s="39"/>
      <c r="F7" s="39"/>
      <c r="G7" s="2"/>
      <c r="H7" s="40" t="s">
        <v>41</v>
      </c>
      <c r="I7" s="40"/>
      <c r="J7" s="40"/>
      <c r="K7" s="40"/>
    </row>
    <row r="8" spans="1:11" ht="15.75" customHeight="1" x14ac:dyDescent="0.25">
      <c r="A8" s="3" t="s">
        <v>7</v>
      </c>
      <c r="B8" s="4" t="s">
        <v>8</v>
      </c>
      <c r="C8" s="3" t="s">
        <v>9</v>
      </c>
      <c r="D8" s="5" t="s">
        <v>10</v>
      </c>
      <c r="E8" s="5" t="s">
        <v>11</v>
      </c>
      <c r="F8" s="5" t="s">
        <v>12</v>
      </c>
      <c r="G8" s="5" t="s">
        <v>13</v>
      </c>
      <c r="H8" s="3" t="s">
        <v>14</v>
      </c>
      <c r="I8" s="5" t="s">
        <v>15</v>
      </c>
      <c r="J8" s="5" t="s">
        <v>16</v>
      </c>
      <c r="K8" s="6" t="s">
        <v>17</v>
      </c>
    </row>
    <row r="9" spans="1:11" ht="150" x14ac:dyDescent="0.25">
      <c r="A9" s="7">
        <v>1</v>
      </c>
      <c r="B9" s="8" t="s">
        <v>18</v>
      </c>
      <c r="C9" s="8"/>
      <c r="D9" s="9"/>
      <c r="E9" s="9"/>
      <c r="F9" s="9"/>
      <c r="G9" s="10"/>
      <c r="H9" s="11"/>
      <c r="I9" s="10"/>
      <c r="J9" s="10"/>
      <c r="K9" s="12"/>
    </row>
    <row r="10" spans="1:11" ht="15.75" customHeight="1" x14ac:dyDescent="0.25">
      <c r="A10" s="11"/>
      <c r="B10" s="13" t="s">
        <v>19</v>
      </c>
      <c r="C10" s="14">
        <v>1</v>
      </c>
      <c r="D10" s="9">
        <f>15*7</f>
        <v>105</v>
      </c>
      <c r="E10" s="9">
        <v>0.46500000000000002</v>
      </c>
      <c r="F10" s="9">
        <f>(1.833+2.33)/2/3.281</f>
        <v>0.63441024078024999</v>
      </c>
      <c r="G10" s="9">
        <f>PRODUCT(C10:F10)</f>
        <v>30.975080006095709</v>
      </c>
      <c r="H10" s="9"/>
      <c r="I10" s="9"/>
      <c r="J10" s="15"/>
      <c r="K10" s="16"/>
    </row>
    <row r="11" spans="1:11" ht="15.75" x14ac:dyDescent="0.25">
      <c r="A11" s="11"/>
      <c r="B11" s="13" t="s">
        <v>20</v>
      </c>
      <c r="C11" s="14">
        <v>0.5</v>
      </c>
      <c r="D11" s="9">
        <v>7.3</v>
      </c>
      <c r="E11" s="9">
        <v>0.9</v>
      </c>
      <c r="F11" s="9">
        <v>0.9</v>
      </c>
      <c r="G11" s="9">
        <f>PRODUCT(C11:F11)</f>
        <v>2.9565000000000001</v>
      </c>
      <c r="H11" s="9"/>
      <c r="I11" s="9"/>
      <c r="J11" s="15"/>
      <c r="K11" s="16"/>
    </row>
    <row r="12" spans="1:11" x14ac:dyDescent="0.25">
      <c r="A12" s="11"/>
      <c r="B12" s="17" t="s">
        <v>21</v>
      </c>
      <c r="C12" s="14"/>
      <c r="D12" s="9"/>
      <c r="E12" s="9"/>
      <c r="F12" s="9"/>
      <c r="G12" s="10">
        <f>SUM(G10:G11)</f>
        <v>33.931580006095707</v>
      </c>
      <c r="H12" s="10" t="s">
        <v>22</v>
      </c>
      <c r="I12" s="10">
        <v>736.88</v>
      </c>
      <c r="J12" s="15">
        <f>I12*G12</f>
        <v>25003.502674891806</v>
      </c>
      <c r="K12" s="16"/>
    </row>
    <row r="13" spans="1:11" x14ac:dyDescent="0.25">
      <c r="A13" s="7"/>
      <c r="B13" s="17"/>
      <c r="C13" s="16"/>
      <c r="D13" s="9"/>
      <c r="E13" s="9"/>
      <c r="F13" s="9"/>
      <c r="G13" s="10"/>
      <c r="H13" s="11"/>
      <c r="I13" s="10"/>
      <c r="J13" s="10"/>
      <c r="K13" s="12"/>
    </row>
    <row r="14" spans="1:11" x14ac:dyDescent="0.25">
      <c r="A14" s="7">
        <v>2</v>
      </c>
      <c r="B14" s="59" t="s">
        <v>43</v>
      </c>
      <c r="C14" s="16">
        <v>0</v>
      </c>
      <c r="D14" s="9"/>
      <c r="E14" s="9"/>
      <c r="F14" s="9"/>
      <c r="G14" s="9">
        <f>PRODUCT(C14:F14)</f>
        <v>0</v>
      </c>
      <c r="H14" s="11" t="s">
        <v>44</v>
      </c>
      <c r="I14" s="10">
        <v>500</v>
      </c>
      <c r="J14" s="15">
        <f>I14*G14</f>
        <v>0</v>
      </c>
      <c r="K14" s="12"/>
    </row>
    <row r="15" spans="1:11" x14ac:dyDescent="0.25">
      <c r="A15" s="7"/>
      <c r="B15" s="17"/>
      <c r="C15" s="16"/>
      <c r="D15" s="9"/>
      <c r="E15" s="9"/>
      <c r="F15" s="9"/>
      <c r="G15" s="10"/>
      <c r="H15" s="11"/>
      <c r="I15" s="10"/>
      <c r="J15" s="10"/>
      <c r="K15" s="12"/>
    </row>
    <row r="16" spans="1:11" x14ac:dyDescent="0.25">
      <c r="A16" s="11"/>
      <c r="B16" s="18" t="s">
        <v>23</v>
      </c>
      <c r="C16" s="14"/>
      <c r="D16" s="9"/>
      <c r="E16" s="9"/>
      <c r="F16" s="9"/>
      <c r="G16" s="10"/>
      <c r="H16" s="10"/>
      <c r="I16" s="10"/>
      <c r="J16" s="10">
        <f>SUM(J9:J15)</f>
        <v>25003.502674891806</v>
      </c>
      <c r="K16" s="16"/>
    </row>
    <row r="17" spans="1:11" x14ac:dyDescent="0.25">
      <c r="A17" s="19"/>
      <c r="G17" s="19"/>
      <c r="H17" s="19"/>
      <c r="I17" s="19"/>
      <c r="J17" s="19"/>
    </row>
    <row r="18" spans="1:11" x14ac:dyDescent="0.25">
      <c r="A18" s="20"/>
      <c r="B18" s="16" t="s">
        <v>24</v>
      </c>
      <c r="C18" s="41">
        <f>J16</f>
        <v>25003.502674891806</v>
      </c>
      <c r="D18" s="41"/>
      <c r="E18" s="21"/>
      <c r="F18" s="22"/>
      <c r="G18" s="21"/>
      <c r="H18" s="23"/>
      <c r="I18" s="24"/>
      <c r="J18" s="25"/>
      <c r="K18" s="20"/>
    </row>
  </sheetData>
  <mergeCells count="10">
    <mergeCell ref="A7:F7"/>
    <mergeCell ref="H7:K7"/>
    <mergeCell ref="C18:D18"/>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workbookViewId="0">
      <selection activeCell="G9" sqref="G9"/>
    </sheetView>
  </sheetViews>
  <sheetFormatPr defaultRowHeight="15" x14ac:dyDescent="0.25"/>
  <cols>
    <col min="1" max="1" width="4.42578125" customWidth="1"/>
    <col min="2" max="2" width="31.28515625" customWidth="1"/>
    <col min="3" max="3" width="5.5703125" bestFit="1" customWidth="1"/>
    <col min="4" max="4" width="7.5703125" customWidth="1"/>
    <col min="5" max="5" width="7.85546875" customWidth="1"/>
    <col min="6" max="6" width="8.85546875" bestFit="1" customWidth="1"/>
    <col min="7" max="7" width="9.28515625" customWidth="1"/>
    <col min="8" max="8" width="5.28515625" bestFit="1" customWidth="1"/>
    <col min="9" max="9" width="9.5703125" hidden="1" customWidth="1"/>
    <col min="10" max="10" width="10.5703125" hidden="1" customWidth="1"/>
    <col min="11" max="11" width="9.85546875" bestFit="1" customWidth="1"/>
  </cols>
  <sheetData>
    <row r="1" spans="1:11" ht="15.75" customHeight="1" x14ac:dyDescent="0.25">
      <c r="A1" s="42" t="s">
        <v>0</v>
      </c>
      <c r="B1" s="42"/>
      <c r="C1" s="42"/>
      <c r="D1" s="42"/>
      <c r="E1" s="42"/>
      <c r="F1" s="42"/>
      <c r="G1" s="42"/>
      <c r="H1" s="42"/>
      <c r="I1" s="42"/>
      <c r="J1" s="42"/>
      <c r="K1" s="42"/>
    </row>
    <row r="2" spans="1:11" ht="22.5" x14ac:dyDescent="0.25">
      <c r="A2" s="43" t="s">
        <v>1</v>
      </c>
      <c r="B2" s="43"/>
      <c r="C2" s="43"/>
      <c r="D2" s="43"/>
      <c r="E2" s="43"/>
      <c r="F2" s="43"/>
      <c r="G2" s="43"/>
      <c r="H2" s="43"/>
      <c r="I2" s="43"/>
      <c r="J2" s="43"/>
      <c r="K2" s="43"/>
    </row>
    <row r="3" spans="1:11" ht="15.75" customHeight="1" x14ac:dyDescent="0.25">
      <c r="A3" s="44" t="s">
        <v>2</v>
      </c>
      <c r="B3" s="44"/>
      <c r="C3" s="44"/>
      <c r="D3" s="44"/>
      <c r="E3" s="44"/>
      <c r="F3" s="44"/>
      <c r="G3" s="44"/>
      <c r="H3" s="44"/>
      <c r="I3" s="44"/>
      <c r="J3" s="44"/>
      <c r="K3" s="44"/>
    </row>
    <row r="4" spans="1:11" ht="15.75" customHeight="1" x14ac:dyDescent="0.25">
      <c r="A4" s="44" t="s">
        <v>3</v>
      </c>
      <c r="B4" s="44"/>
      <c r="C4" s="44"/>
      <c r="D4" s="44"/>
      <c r="E4" s="44"/>
      <c r="F4" s="44"/>
      <c r="G4" s="44"/>
      <c r="H4" s="44"/>
      <c r="I4" s="44"/>
      <c r="J4" s="44"/>
      <c r="K4" s="44"/>
    </row>
    <row r="5" spans="1:11" ht="15.75" customHeight="1" x14ac:dyDescent="0.3">
      <c r="A5" s="45" t="s">
        <v>39</v>
      </c>
      <c r="B5" s="45"/>
      <c r="C5" s="45"/>
      <c r="D5" s="45"/>
      <c r="E5" s="45"/>
      <c r="F5" s="45"/>
      <c r="G5" s="45"/>
      <c r="H5" s="45"/>
      <c r="I5" s="45"/>
      <c r="J5" s="45"/>
      <c r="K5" s="45"/>
    </row>
    <row r="6" spans="1:11" ht="15.75" customHeight="1" x14ac:dyDescent="0.25">
      <c r="A6" s="46" t="s">
        <v>40</v>
      </c>
      <c r="B6" s="46"/>
      <c r="C6" s="46"/>
      <c r="D6" s="46"/>
      <c r="E6" s="46"/>
      <c r="F6" s="46"/>
      <c r="G6" s="1"/>
      <c r="H6" s="40" t="s">
        <v>5</v>
      </c>
      <c r="I6" s="40"/>
      <c r="J6" s="40"/>
      <c r="K6" s="40"/>
    </row>
    <row r="7" spans="1:11" ht="15.75" customHeight="1" x14ac:dyDescent="0.25">
      <c r="A7" s="39" t="s">
        <v>6</v>
      </c>
      <c r="B7" s="39"/>
      <c r="C7" s="39"/>
      <c r="D7" s="39"/>
      <c r="E7" s="39"/>
      <c r="F7" s="39"/>
      <c r="G7" s="2"/>
      <c r="H7" s="40" t="s">
        <v>41</v>
      </c>
      <c r="I7" s="40"/>
      <c r="J7" s="40"/>
      <c r="K7" s="40"/>
    </row>
    <row r="8" spans="1:11" ht="15.75" customHeight="1" x14ac:dyDescent="0.25">
      <c r="A8" s="3" t="s">
        <v>7</v>
      </c>
      <c r="B8" s="4" t="s">
        <v>8</v>
      </c>
      <c r="C8" s="3" t="s">
        <v>9</v>
      </c>
      <c r="D8" s="5" t="s">
        <v>10</v>
      </c>
      <c r="E8" s="5" t="s">
        <v>11</v>
      </c>
      <c r="F8" s="5" t="s">
        <v>12</v>
      </c>
      <c r="G8" s="5" t="s">
        <v>13</v>
      </c>
      <c r="H8" s="3" t="s">
        <v>14</v>
      </c>
      <c r="I8" s="5" t="s">
        <v>15</v>
      </c>
      <c r="J8" s="5" t="s">
        <v>16</v>
      </c>
      <c r="K8" s="6" t="s">
        <v>17</v>
      </c>
    </row>
    <row r="9" spans="1:11" ht="150" x14ac:dyDescent="0.25">
      <c r="A9" s="7">
        <v>1</v>
      </c>
      <c r="B9" s="8" t="s">
        <v>18</v>
      </c>
      <c r="C9" s="8"/>
      <c r="D9" s="9"/>
      <c r="E9" s="9"/>
      <c r="F9" s="9"/>
      <c r="G9" s="10"/>
      <c r="H9" s="11"/>
      <c r="I9" s="10"/>
      <c r="J9" s="10"/>
      <c r="K9" s="12"/>
    </row>
    <row r="10" spans="1:11" ht="15.75" customHeight="1" x14ac:dyDescent="0.25">
      <c r="A10" s="11"/>
      <c r="B10" s="13" t="s">
        <v>19</v>
      </c>
      <c r="C10" s="14">
        <v>1</v>
      </c>
      <c r="D10" s="9">
        <f>15*7</f>
        <v>105</v>
      </c>
      <c r="E10" s="9">
        <v>0.46500000000000002</v>
      </c>
      <c r="F10" s="9">
        <f>(1.833+2.33)/2/3.281</f>
        <v>0.63441024078024999</v>
      </c>
      <c r="G10" s="9">
        <f>PRODUCT(C10:F10)</f>
        <v>30.975080006095709</v>
      </c>
      <c r="H10" s="9"/>
      <c r="I10" s="9"/>
      <c r="J10" s="15"/>
      <c r="K10" s="16"/>
    </row>
    <row r="11" spans="1:11" ht="15.75" x14ac:dyDescent="0.25">
      <c r="A11" s="11"/>
      <c r="B11" s="13" t="s">
        <v>20</v>
      </c>
      <c r="C11" s="14">
        <v>0.5</v>
      </c>
      <c r="D11" s="9">
        <v>7.3</v>
      </c>
      <c r="E11" s="9">
        <v>0.9</v>
      </c>
      <c r="F11" s="9">
        <v>0.9</v>
      </c>
      <c r="G11" s="9">
        <f>PRODUCT(C11:F11)</f>
        <v>2.9565000000000001</v>
      </c>
      <c r="H11" s="9"/>
      <c r="I11" s="9"/>
      <c r="J11" s="15"/>
      <c r="K11" s="16"/>
    </row>
    <row r="12" spans="1:11" x14ac:dyDescent="0.25">
      <c r="A12" s="11"/>
      <c r="B12" s="17" t="s">
        <v>21</v>
      </c>
      <c r="C12" s="14"/>
      <c r="D12" s="9"/>
      <c r="E12" s="9"/>
      <c r="F12" s="9"/>
      <c r="G12" s="10">
        <f>SUM(G10:G11)</f>
        <v>33.931580006095707</v>
      </c>
      <c r="H12" s="10" t="s">
        <v>22</v>
      </c>
      <c r="I12" s="10">
        <v>736.88</v>
      </c>
      <c r="J12" s="15">
        <f>I12*G12</f>
        <v>25003.502674891806</v>
      </c>
      <c r="K12" s="16"/>
    </row>
    <row r="13" spans="1:11" x14ac:dyDescent="0.25">
      <c r="A13" s="7"/>
      <c r="B13" s="17"/>
      <c r="C13" s="16"/>
      <c r="D13" s="9"/>
      <c r="E13" s="9"/>
      <c r="F13" s="9"/>
      <c r="G13" s="10"/>
      <c r="H13" s="11"/>
      <c r="I13" s="10"/>
      <c r="J13" s="10"/>
      <c r="K13" s="12"/>
    </row>
    <row r="14" spans="1:11" x14ac:dyDescent="0.25">
      <c r="A14" s="7">
        <v>2</v>
      </c>
      <c r="B14" s="59" t="s">
        <v>43</v>
      </c>
      <c r="C14" s="16">
        <v>0</v>
      </c>
      <c r="D14" s="9"/>
      <c r="E14" s="9"/>
      <c r="F14" s="9"/>
      <c r="G14" s="9">
        <f>PRODUCT(C14:F14)</f>
        <v>0</v>
      </c>
      <c r="H14" s="11" t="s">
        <v>44</v>
      </c>
      <c r="I14" s="10">
        <v>500</v>
      </c>
      <c r="J14" s="15">
        <f>I14*G14</f>
        <v>0</v>
      </c>
      <c r="K14" s="12"/>
    </row>
    <row r="15" spans="1:11" x14ac:dyDescent="0.25">
      <c r="A15" s="7"/>
      <c r="B15" s="17"/>
      <c r="C15" s="16"/>
      <c r="D15" s="9"/>
      <c r="E15" s="9"/>
      <c r="F15" s="9"/>
      <c r="G15" s="10"/>
      <c r="H15" s="11"/>
      <c r="I15" s="10"/>
      <c r="J15" s="10"/>
      <c r="K15" s="12"/>
    </row>
    <row r="16" spans="1:11" x14ac:dyDescent="0.25">
      <c r="A16" s="11"/>
      <c r="B16" s="18" t="s">
        <v>23</v>
      </c>
      <c r="C16" s="14"/>
      <c r="D16" s="9"/>
      <c r="E16" s="9"/>
      <c r="F16" s="9"/>
      <c r="G16" s="10"/>
      <c r="H16" s="10"/>
      <c r="I16" s="10"/>
      <c r="J16" s="10">
        <f>SUM(J9:J13)</f>
        <v>25003.502674891806</v>
      </c>
      <c r="K16" s="16"/>
    </row>
    <row r="17" spans="1:11" x14ac:dyDescent="0.25">
      <c r="A17" s="19"/>
      <c r="G17" s="19"/>
      <c r="H17" s="19"/>
      <c r="I17" s="19"/>
      <c r="J17" s="19"/>
    </row>
    <row r="18" spans="1:11" hidden="1" x14ac:dyDescent="0.25">
      <c r="A18" s="20"/>
      <c r="B18" s="16" t="s">
        <v>24</v>
      </c>
      <c r="C18" s="41">
        <f>J16</f>
        <v>25003.502674891806</v>
      </c>
      <c r="D18" s="41"/>
      <c r="E18" s="21"/>
      <c r="F18" s="22"/>
      <c r="G18" s="21"/>
      <c r="H18" s="23"/>
      <c r="I18" s="24"/>
      <c r="J18" s="25"/>
      <c r="K18" s="20"/>
    </row>
  </sheetData>
  <mergeCells count="10">
    <mergeCell ref="A7:F7"/>
    <mergeCell ref="H7:K7"/>
    <mergeCell ref="C18:D18"/>
    <mergeCell ref="A1:K1"/>
    <mergeCell ref="A2:K2"/>
    <mergeCell ref="A3:K3"/>
    <mergeCell ref="A4:K4"/>
    <mergeCell ref="A5:K5"/>
    <mergeCell ref="A6:F6"/>
    <mergeCell ref="H6:K6"/>
  </mergeCells>
  <pageMargins left="0.7" right="0.7" top="0.75" bottom="0.75" header="0.3" footer="0.3"/>
  <pageSetup paperSize="9" scale="9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Estimate</vt:lpstr>
      <vt:lpstr>WCR</vt:lpstr>
      <vt:lpstr>valuated</vt:lpstr>
      <vt:lpstr>Measurement</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2024-08-09T08:49:05Z</dcterms:modified>
</cp:coreProperties>
</file>