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Baato" sheetId="3" r:id="rId3"/>
    <sheet name="Sheet1 (2)" sheetId="5" r:id="rId4"/>
  </sheets>
  <definedNames>
    <definedName name="_xlnm.Print_Area" localSheetId="0">Sheet1!$A$1:$C$58</definedName>
    <definedName name="_xlnm.Print_Area" localSheetId="3">'Sheet1 (2)'!$C$5:$D$10</definedName>
    <definedName name="_xlnm.Print_Area" localSheetId="1">Sheet2!$G$7:$M$20</definedName>
  </definedNames>
  <calcPr calcId="162913"/>
</workbook>
</file>

<file path=xl/calcChain.xml><?xml version="1.0" encoding="utf-8"?>
<calcChain xmlns="http://schemas.openxmlformats.org/spreadsheetml/2006/main">
  <c r="K37" i="2" l="1"/>
  <c r="K32" i="2"/>
  <c r="K36" i="2" l="1"/>
  <c r="K26" i="2" l="1"/>
  <c r="K33" i="2"/>
  <c r="K31" i="2" l="1"/>
  <c r="K28" i="2" l="1"/>
  <c r="K34" i="2" l="1"/>
  <c r="K29" i="2" l="1"/>
  <c r="K25" i="2" l="1"/>
  <c r="C21" i="3" l="1"/>
  <c r="K12" i="2" l="1"/>
  <c r="K11" i="2" l="1"/>
  <c r="C60" i="1" l="1"/>
  <c r="D49" i="1" l="1"/>
  <c r="D21" i="1"/>
</calcChain>
</file>

<file path=xl/comments1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approximate</t>
        </r>
      </text>
    </comment>
    <comment ref="C7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approximate</t>
        </r>
      </text>
    </comment>
    <comment ref="B8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badri dai ko ghar jane baato</t>
        </r>
      </text>
    </comment>
    <comment ref="B9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badri dai ko ghar jane baato</t>
        </r>
      </text>
    </comment>
    <comment ref="B13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ward 8 no. jane baato</t>
        </r>
      </text>
    </comment>
    <comment ref="C13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approximate</t>
        </r>
      </text>
    </comment>
    <comment ref="C15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approximate only and not khuleko full</t>
        </r>
      </text>
    </comment>
    <comment ref="C16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nakhuleko baato</t>
        </r>
      </text>
    </comment>
    <comment ref="C20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approximate upto paropakar bhawan</t>
        </r>
      </text>
    </comment>
    <comment ref="C2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approximate</t>
        </r>
      </text>
    </comment>
    <comment ref="C22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approximate</t>
        </r>
      </text>
    </comment>
    <comment ref="C23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approximate</t>
        </r>
      </text>
    </comment>
    <comment ref="C2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</t>
        </r>
      </text>
    </comment>
    <comment ref="C26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</t>
        </r>
      </text>
    </comment>
    <comment ref="C29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</t>
        </r>
      </text>
    </comment>
    <comment ref="C30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</t>
        </r>
      </text>
    </comment>
    <comment ref="C3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baato xaina</t>
        </r>
      </text>
    </comment>
    <comment ref="C32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nakhuleko</t>
        </r>
      </text>
    </comment>
    <comment ref="C33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</t>
        </r>
      </text>
    </comment>
    <comment ref="C35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approximate</t>
        </r>
      </text>
    </comment>
    <comment ref="C36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nakhuleko</t>
        </r>
      </text>
    </comment>
    <comment ref="E39" authorId="0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नेपाल सरकार को मापदण्ड बमोजिम</t>
        </r>
      </text>
    </comment>
    <comment ref="D40" authorId="0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सुप्रिम अदालत </t>
        </r>
      </text>
    </comment>
    <comment ref="E40" authorId="0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नेपाल सरकार को मापदण्ड बमोजिम</t>
        </r>
      </text>
    </comment>
    <comment ref="D42" authorId="0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सुप्रिम अदालत </t>
        </r>
      </text>
    </comment>
    <comment ref="D44" authorId="0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नेपाल सरकार को मापदण्ड बमोजिम</t>
        </r>
      </text>
    </comment>
  </commentList>
</comments>
</file>

<file path=xl/sharedStrings.xml><?xml version="1.0" encoding="utf-8"?>
<sst xmlns="http://schemas.openxmlformats.org/spreadsheetml/2006/main" count="179" uniqueCount="138">
  <si>
    <t>क्र. सं</t>
  </si>
  <si>
    <t xml:space="preserve">योजना </t>
  </si>
  <si>
    <t xml:space="preserve">रकम </t>
  </si>
  <si>
    <t xml:space="preserve">कृषि कार्यक्रम </t>
  </si>
  <si>
    <t xml:space="preserve">स्वास्थ्य स्वयम सेविका </t>
  </si>
  <si>
    <t xml:space="preserve">दलित लक्षित कार्यक्रम </t>
  </si>
  <si>
    <t xml:space="preserve">जेष्ठ नागरिक कार्यक्रम </t>
  </si>
  <si>
    <t xml:space="preserve">महिला उद्यम विकास कार्यक्रम </t>
  </si>
  <si>
    <t xml:space="preserve">बेनडोल सडक नयाँबस्ती </t>
  </si>
  <si>
    <t xml:space="preserve">विन्ध्यवासिनी मन्दिर जाने बाटो ढलान </t>
  </si>
  <si>
    <t xml:space="preserve">बद्रि पुडासैनीको घर जाने बाटो ढलान </t>
  </si>
  <si>
    <t xml:space="preserve">ढिकुरेपाटी माझ गाउँ सडक </t>
  </si>
  <si>
    <t xml:space="preserve">सानागाउँ पिपलबोट देखि खत्री पाखा </t>
  </si>
  <si>
    <t xml:space="preserve">सानागाउँ ढल व्यवस्थापन </t>
  </si>
  <si>
    <t>धन बहादुर श्रेष्ठको घर पछाडी पहिरो संरक्षण</t>
  </si>
  <si>
    <t xml:space="preserve">कालीमष्ट मन्दिर निर्माण </t>
  </si>
  <si>
    <t xml:space="preserve">पासीखेलमा भएको पाटी संरक्षण </t>
  </si>
  <si>
    <t xml:space="preserve">पन्चकन्या मन्दिर जाने बाटोमा कल्भट निर्माण </t>
  </si>
  <si>
    <r>
      <rPr>
        <sz val="11"/>
        <color theme="1"/>
        <rFont val="Preeti"/>
      </rPr>
      <t>ç</t>
    </r>
    <r>
      <rPr>
        <sz val="11"/>
        <color theme="1"/>
        <rFont val="Calibri"/>
        <family val="2"/>
      </rPr>
      <t xml:space="preserve"> शान्ति भवन निर्माण तथा मर्मत </t>
    </r>
  </si>
  <si>
    <t xml:space="preserve">कालिका मन्दिरमा भएको सार्बजनिक भवन मर्मत सम्भार </t>
  </si>
  <si>
    <t xml:space="preserve">पुंजिगत भैपरी खर्च </t>
  </si>
  <si>
    <t xml:space="preserve">विविध चालु कार्यक्रम </t>
  </si>
  <si>
    <t xml:space="preserve">शीर्षक </t>
  </si>
  <si>
    <t xml:space="preserve">बजेट </t>
  </si>
  <si>
    <t xml:space="preserve">संस्कृति तथा पर्यटन </t>
  </si>
  <si>
    <t xml:space="preserve">लाकिला भुमेथली सचितानन्द सन्त संघ मन्दिर निर्माण </t>
  </si>
  <si>
    <t xml:space="preserve">बुद्धलक्ष्मी पाटी </t>
  </si>
  <si>
    <t xml:space="preserve">सानागाउँ पोखरी निर्माण </t>
  </si>
  <si>
    <t xml:space="preserve">कुर्थली सामुदायिक ट्रस्ट निर्माण </t>
  </si>
  <si>
    <t xml:space="preserve">गणपती ढिकुरेपाटी संरक्षण </t>
  </si>
  <si>
    <t xml:space="preserve">सेतीदेवी मन्दिर संरक्षण </t>
  </si>
  <si>
    <t xml:space="preserve">श्री गणेश इन्द्रायणी ब्रम्हायणी जात्रा व्यवस्थापन </t>
  </si>
  <si>
    <t xml:space="preserve">इन्द्रायणी नगर अस्पतालमा बोरिङ </t>
  </si>
  <si>
    <t xml:space="preserve">इन्द्रायणी नगर अस्पतालमा सेवा बिस्तारको लागी (IOM भवनमा) कोठा व्यबस्थापन </t>
  </si>
  <si>
    <t xml:space="preserve">सामाजिक विकास </t>
  </si>
  <si>
    <t>स्वास्थ्य</t>
  </si>
  <si>
    <t xml:space="preserve">शिक्षा विकास तथा खेलकुद प्रवर्द्धन </t>
  </si>
  <si>
    <t xml:space="preserve">राष्ट्रिय मा. बि. वाल निर्माण </t>
  </si>
  <si>
    <t xml:space="preserve">पूर्वाधार विकास </t>
  </si>
  <si>
    <t xml:space="preserve">सडक पुल </t>
  </si>
  <si>
    <t>खुलालटार मनमत्ता सुकेखोला सडक</t>
  </si>
  <si>
    <t xml:space="preserve">सुन्दरबस्ती सडक ग्राबेल र ढलान </t>
  </si>
  <si>
    <t xml:space="preserve">बानियागाउँ मिजारटोल सडक </t>
  </si>
  <si>
    <t xml:space="preserve">गणपती बाटिका कुलदेवता माझगाउ परोपकार जोड्ने सडक </t>
  </si>
  <si>
    <t xml:space="preserve">लाकिला भुमेथली जाने सडक ढलान </t>
  </si>
  <si>
    <t xml:space="preserve">पूर्वाधार निर्माणको लागि उपभोक्ता समितिसँग ५० प्रतिशत लागत साझेदारी </t>
  </si>
  <si>
    <t xml:space="preserve">भवन </t>
  </si>
  <si>
    <t xml:space="preserve">परोपकार भवन मर्मत </t>
  </si>
  <si>
    <t xml:space="preserve">वातावरण तथा विपद् व्यवस्थापन </t>
  </si>
  <si>
    <t xml:space="preserve">खुलालटार कार्कीटोल वाटिका निर्माण </t>
  </si>
  <si>
    <t xml:space="preserve">गणपती सडक माझगाउँ पहिरो संरक्षण </t>
  </si>
  <si>
    <t>टेन्डरमा गएका क्रमागत योजनाहरुको विवरण</t>
  </si>
  <si>
    <t xml:space="preserve">२०८१/८२ को लागि क्रमागत योजनाको विवरण </t>
  </si>
  <si>
    <t xml:space="preserve">२०८०.८१/४४ कुसुमथली जेष्ठ नागरिक पार्क </t>
  </si>
  <si>
    <t xml:space="preserve">१६. प्रदेश सरकारबाट हस्तान्तरित कार्यक्रमहरु </t>
  </si>
  <si>
    <t xml:space="preserve">इन्द्रायणी खानेपानी शंखरापुर ९ </t>
  </si>
  <si>
    <t>प्रदेश सरकारबाट हस्तान्तरित कार्यक्रम (समपुरक अनुदान)</t>
  </si>
  <si>
    <t xml:space="preserve">खुलालटार सानागाउँ उखुटार सडक शंखरापुर ९ </t>
  </si>
  <si>
    <t>S.No.</t>
  </si>
  <si>
    <t>Description</t>
  </si>
  <si>
    <t>Unit</t>
  </si>
  <si>
    <t>Quantity</t>
  </si>
  <si>
    <t>Remarks</t>
  </si>
  <si>
    <t>Interlocking block</t>
  </si>
  <si>
    <t>Sqm</t>
  </si>
  <si>
    <t>Stone soling</t>
  </si>
  <si>
    <t>m</t>
  </si>
  <si>
    <t>RCC road</t>
  </si>
  <si>
    <t>Km</t>
  </si>
  <si>
    <t>Hume pipe</t>
  </si>
  <si>
    <t>no.</t>
  </si>
  <si>
    <t>Mandir</t>
  </si>
  <si>
    <t>No.</t>
  </si>
  <si>
    <t>Drain sarsafai</t>
  </si>
  <si>
    <t>Sarbajanik bhawan</t>
  </si>
  <si>
    <t>Sarbajanik Dhaara nirmaan</t>
  </si>
  <si>
    <t>paati nirmaan</t>
  </si>
  <si>
    <t>Ward 9</t>
  </si>
  <si>
    <t>Mangaal</t>
  </si>
  <si>
    <t>क्र. सं.</t>
  </si>
  <si>
    <t xml:space="preserve">सडकको नाम/किसिम </t>
  </si>
  <si>
    <t xml:space="preserve">लम्बाई </t>
  </si>
  <si>
    <t xml:space="preserve">चौदाई </t>
  </si>
  <si>
    <t xml:space="preserve">कैफियत </t>
  </si>
  <si>
    <t xml:space="preserve">कागेस्वोरी चक्रपथ सडक </t>
  </si>
  <si>
    <t xml:space="preserve">सानागाउँ टोल भित्रि सडक </t>
  </si>
  <si>
    <t>-</t>
  </si>
  <si>
    <t xml:space="preserve">मगर टोल कुर्थली सडक </t>
  </si>
  <si>
    <t>इन्द्रायणी चनौटे भेटेनरी उखुटार लकिल्ला सडक</t>
  </si>
  <si>
    <t xml:space="preserve">पासिखेल नया हे.पो.राज कुलो सडक </t>
  </si>
  <si>
    <t xml:space="preserve">गैराघर ढुन्दोल धर्मपाल उखुटार सडक </t>
  </si>
  <si>
    <t xml:space="preserve">भेटेनरी सुवेल गाउँ पन्चकन्या चनौटे सडक </t>
  </si>
  <si>
    <t xml:space="preserve">साना गाउँ उखुटार सडक </t>
  </si>
  <si>
    <t xml:space="preserve">लकिल्ला भुमेथली सडक </t>
  </si>
  <si>
    <t xml:space="preserve">इन्द्रायणी पुखुलाछी सडक </t>
  </si>
  <si>
    <t xml:space="preserve">लकिल्ला घट्टेखोला गागल सडक </t>
  </si>
  <si>
    <t xml:space="preserve">इन्द्रायणी मन्दिर मनमत्ता सडक </t>
  </si>
  <si>
    <t xml:space="preserve">का. च. देवि स्थान भुमैटार सडक </t>
  </si>
  <si>
    <t xml:space="preserve">भुमेथली राजकुलो हुँदै रामप्रसाद घर बाटो </t>
  </si>
  <si>
    <t xml:space="preserve">पासिखेल सानागाउँ जाने चोकदेखि रा. उ. मा. वि. जोड्ने सडक </t>
  </si>
  <si>
    <t xml:space="preserve">भेटेनरी बाहुन डाँडा सडक पताली </t>
  </si>
  <si>
    <t xml:space="preserve">साँखु चक्रपथ </t>
  </si>
  <si>
    <t xml:space="preserve">खहरे खोला/ राजकुलो भएकोमा दायाँ बायाँ </t>
  </si>
  <si>
    <t xml:space="preserve">मनोहरा खोला दायाँ बायाँ </t>
  </si>
  <si>
    <t xml:space="preserve">सहायक खोला </t>
  </si>
  <si>
    <t xml:space="preserve">महादेव खोला, गडगडे खोला, नाइँखोला, सुकेखोला र मन्मत्ता खोला दायाँ बायाँ </t>
  </si>
  <si>
    <t xml:space="preserve">गोरेटो बाटो भएकोमा </t>
  </si>
  <si>
    <t xml:space="preserve">प्लानिंग सम्बन्धी मापदण्ड </t>
  </si>
  <si>
    <t xml:space="preserve">खुलालटार सानागाउँ सडक </t>
  </si>
  <si>
    <t xml:space="preserve">खुलालटार परोपकार बाटो </t>
  </si>
  <si>
    <t xml:space="preserve">खुलालटार सेतिदेवी संकल्प नेपाल बाटो </t>
  </si>
  <si>
    <t xml:space="preserve">खुलालटार माझगाउँ सडक </t>
  </si>
  <si>
    <t xml:space="preserve">खुलालटार गोठगाउँ हुँदै मनमत्ता खोला पुखुलाछी सम्म </t>
  </si>
  <si>
    <t xml:space="preserve">खुलालटार थापागाउँ बानिया टोल सडक </t>
  </si>
  <si>
    <t xml:space="preserve">खुलालटार बेनडोल सडक </t>
  </si>
  <si>
    <t xml:space="preserve">खुलालटार गोठगाउँ इन्द्रायणी बन किनार सडक </t>
  </si>
  <si>
    <t xml:space="preserve">इन्द्रायणी चाँगु सडक </t>
  </si>
  <si>
    <t>खुलालटार सनोकुर्थली माझ गाउँ सडक (४ नं. )</t>
  </si>
  <si>
    <t xml:space="preserve">इन्द्रायणी झो. पु. कृषि सडक </t>
  </si>
  <si>
    <t xml:space="preserve">कुसुम थालि परियार टोल सडक </t>
  </si>
  <si>
    <t xml:space="preserve">इन्द्रायणी मनहरा दोभान सडक </t>
  </si>
  <si>
    <t xml:space="preserve">दिवाकर घर छ्याकापाखा सडक </t>
  </si>
  <si>
    <t xml:space="preserve">रा. उ. मा. वि. छ्याकापाखा सडक </t>
  </si>
  <si>
    <t xml:space="preserve">रा. उ. मा. वि. बानिया गाउँ मनमत्ता सडक </t>
  </si>
  <si>
    <t xml:space="preserve">कुर्थली चोक बाट झोलुङ्गेपुल जाने बाटो </t>
  </si>
  <si>
    <t xml:space="preserve">खुलालटार राजकुलो भित्रि बाटो (भगवान घर) पछाडी </t>
  </si>
  <si>
    <t xml:space="preserve">नखुलेको </t>
  </si>
  <si>
    <t>KM</t>
  </si>
  <si>
    <t>Gravel road</t>
  </si>
  <si>
    <t>Sauchalaya nirman</t>
  </si>
  <si>
    <t>Pahiro hataune/samrakxan</t>
  </si>
  <si>
    <t>Gabion</t>
  </si>
  <si>
    <t>cum</t>
  </si>
  <si>
    <t>Rubble masonary</t>
  </si>
  <si>
    <t>road upgrading/levelling</t>
  </si>
  <si>
    <t>sqm</t>
  </si>
  <si>
    <t>Plum wall</t>
  </si>
  <si>
    <t>School maintainance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</si>
</sst>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Preet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0" fontId="4" fillId="0" borderId="0" xfId="0" applyFont="1"/>
    <xf numFmtId="164" fontId="2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164" fontId="7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4" fillId="2" borderId="0" xfId="0" applyFont="1" applyFill="1"/>
    <xf numFmtId="0" fontId="4" fillId="2" borderId="0" xfId="0" applyFont="1" applyFill="1" applyAlignment="1"/>
    <xf numFmtId="164" fontId="1" fillId="2" borderId="0" xfId="0" applyNumberFormat="1" applyFont="1" applyFill="1"/>
    <xf numFmtId="164" fontId="0" fillId="3" borderId="0" xfId="0" applyNumberFormat="1" applyFill="1"/>
    <xf numFmtId="0" fontId="6" fillId="3" borderId="0" xfId="0" applyFont="1" applyFill="1" applyAlignment="1"/>
    <xf numFmtId="164" fontId="1" fillId="3" borderId="0" xfId="0" applyNumberFormat="1" applyFont="1" applyFill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Alignment="1">
      <alignment vertical="center"/>
    </xf>
    <xf numFmtId="16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Fill="1" applyBorder="1"/>
    <xf numFmtId="0" fontId="4" fillId="0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C15" sqref="C15"/>
    </sheetView>
  </sheetViews>
  <sheetFormatPr defaultRowHeight="14.4" x14ac:dyDescent="0.3"/>
  <cols>
    <col min="2" max="2" width="68.6640625" bestFit="1" customWidth="1"/>
    <col min="3" max="3" width="12.44140625" bestFit="1" customWidth="1"/>
    <col min="4" max="4" width="11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>
        <v>1</v>
      </c>
      <c r="B2" t="s">
        <v>3</v>
      </c>
      <c r="C2" s="1">
        <v>50000</v>
      </c>
    </row>
    <row r="3" spans="1:3" x14ac:dyDescent="0.3">
      <c r="A3" s="1">
        <v>2</v>
      </c>
      <c r="B3" t="s">
        <v>4</v>
      </c>
      <c r="C3" s="1">
        <v>150000</v>
      </c>
    </row>
    <row r="4" spans="1:3" x14ac:dyDescent="0.3">
      <c r="A4" s="1">
        <v>3</v>
      </c>
      <c r="B4" t="s">
        <v>5</v>
      </c>
      <c r="C4" s="1">
        <v>150000</v>
      </c>
    </row>
    <row r="5" spans="1:3" x14ac:dyDescent="0.3">
      <c r="A5" s="1">
        <v>4</v>
      </c>
      <c r="B5" t="s">
        <v>6</v>
      </c>
      <c r="C5" s="1">
        <v>150000</v>
      </c>
    </row>
    <row r="6" spans="1:3" x14ac:dyDescent="0.3">
      <c r="A6" s="1">
        <v>5</v>
      </c>
      <c r="B6" t="s">
        <v>7</v>
      </c>
      <c r="C6" s="1">
        <v>350000</v>
      </c>
    </row>
    <row r="7" spans="1:3" x14ac:dyDescent="0.3">
      <c r="A7" s="11">
        <v>6</v>
      </c>
      <c r="B7" s="10" t="s">
        <v>8</v>
      </c>
      <c r="C7" s="14">
        <v>250000</v>
      </c>
    </row>
    <row r="8" spans="1:3" x14ac:dyDescent="0.3">
      <c r="A8" s="1">
        <v>7</v>
      </c>
      <c r="B8" t="s">
        <v>31</v>
      </c>
      <c r="C8" s="1">
        <v>100000</v>
      </c>
    </row>
    <row r="9" spans="1:3" x14ac:dyDescent="0.3">
      <c r="A9" s="11">
        <v>8</v>
      </c>
      <c r="B9" s="10" t="s">
        <v>9</v>
      </c>
      <c r="C9" s="14">
        <v>200000</v>
      </c>
    </row>
    <row r="10" spans="1:3" x14ac:dyDescent="0.3">
      <c r="A10" s="11">
        <v>9</v>
      </c>
      <c r="B10" s="10" t="s">
        <v>10</v>
      </c>
      <c r="C10" s="14">
        <v>200000</v>
      </c>
    </row>
    <row r="11" spans="1:3" x14ac:dyDescent="0.3">
      <c r="A11" s="11">
        <v>10</v>
      </c>
      <c r="B11" s="10" t="s">
        <v>11</v>
      </c>
      <c r="C11" s="14">
        <v>200000</v>
      </c>
    </row>
    <row r="12" spans="1:3" x14ac:dyDescent="0.3">
      <c r="A12" s="11">
        <v>11</v>
      </c>
      <c r="B12" s="10" t="s">
        <v>12</v>
      </c>
      <c r="C12" s="14">
        <v>300000</v>
      </c>
    </row>
    <row r="13" spans="1:3" x14ac:dyDescent="0.3">
      <c r="A13" s="11">
        <v>12</v>
      </c>
      <c r="B13" s="10" t="s">
        <v>13</v>
      </c>
      <c r="C13" s="14">
        <v>200000</v>
      </c>
    </row>
    <row r="14" spans="1:3" x14ac:dyDescent="0.3">
      <c r="A14" s="11">
        <v>13</v>
      </c>
      <c r="B14" s="10" t="s">
        <v>14</v>
      </c>
      <c r="C14" s="14">
        <v>200000</v>
      </c>
    </row>
    <row r="15" spans="1:3" x14ac:dyDescent="0.3">
      <c r="A15" s="11">
        <v>14</v>
      </c>
      <c r="B15" s="10" t="s">
        <v>15</v>
      </c>
      <c r="C15" s="14">
        <v>300000</v>
      </c>
    </row>
    <row r="16" spans="1:3" x14ac:dyDescent="0.3">
      <c r="A16" s="11">
        <v>15</v>
      </c>
      <c r="B16" s="10" t="s">
        <v>16</v>
      </c>
      <c r="C16" s="14">
        <v>300000</v>
      </c>
    </row>
    <row r="17" spans="1:4" x14ac:dyDescent="0.3">
      <c r="A17" s="11">
        <v>16</v>
      </c>
      <c r="B17" s="10" t="s">
        <v>17</v>
      </c>
      <c r="C17" s="14">
        <v>100000</v>
      </c>
    </row>
    <row r="18" spans="1:4" x14ac:dyDescent="0.3">
      <c r="A18" s="11">
        <v>17</v>
      </c>
      <c r="B18" s="12" t="s">
        <v>18</v>
      </c>
      <c r="C18" s="14">
        <v>100000</v>
      </c>
    </row>
    <row r="19" spans="1:4" x14ac:dyDescent="0.3">
      <c r="A19" s="11">
        <v>18</v>
      </c>
      <c r="B19" s="12" t="s">
        <v>19</v>
      </c>
      <c r="C19" s="14">
        <v>200000</v>
      </c>
    </row>
    <row r="20" spans="1:4" x14ac:dyDescent="0.3">
      <c r="A20" s="11">
        <v>19</v>
      </c>
      <c r="B20" s="12" t="s">
        <v>20</v>
      </c>
      <c r="C20" s="14">
        <v>1000000</v>
      </c>
    </row>
    <row r="21" spans="1:4" x14ac:dyDescent="0.3">
      <c r="A21" s="1">
        <v>20</v>
      </c>
      <c r="B21" s="2" t="s">
        <v>21</v>
      </c>
      <c r="C21" s="1">
        <v>500000</v>
      </c>
      <c r="D21" s="3">
        <f>SUM(C2:C21)</f>
        <v>5000000</v>
      </c>
    </row>
    <row r="22" spans="1:4" x14ac:dyDescent="0.3">
      <c r="A22" s="1"/>
      <c r="B22" s="2"/>
      <c r="C22" s="1"/>
      <c r="D22" s="3"/>
    </row>
    <row r="23" spans="1:4" x14ac:dyDescent="0.3">
      <c r="A23" s="4" t="s">
        <v>0</v>
      </c>
      <c r="B23" s="5" t="s">
        <v>22</v>
      </c>
      <c r="C23" s="3" t="s">
        <v>23</v>
      </c>
      <c r="D23" s="3"/>
    </row>
    <row r="24" spans="1:4" x14ac:dyDescent="0.3">
      <c r="B24" s="5" t="s">
        <v>24</v>
      </c>
      <c r="C24" s="1"/>
    </row>
    <row r="25" spans="1:4" x14ac:dyDescent="0.3">
      <c r="A25" s="11">
        <v>21</v>
      </c>
      <c r="B25" s="12" t="s">
        <v>25</v>
      </c>
      <c r="C25" s="14">
        <v>500000</v>
      </c>
    </row>
    <row r="26" spans="1:4" x14ac:dyDescent="0.3">
      <c r="A26" s="11">
        <v>22</v>
      </c>
      <c r="B26" s="12" t="s">
        <v>26</v>
      </c>
      <c r="C26" s="14">
        <v>400000</v>
      </c>
    </row>
    <row r="27" spans="1:4" x14ac:dyDescent="0.3">
      <c r="A27" s="11">
        <v>23</v>
      </c>
      <c r="B27" s="12" t="s">
        <v>27</v>
      </c>
      <c r="C27" s="11">
        <v>1600000</v>
      </c>
    </row>
    <row r="28" spans="1:4" x14ac:dyDescent="0.3">
      <c r="A28" s="11">
        <v>24</v>
      </c>
      <c r="B28" s="12" t="s">
        <v>28</v>
      </c>
      <c r="C28" s="14">
        <v>400000</v>
      </c>
    </row>
    <row r="29" spans="1:4" x14ac:dyDescent="0.3">
      <c r="A29" s="11">
        <v>25</v>
      </c>
      <c r="B29" s="12" t="s">
        <v>29</v>
      </c>
      <c r="C29" s="14">
        <v>300000</v>
      </c>
    </row>
    <row r="30" spans="1:4" x14ac:dyDescent="0.3">
      <c r="A30" s="11">
        <v>26</v>
      </c>
      <c r="B30" s="12" t="s">
        <v>30</v>
      </c>
      <c r="C30" s="14">
        <v>500000</v>
      </c>
    </row>
    <row r="31" spans="1:4" x14ac:dyDescent="0.3">
      <c r="A31" s="1"/>
      <c r="B31" s="5" t="s">
        <v>34</v>
      </c>
      <c r="C31" s="1"/>
    </row>
    <row r="32" spans="1:4" x14ac:dyDescent="0.3">
      <c r="A32" s="1"/>
      <c r="B32" s="5" t="s">
        <v>35</v>
      </c>
      <c r="C32" s="1"/>
    </row>
    <row r="33" spans="1:3" x14ac:dyDescent="0.3">
      <c r="A33" s="11">
        <v>27</v>
      </c>
      <c r="B33" s="12" t="s">
        <v>32</v>
      </c>
      <c r="C33" s="14">
        <v>200000</v>
      </c>
    </row>
    <row r="34" spans="1:3" x14ac:dyDescent="0.3">
      <c r="A34" s="11">
        <v>28</v>
      </c>
      <c r="B34" s="12" t="s">
        <v>33</v>
      </c>
      <c r="C34" s="14">
        <v>1000000</v>
      </c>
    </row>
    <row r="35" spans="1:3" x14ac:dyDescent="0.3">
      <c r="A35" s="1"/>
      <c r="B35" s="5" t="s">
        <v>36</v>
      </c>
      <c r="C35" s="1"/>
    </row>
    <row r="36" spans="1:3" x14ac:dyDescent="0.3">
      <c r="A36" s="11">
        <v>29</v>
      </c>
      <c r="B36" s="12" t="s">
        <v>37</v>
      </c>
      <c r="C36" s="14">
        <v>500000</v>
      </c>
    </row>
    <row r="37" spans="1:3" x14ac:dyDescent="0.3">
      <c r="A37" s="1"/>
      <c r="B37" s="5" t="s">
        <v>38</v>
      </c>
      <c r="C37" s="1"/>
    </row>
    <row r="38" spans="1:3" x14ac:dyDescent="0.3">
      <c r="A38" s="1"/>
      <c r="B38" s="5" t="s">
        <v>39</v>
      </c>
      <c r="C38" s="1"/>
    </row>
    <row r="39" spans="1:3" x14ac:dyDescent="0.3">
      <c r="A39" s="11">
        <v>30</v>
      </c>
      <c r="B39" s="13" t="s">
        <v>40</v>
      </c>
      <c r="C39" s="11">
        <v>1600000</v>
      </c>
    </row>
    <row r="40" spans="1:3" x14ac:dyDescent="0.3">
      <c r="A40" s="11">
        <v>31</v>
      </c>
      <c r="B40" s="13" t="s">
        <v>41</v>
      </c>
      <c r="C40" s="14">
        <v>500000</v>
      </c>
    </row>
    <row r="41" spans="1:3" x14ac:dyDescent="0.3">
      <c r="A41" s="11">
        <v>32</v>
      </c>
      <c r="B41" s="13" t="s">
        <v>42</v>
      </c>
      <c r="C41" s="11">
        <v>1600000</v>
      </c>
    </row>
    <row r="42" spans="1:3" x14ac:dyDescent="0.3">
      <c r="A42" s="11">
        <v>33</v>
      </c>
      <c r="B42" s="13" t="s">
        <v>43</v>
      </c>
      <c r="C42" s="11">
        <v>5000000</v>
      </c>
    </row>
    <row r="43" spans="1:3" x14ac:dyDescent="0.3">
      <c r="A43" s="11">
        <v>34</v>
      </c>
      <c r="B43" s="13" t="s">
        <v>44</v>
      </c>
      <c r="C43" s="11">
        <v>2500000</v>
      </c>
    </row>
    <row r="44" spans="1:3" x14ac:dyDescent="0.3">
      <c r="A44" s="15">
        <v>35</v>
      </c>
      <c r="B44" s="16" t="s">
        <v>45</v>
      </c>
      <c r="C44" s="17">
        <v>2100000</v>
      </c>
    </row>
    <row r="45" spans="1:3" x14ac:dyDescent="0.3">
      <c r="A45" s="1"/>
      <c r="B45" s="5" t="s">
        <v>46</v>
      </c>
    </row>
    <row r="46" spans="1:3" x14ac:dyDescent="0.3">
      <c r="A46" s="11">
        <v>36</v>
      </c>
      <c r="B46" s="13" t="s">
        <v>47</v>
      </c>
      <c r="C46" s="14">
        <v>500000</v>
      </c>
    </row>
    <row r="47" spans="1:3" x14ac:dyDescent="0.3">
      <c r="A47" s="1"/>
      <c r="B47" s="5" t="s">
        <v>48</v>
      </c>
    </row>
    <row r="48" spans="1:3" x14ac:dyDescent="0.3">
      <c r="A48" s="11">
        <v>37</v>
      </c>
      <c r="B48" s="13" t="s">
        <v>49</v>
      </c>
      <c r="C48" s="14">
        <v>400000</v>
      </c>
    </row>
    <row r="49" spans="1:4" x14ac:dyDescent="0.3">
      <c r="A49" s="11">
        <v>38</v>
      </c>
      <c r="B49" s="13" t="s">
        <v>50</v>
      </c>
      <c r="C49" s="11">
        <v>1600000</v>
      </c>
      <c r="D49" s="3">
        <f>SUM(C25:C49)-C44</f>
        <v>19100000</v>
      </c>
    </row>
    <row r="50" spans="1:4" x14ac:dyDescent="0.3">
      <c r="B50" s="6"/>
    </row>
    <row r="51" spans="1:4" x14ac:dyDescent="0.3">
      <c r="B51" s="5" t="s">
        <v>51</v>
      </c>
    </row>
    <row r="52" spans="1:4" x14ac:dyDescent="0.3">
      <c r="B52" s="5" t="s">
        <v>52</v>
      </c>
    </row>
    <row r="53" spans="1:4" x14ac:dyDescent="0.3">
      <c r="A53" s="1">
        <v>39</v>
      </c>
      <c r="B53" s="6" t="s">
        <v>53</v>
      </c>
      <c r="C53" s="1">
        <v>1304700</v>
      </c>
    </row>
    <row r="55" spans="1:4" x14ac:dyDescent="0.3">
      <c r="B55" s="7" t="s">
        <v>54</v>
      </c>
    </row>
    <row r="56" spans="1:4" x14ac:dyDescent="0.3">
      <c r="A56" s="1">
        <v>40</v>
      </c>
      <c r="B56" s="8" t="s">
        <v>55</v>
      </c>
      <c r="C56" s="1">
        <v>2660000</v>
      </c>
    </row>
    <row r="57" spans="1:4" x14ac:dyDescent="0.3">
      <c r="B57" s="7" t="s">
        <v>56</v>
      </c>
      <c r="C57" s="1"/>
    </row>
    <row r="58" spans="1:4" x14ac:dyDescent="0.3">
      <c r="A58" s="1">
        <v>41</v>
      </c>
      <c r="B58" s="8" t="s">
        <v>57</v>
      </c>
      <c r="C58" s="1">
        <v>10000000</v>
      </c>
    </row>
    <row r="60" spans="1:4" x14ac:dyDescent="0.3">
      <c r="C60" s="9">
        <f>SUM(C2:C58)</f>
        <v>40164700</v>
      </c>
    </row>
  </sheetData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L38"/>
  <sheetViews>
    <sheetView tabSelected="1" topLeftCell="C21" zoomScale="130" zoomScaleNormal="130" workbookViewId="0">
      <selection activeCell="F28" sqref="F28"/>
    </sheetView>
  </sheetViews>
  <sheetFormatPr defaultRowHeight="14.4" x14ac:dyDescent="0.3"/>
  <cols>
    <col min="1" max="1" width="5.6640625" bestFit="1" customWidth="1"/>
    <col min="2" max="2" width="26.44140625" customWidth="1"/>
    <col min="3" max="3" width="4.6640625" bestFit="1" customWidth="1"/>
    <col min="4" max="4" width="8.6640625" bestFit="1" customWidth="1"/>
    <col min="5" max="5" width="8.5546875" bestFit="1" customWidth="1"/>
    <col min="9" max="9" width="24.88671875" bestFit="1" customWidth="1"/>
  </cols>
  <sheetData>
    <row r="8" spans="8:12" x14ac:dyDescent="0.3">
      <c r="H8" s="4" t="s">
        <v>77</v>
      </c>
    </row>
    <row r="9" spans="8:12" x14ac:dyDescent="0.3">
      <c r="H9" s="19" t="s">
        <v>58</v>
      </c>
      <c r="I9" s="19" t="s">
        <v>59</v>
      </c>
      <c r="J9" s="19" t="s">
        <v>60</v>
      </c>
      <c r="K9" s="19" t="s">
        <v>61</v>
      </c>
      <c r="L9" s="19" t="s">
        <v>62</v>
      </c>
    </row>
    <row r="10" spans="8:12" x14ac:dyDescent="0.3">
      <c r="H10" s="19">
        <v>1</v>
      </c>
      <c r="I10" s="18" t="s">
        <v>63</v>
      </c>
      <c r="J10" s="18" t="s">
        <v>64</v>
      </c>
      <c r="K10" s="18">
        <v>135</v>
      </c>
      <c r="L10" s="18"/>
    </row>
    <row r="11" spans="8:12" x14ac:dyDescent="0.3">
      <c r="H11" s="19">
        <v>2</v>
      </c>
      <c r="I11" s="18" t="s">
        <v>65</v>
      </c>
      <c r="J11" s="18" t="s">
        <v>66</v>
      </c>
      <c r="K11" s="18">
        <f>11.85</f>
        <v>11.85</v>
      </c>
      <c r="L11" s="18"/>
    </row>
    <row r="12" spans="8:12" x14ac:dyDescent="0.3">
      <c r="H12" s="19">
        <v>3</v>
      </c>
      <c r="I12" s="18" t="s">
        <v>67</v>
      </c>
      <c r="J12" s="18" t="s">
        <v>68</v>
      </c>
      <c r="K12" s="18">
        <f>(20.2+13.8)/1000</f>
        <v>3.4000000000000002E-2</v>
      </c>
      <c r="L12" s="18"/>
    </row>
    <row r="13" spans="8:12" x14ac:dyDescent="0.3">
      <c r="H13" s="19">
        <v>4</v>
      </c>
      <c r="I13" s="18" t="s">
        <v>75</v>
      </c>
      <c r="J13" s="18" t="s">
        <v>70</v>
      </c>
      <c r="K13" s="18">
        <v>1</v>
      </c>
      <c r="L13" s="18"/>
    </row>
    <row r="14" spans="8:12" x14ac:dyDescent="0.3">
      <c r="H14" s="19">
        <v>5</v>
      </c>
      <c r="I14" s="18" t="s">
        <v>69</v>
      </c>
      <c r="J14" s="18" t="s">
        <v>66</v>
      </c>
      <c r="K14" s="18">
        <v>65</v>
      </c>
      <c r="L14" s="18"/>
    </row>
    <row r="15" spans="8:12" x14ac:dyDescent="0.3">
      <c r="H15" s="19">
        <v>6</v>
      </c>
      <c r="I15" s="18" t="s">
        <v>71</v>
      </c>
      <c r="J15" s="18" t="s">
        <v>72</v>
      </c>
      <c r="K15" s="18">
        <v>1</v>
      </c>
      <c r="L15" s="18"/>
    </row>
    <row r="16" spans="8:12" x14ac:dyDescent="0.3">
      <c r="H16" s="19">
        <v>7</v>
      </c>
      <c r="I16" s="18" t="s">
        <v>73</v>
      </c>
      <c r="J16" s="18" t="s">
        <v>66</v>
      </c>
      <c r="K16" s="18">
        <v>112.3</v>
      </c>
      <c r="L16" s="18"/>
    </row>
    <row r="17" spans="8:12" x14ac:dyDescent="0.3">
      <c r="H17" s="19">
        <v>8</v>
      </c>
      <c r="I17" s="18" t="s">
        <v>74</v>
      </c>
      <c r="J17" s="18" t="s">
        <v>72</v>
      </c>
      <c r="K17" s="18">
        <v>2</v>
      </c>
      <c r="L17" s="18"/>
    </row>
    <row r="18" spans="8:12" x14ac:dyDescent="0.3">
      <c r="H18" s="19">
        <v>9</v>
      </c>
      <c r="I18" s="18" t="s">
        <v>76</v>
      </c>
      <c r="J18" s="18" t="s">
        <v>72</v>
      </c>
      <c r="K18" s="18">
        <v>1</v>
      </c>
      <c r="L18" s="18"/>
    </row>
    <row r="19" spans="8:12" x14ac:dyDescent="0.3">
      <c r="H19" s="20">
        <v>10</v>
      </c>
      <c r="I19" s="21" t="s">
        <v>78</v>
      </c>
      <c r="J19" s="21" t="s">
        <v>72</v>
      </c>
      <c r="K19" s="21">
        <v>2</v>
      </c>
      <c r="L19" s="18"/>
    </row>
    <row r="22" spans="8:12" x14ac:dyDescent="0.3">
      <c r="H22" s="4" t="s">
        <v>77</v>
      </c>
    </row>
    <row r="23" spans="8:12" x14ac:dyDescent="0.3">
      <c r="H23" s="31" t="s">
        <v>58</v>
      </c>
      <c r="I23" s="31" t="s">
        <v>59</v>
      </c>
      <c r="J23" s="31" t="s">
        <v>60</v>
      </c>
      <c r="K23" s="31" t="s">
        <v>61</v>
      </c>
      <c r="L23" s="31" t="s">
        <v>62</v>
      </c>
    </row>
    <row r="24" spans="8:12" x14ac:dyDescent="0.3">
      <c r="H24" s="32">
        <v>1</v>
      </c>
      <c r="I24" s="35" t="s">
        <v>130</v>
      </c>
      <c r="J24" s="33" t="s">
        <v>70</v>
      </c>
      <c r="K24" s="33">
        <v>4</v>
      </c>
      <c r="L24" s="33"/>
    </row>
    <row r="25" spans="8:12" x14ac:dyDescent="0.3">
      <c r="H25" s="32">
        <v>2</v>
      </c>
      <c r="I25" s="35" t="s">
        <v>128</v>
      </c>
      <c r="J25" s="33" t="s">
        <v>127</v>
      </c>
      <c r="K25" s="33">
        <f>(87.3+103.72)/1000</f>
        <v>0.19102</v>
      </c>
      <c r="L25" s="33"/>
    </row>
    <row r="26" spans="8:12" x14ac:dyDescent="0.3">
      <c r="H26" s="32">
        <v>3</v>
      </c>
      <c r="I26" s="35" t="s">
        <v>71</v>
      </c>
      <c r="J26" s="33" t="s">
        <v>70</v>
      </c>
      <c r="K26" s="33">
        <f>1+1+1+1+1</f>
        <v>5</v>
      </c>
      <c r="L26" s="33"/>
    </row>
    <row r="27" spans="8:12" x14ac:dyDescent="0.3">
      <c r="H27" s="32">
        <v>4</v>
      </c>
      <c r="I27" s="35" t="s">
        <v>129</v>
      </c>
      <c r="J27" s="33" t="s">
        <v>72</v>
      </c>
      <c r="K27" s="33">
        <v>1</v>
      </c>
      <c r="L27" s="33"/>
    </row>
    <row r="28" spans="8:12" x14ac:dyDescent="0.3">
      <c r="H28" s="32">
        <v>5</v>
      </c>
      <c r="I28" s="35" t="s">
        <v>74</v>
      </c>
      <c r="J28" s="33" t="s">
        <v>72</v>
      </c>
      <c r="K28" s="33">
        <f>1+1+1+1+1</f>
        <v>5</v>
      </c>
      <c r="L28" s="33"/>
    </row>
    <row r="29" spans="8:12" x14ac:dyDescent="0.3">
      <c r="H29" s="32">
        <v>6</v>
      </c>
      <c r="I29" s="35" t="s">
        <v>69</v>
      </c>
      <c r="J29" s="33" t="s">
        <v>66</v>
      </c>
      <c r="K29" s="33">
        <f>65+10+10+12.5</f>
        <v>97.5</v>
      </c>
      <c r="L29" s="33"/>
    </row>
    <row r="30" spans="8:12" x14ac:dyDescent="0.3">
      <c r="H30" s="32">
        <v>7</v>
      </c>
      <c r="I30" s="36" t="s">
        <v>78</v>
      </c>
      <c r="J30" s="34" t="s">
        <v>72</v>
      </c>
      <c r="K30" s="34">
        <v>2</v>
      </c>
      <c r="L30" s="33"/>
    </row>
    <row r="31" spans="8:12" x14ac:dyDescent="0.3">
      <c r="H31" s="32">
        <v>8</v>
      </c>
      <c r="I31" s="36" t="s">
        <v>131</v>
      </c>
      <c r="J31" s="34" t="s">
        <v>132</v>
      </c>
      <c r="K31" s="34">
        <f>78+3</f>
        <v>81</v>
      </c>
      <c r="L31" s="33"/>
    </row>
    <row r="32" spans="8:12" x14ac:dyDescent="0.3">
      <c r="H32" s="32">
        <v>9</v>
      </c>
      <c r="I32" s="36" t="s">
        <v>133</v>
      </c>
      <c r="J32" s="34" t="s">
        <v>132</v>
      </c>
      <c r="K32" s="34">
        <f>13.8+47.18+32.27+13.34+34.56+8.8+30.07+5.3</f>
        <v>185.32000000000002</v>
      </c>
      <c r="L32" s="33"/>
    </row>
    <row r="33" spans="8:12" x14ac:dyDescent="0.3">
      <c r="H33" s="32">
        <v>10</v>
      </c>
      <c r="I33" s="36" t="s">
        <v>67</v>
      </c>
      <c r="J33" s="34" t="s">
        <v>127</v>
      </c>
      <c r="K33" s="33">
        <f>(17.2+6.5+13.8+20.2)/1000</f>
        <v>5.7700000000000001E-2</v>
      </c>
      <c r="L33" s="33"/>
    </row>
    <row r="34" spans="8:12" x14ac:dyDescent="0.3">
      <c r="H34" s="32">
        <v>11</v>
      </c>
      <c r="I34" s="36" t="s">
        <v>134</v>
      </c>
      <c r="J34" s="34" t="s">
        <v>127</v>
      </c>
      <c r="K34" s="33">
        <f>147/100</f>
        <v>1.47</v>
      </c>
      <c r="L34" s="33"/>
    </row>
    <row r="35" spans="8:12" x14ac:dyDescent="0.3">
      <c r="H35" s="32">
        <v>12</v>
      </c>
      <c r="I35" s="35" t="s">
        <v>75</v>
      </c>
      <c r="J35" s="33" t="s">
        <v>70</v>
      </c>
      <c r="K35" s="33">
        <v>1</v>
      </c>
      <c r="L35" s="33"/>
    </row>
    <row r="36" spans="8:12" x14ac:dyDescent="0.3">
      <c r="H36" s="32">
        <v>13</v>
      </c>
      <c r="I36" s="35" t="s">
        <v>63</v>
      </c>
      <c r="J36" s="34" t="s">
        <v>135</v>
      </c>
      <c r="K36" s="33">
        <f>42.21+11.02</f>
        <v>53.230000000000004</v>
      </c>
      <c r="L36" s="33"/>
    </row>
    <row r="37" spans="8:12" x14ac:dyDescent="0.3">
      <c r="H37" s="32">
        <v>14</v>
      </c>
      <c r="I37" s="36" t="s">
        <v>136</v>
      </c>
      <c r="J37" s="34" t="s">
        <v>132</v>
      </c>
      <c r="K37" s="33">
        <f>22.43+44.02</f>
        <v>66.45</v>
      </c>
      <c r="L37" s="33"/>
    </row>
    <row r="38" spans="8:12" x14ac:dyDescent="0.3">
      <c r="H38" s="32">
        <v>15</v>
      </c>
      <c r="I38" s="36" t="s">
        <v>137</v>
      </c>
      <c r="J38" s="34" t="s">
        <v>70</v>
      </c>
      <c r="K38" s="33">
        <v>1</v>
      </c>
      <c r="L38" s="33"/>
    </row>
  </sheetData>
  <pageMargins left="0.7" right="0.7" top="0.75" bottom="0.75" header="0.3" footer="0.3"/>
  <pageSetup paperSize="9" orientation="portrait" r:id="rId1"/>
  <headerFooter>
    <oddFooter>&amp;LPrepared By:
Kristal Suwal&amp;RApproved By:
Er. Prakash Singh Saud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workbookViewId="0">
      <selection activeCell="B4" sqref="B4"/>
    </sheetView>
  </sheetViews>
  <sheetFormatPr defaultRowHeight="14.4" x14ac:dyDescent="0.3"/>
  <cols>
    <col min="2" max="2" width="49.5546875" bestFit="1" customWidth="1"/>
  </cols>
  <sheetData>
    <row r="1" spans="1:6" x14ac:dyDescent="0.3">
      <c r="A1" s="19" t="s">
        <v>79</v>
      </c>
      <c r="B1" s="19" t="s">
        <v>80</v>
      </c>
      <c r="C1" s="19" t="s">
        <v>81</v>
      </c>
      <c r="D1" s="19" t="s">
        <v>82</v>
      </c>
      <c r="E1" s="19" t="s">
        <v>83</v>
      </c>
    </row>
    <row r="2" spans="1:6" x14ac:dyDescent="0.3">
      <c r="A2" s="23">
        <v>1</v>
      </c>
      <c r="B2" s="18" t="s">
        <v>84</v>
      </c>
      <c r="C2" s="23">
        <v>3000</v>
      </c>
      <c r="D2" s="23">
        <v>10</v>
      </c>
      <c r="E2" s="18"/>
    </row>
    <row r="3" spans="1:6" x14ac:dyDescent="0.3">
      <c r="A3" s="23">
        <v>2</v>
      </c>
      <c r="B3" s="18" t="s">
        <v>85</v>
      </c>
      <c r="C3" s="18" t="s">
        <v>86</v>
      </c>
      <c r="D3" s="18" t="s">
        <v>86</v>
      </c>
      <c r="E3" s="18"/>
    </row>
    <row r="4" spans="1:6" x14ac:dyDescent="0.3">
      <c r="A4" s="23">
        <v>3</v>
      </c>
      <c r="B4" s="18" t="s">
        <v>87</v>
      </c>
      <c r="C4" s="18"/>
      <c r="D4" s="18" t="s">
        <v>86</v>
      </c>
      <c r="E4" s="18"/>
    </row>
    <row r="5" spans="1:6" x14ac:dyDescent="0.3">
      <c r="A5" s="23">
        <v>4</v>
      </c>
      <c r="B5" s="18" t="s">
        <v>88</v>
      </c>
      <c r="C5" s="23">
        <v>500</v>
      </c>
      <c r="D5" s="23">
        <v>6</v>
      </c>
      <c r="E5" s="18"/>
    </row>
    <row r="6" spans="1:6" x14ac:dyDescent="0.3">
      <c r="A6" s="23">
        <v>5</v>
      </c>
      <c r="B6" s="18" t="s">
        <v>89</v>
      </c>
      <c r="C6" s="23">
        <v>220</v>
      </c>
      <c r="D6" s="23">
        <v>6</v>
      </c>
      <c r="E6" s="18"/>
    </row>
    <row r="7" spans="1:6" x14ac:dyDescent="0.3">
      <c r="A7" s="23">
        <v>6</v>
      </c>
      <c r="B7" s="18" t="s">
        <v>90</v>
      </c>
      <c r="C7" s="23">
        <v>130</v>
      </c>
      <c r="D7" s="23">
        <v>4</v>
      </c>
      <c r="E7" s="18"/>
    </row>
    <row r="8" spans="1:6" x14ac:dyDescent="0.3">
      <c r="A8" s="23">
        <v>7</v>
      </c>
      <c r="B8" s="18" t="s">
        <v>100</v>
      </c>
      <c r="C8" s="23"/>
      <c r="D8" s="23">
        <v>6</v>
      </c>
      <c r="E8" s="18" t="s">
        <v>126</v>
      </c>
    </row>
    <row r="9" spans="1:6" x14ac:dyDescent="0.3">
      <c r="A9" s="23">
        <v>8</v>
      </c>
      <c r="B9" s="18" t="s">
        <v>91</v>
      </c>
      <c r="C9" s="23"/>
      <c r="D9" s="23">
        <v>6</v>
      </c>
      <c r="E9" s="18" t="s">
        <v>126</v>
      </c>
    </row>
    <row r="10" spans="1:6" x14ac:dyDescent="0.3">
      <c r="A10" s="23">
        <v>9</v>
      </c>
      <c r="B10" s="18" t="s">
        <v>92</v>
      </c>
      <c r="C10" s="23">
        <v>800</v>
      </c>
      <c r="D10" s="23">
        <v>6</v>
      </c>
      <c r="E10" s="18"/>
    </row>
    <row r="11" spans="1:6" x14ac:dyDescent="0.3">
      <c r="A11" s="23">
        <v>10</v>
      </c>
      <c r="B11" s="18" t="s">
        <v>93</v>
      </c>
      <c r="C11" s="23">
        <v>350</v>
      </c>
      <c r="D11" s="23">
        <v>6</v>
      </c>
      <c r="E11" s="18"/>
    </row>
    <row r="12" spans="1:6" x14ac:dyDescent="0.3">
      <c r="A12" s="23">
        <v>11</v>
      </c>
      <c r="B12" s="18" t="s">
        <v>94</v>
      </c>
      <c r="C12" s="23">
        <v>850</v>
      </c>
      <c r="D12" s="23">
        <v>8</v>
      </c>
      <c r="E12" s="18"/>
      <c r="F12" s="1"/>
    </row>
    <row r="13" spans="1:6" x14ac:dyDescent="0.3">
      <c r="A13" s="23">
        <v>12</v>
      </c>
      <c r="B13" s="18" t="s">
        <v>95</v>
      </c>
      <c r="C13" s="23">
        <v>260</v>
      </c>
      <c r="D13" s="23">
        <v>6</v>
      </c>
      <c r="E13" s="18"/>
    </row>
    <row r="14" spans="1:6" x14ac:dyDescent="0.3">
      <c r="A14" s="23">
        <v>13</v>
      </c>
      <c r="B14" s="18" t="s">
        <v>96</v>
      </c>
      <c r="C14" s="23">
        <v>350</v>
      </c>
      <c r="D14" s="23">
        <v>6</v>
      </c>
      <c r="E14" s="18"/>
    </row>
    <row r="15" spans="1:6" x14ac:dyDescent="0.3">
      <c r="A15" s="23">
        <v>14</v>
      </c>
      <c r="B15" s="18" t="s">
        <v>97</v>
      </c>
      <c r="C15" s="23">
        <v>120</v>
      </c>
      <c r="D15" s="23">
        <v>6</v>
      </c>
      <c r="E15" s="18"/>
    </row>
    <row r="16" spans="1:6" x14ac:dyDescent="0.3">
      <c r="A16" s="23">
        <v>15</v>
      </c>
      <c r="B16" s="18" t="s">
        <v>98</v>
      </c>
      <c r="C16" s="23"/>
      <c r="D16" s="23">
        <v>6</v>
      </c>
      <c r="E16" s="18"/>
    </row>
    <row r="17" spans="1:5" s="22" customFormat="1" x14ac:dyDescent="0.3">
      <c r="A17" s="23">
        <v>16</v>
      </c>
      <c r="B17" s="24" t="s">
        <v>99</v>
      </c>
      <c r="C17" s="23">
        <v>80</v>
      </c>
      <c r="D17" s="23">
        <v>8</v>
      </c>
      <c r="E17" s="25"/>
    </row>
    <row r="18" spans="1:5" x14ac:dyDescent="0.3">
      <c r="A18" s="18"/>
      <c r="B18" s="18"/>
      <c r="C18" s="23"/>
      <c r="D18" s="23"/>
      <c r="E18" s="18"/>
    </row>
    <row r="19" spans="1:5" x14ac:dyDescent="0.3">
      <c r="A19" s="23">
        <v>17</v>
      </c>
      <c r="B19" s="18" t="s">
        <v>108</v>
      </c>
      <c r="C19" s="23">
        <v>900</v>
      </c>
      <c r="D19" s="23">
        <v>6</v>
      </c>
      <c r="E19" s="18"/>
    </row>
    <row r="20" spans="1:5" x14ac:dyDescent="0.3">
      <c r="A20" s="23">
        <v>17.714285714285701</v>
      </c>
      <c r="B20" s="18" t="s">
        <v>109</v>
      </c>
      <c r="C20" s="23">
        <v>53</v>
      </c>
      <c r="D20" s="23">
        <v>4</v>
      </c>
      <c r="E20" s="18"/>
    </row>
    <row r="21" spans="1:5" x14ac:dyDescent="0.3">
      <c r="A21" s="23">
        <v>18.428571428571399</v>
      </c>
      <c r="B21" s="18" t="s">
        <v>110</v>
      </c>
      <c r="C21" s="23">
        <f>390+200</f>
        <v>590</v>
      </c>
      <c r="D21" s="23">
        <v>6</v>
      </c>
      <c r="E21" s="18"/>
    </row>
    <row r="22" spans="1:5" x14ac:dyDescent="0.3">
      <c r="A22" s="23">
        <v>19.1428571428571</v>
      </c>
      <c r="B22" s="18" t="s">
        <v>111</v>
      </c>
      <c r="C22" s="23">
        <v>230</v>
      </c>
      <c r="D22" s="23">
        <v>4</v>
      </c>
      <c r="E22" s="18"/>
    </row>
    <row r="23" spans="1:5" x14ac:dyDescent="0.3">
      <c r="A23" s="23">
        <v>19.857142857142801</v>
      </c>
      <c r="B23" s="18" t="s">
        <v>112</v>
      </c>
      <c r="C23" s="23">
        <v>650</v>
      </c>
      <c r="D23" s="23">
        <v>8</v>
      </c>
      <c r="E23" s="18"/>
    </row>
    <row r="24" spans="1:5" x14ac:dyDescent="0.3">
      <c r="A24" s="23">
        <v>20.571428571428498</v>
      </c>
      <c r="B24" s="18" t="s">
        <v>113</v>
      </c>
      <c r="C24" s="23">
        <v>460</v>
      </c>
      <c r="D24" s="23">
        <v>5</v>
      </c>
      <c r="E24" s="18"/>
    </row>
    <row r="25" spans="1:5" x14ac:dyDescent="0.3">
      <c r="A25" s="23">
        <v>21.285714285714199</v>
      </c>
      <c r="B25" s="18" t="s">
        <v>114</v>
      </c>
      <c r="C25" s="23">
        <v>800</v>
      </c>
      <c r="D25" s="23">
        <v>5</v>
      </c>
      <c r="E25" s="18"/>
    </row>
    <row r="26" spans="1:5" x14ac:dyDescent="0.3">
      <c r="A26" s="23">
        <v>21.999999999999901</v>
      </c>
      <c r="B26" s="18" t="s">
        <v>115</v>
      </c>
      <c r="C26" s="23">
        <v>330</v>
      </c>
      <c r="D26" s="23">
        <v>4</v>
      </c>
      <c r="E26" s="18"/>
    </row>
    <row r="27" spans="1:5" x14ac:dyDescent="0.3">
      <c r="A27" s="23">
        <v>22.714285714285602</v>
      </c>
      <c r="B27" s="18" t="s">
        <v>116</v>
      </c>
      <c r="C27" s="23">
        <v>600</v>
      </c>
      <c r="D27" s="23">
        <v>10</v>
      </c>
      <c r="E27" s="18"/>
    </row>
    <row r="28" spans="1:5" x14ac:dyDescent="0.3">
      <c r="A28" s="23">
        <v>23.428571428571299</v>
      </c>
      <c r="B28" s="18" t="s">
        <v>117</v>
      </c>
      <c r="C28" s="23">
        <v>210</v>
      </c>
      <c r="D28" s="23">
        <v>4</v>
      </c>
      <c r="E28" s="18"/>
    </row>
    <row r="29" spans="1:5" x14ac:dyDescent="0.3">
      <c r="A29" s="23">
        <v>24.142857142857</v>
      </c>
      <c r="B29" s="18" t="s">
        <v>118</v>
      </c>
      <c r="C29" s="23">
        <v>250</v>
      </c>
      <c r="D29" s="23">
        <v>6</v>
      </c>
      <c r="E29" s="18"/>
    </row>
    <row r="30" spans="1:5" x14ac:dyDescent="0.3">
      <c r="A30" s="23">
        <v>24.857142857142701</v>
      </c>
      <c r="B30" s="18" t="s">
        <v>119</v>
      </c>
      <c r="C30" s="23">
        <v>130</v>
      </c>
      <c r="D30" s="23">
        <v>4</v>
      </c>
      <c r="E30" s="18"/>
    </row>
    <row r="31" spans="1:5" x14ac:dyDescent="0.3">
      <c r="A31" s="23">
        <v>25.571428571428399</v>
      </c>
      <c r="B31" s="18" t="s">
        <v>120</v>
      </c>
      <c r="C31" s="23"/>
      <c r="D31" s="23">
        <v>6</v>
      </c>
      <c r="E31" s="18"/>
    </row>
    <row r="32" spans="1:5" x14ac:dyDescent="0.3">
      <c r="A32" s="23">
        <v>26.2857142857141</v>
      </c>
      <c r="B32" s="18" t="s">
        <v>121</v>
      </c>
      <c r="C32" s="23"/>
      <c r="D32" s="23">
        <v>4</v>
      </c>
      <c r="E32" s="18"/>
    </row>
    <row r="33" spans="1:5" x14ac:dyDescent="0.3">
      <c r="A33" s="23">
        <v>26.999999999999801</v>
      </c>
      <c r="B33" s="18" t="s">
        <v>122</v>
      </c>
      <c r="C33" s="23">
        <v>100</v>
      </c>
      <c r="D33" s="23">
        <v>4</v>
      </c>
      <c r="E33" s="18"/>
    </row>
    <row r="34" spans="1:5" x14ac:dyDescent="0.3">
      <c r="A34" s="23">
        <v>27.714285714285499</v>
      </c>
      <c r="B34" s="18" t="s">
        <v>123</v>
      </c>
      <c r="C34" s="23">
        <v>464</v>
      </c>
      <c r="D34" s="23">
        <v>6</v>
      </c>
      <c r="E34" s="18"/>
    </row>
    <row r="35" spans="1:5" x14ac:dyDescent="0.3">
      <c r="A35" s="23">
        <v>28.4285714285712</v>
      </c>
      <c r="B35" s="18" t="s">
        <v>124</v>
      </c>
      <c r="C35" s="23">
        <v>370</v>
      </c>
      <c r="D35" s="23">
        <v>4</v>
      </c>
      <c r="E35" s="18"/>
    </row>
    <row r="36" spans="1:5" x14ac:dyDescent="0.3">
      <c r="A36" s="23">
        <v>29.142857142856901</v>
      </c>
      <c r="B36" s="18" t="s">
        <v>125</v>
      </c>
      <c r="C36" s="23"/>
      <c r="D36" s="23">
        <v>6</v>
      </c>
      <c r="E36" s="18"/>
    </row>
    <row r="37" spans="1:5" x14ac:dyDescent="0.3">
      <c r="A37" s="18"/>
      <c r="B37" s="18"/>
      <c r="C37" s="23"/>
      <c r="D37" s="23"/>
      <c r="E37" s="18"/>
    </row>
    <row r="38" spans="1:5" x14ac:dyDescent="0.3">
      <c r="A38" s="23">
        <v>1</v>
      </c>
      <c r="B38" s="18" t="s">
        <v>101</v>
      </c>
      <c r="C38" s="23"/>
      <c r="D38" s="23">
        <v>10</v>
      </c>
      <c r="E38" s="18"/>
    </row>
    <row r="39" spans="1:5" x14ac:dyDescent="0.3">
      <c r="A39" s="23">
        <v>2</v>
      </c>
      <c r="B39" s="18" t="s">
        <v>102</v>
      </c>
      <c r="C39" s="23"/>
      <c r="D39" s="23">
        <v>6</v>
      </c>
      <c r="E39" s="18"/>
    </row>
    <row r="40" spans="1:5" x14ac:dyDescent="0.3">
      <c r="A40" s="23">
        <v>3</v>
      </c>
      <c r="B40" s="18" t="s">
        <v>103</v>
      </c>
      <c r="C40" s="23"/>
      <c r="D40" s="23">
        <v>40</v>
      </c>
      <c r="E40" s="18"/>
    </row>
    <row r="41" spans="1:5" x14ac:dyDescent="0.3">
      <c r="A41" s="23">
        <v>4</v>
      </c>
      <c r="B41" s="18" t="s">
        <v>104</v>
      </c>
      <c r="C41" s="23"/>
      <c r="D41" s="23"/>
      <c r="E41" s="18"/>
    </row>
    <row r="42" spans="1:5" s="22" customFormat="1" ht="28.8" x14ac:dyDescent="0.3">
      <c r="A42" s="23">
        <v>5</v>
      </c>
      <c r="B42" s="24" t="s">
        <v>105</v>
      </c>
      <c r="C42" s="23"/>
      <c r="D42" s="23">
        <v>40</v>
      </c>
      <c r="E42" s="25"/>
    </row>
    <row r="43" spans="1:5" x14ac:dyDescent="0.3">
      <c r="A43" s="23">
        <v>6</v>
      </c>
      <c r="B43" s="18" t="s">
        <v>106</v>
      </c>
      <c r="C43" s="23"/>
      <c r="D43" s="23">
        <v>4</v>
      </c>
      <c r="E43" s="18"/>
    </row>
    <row r="44" spans="1:5" x14ac:dyDescent="0.3">
      <c r="A44" s="23">
        <v>7</v>
      </c>
      <c r="B44" s="18" t="s">
        <v>107</v>
      </c>
      <c r="C44" s="23"/>
      <c r="D44" s="23"/>
      <c r="E44" s="18"/>
    </row>
    <row r="45" spans="1:5" x14ac:dyDescent="0.3">
      <c r="A45" s="1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"/>
  <sheetViews>
    <sheetView zoomScaleNormal="100" workbookViewId="0">
      <selection activeCell="F4" sqref="F4"/>
    </sheetView>
  </sheetViews>
  <sheetFormatPr defaultRowHeight="14.4" x14ac:dyDescent="0.3"/>
  <cols>
    <col min="1" max="1" width="5.6640625" bestFit="1" customWidth="1"/>
    <col min="2" max="2" width="24.33203125" bestFit="1" customWidth="1"/>
    <col min="3" max="3" width="5.6640625" bestFit="1" customWidth="1"/>
    <col min="4" max="4" width="32" customWidth="1"/>
  </cols>
  <sheetData>
    <row r="1" spans="3:4" s="29" customFormat="1" x14ac:dyDescent="0.3"/>
    <row r="5" spans="3:4" x14ac:dyDescent="0.3">
      <c r="C5" s="28" t="s">
        <v>0</v>
      </c>
      <c r="D5" s="28" t="s">
        <v>1</v>
      </c>
    </row>
    <row r="6" spans="3:4" x14ac:dyDescent="0.3">
      <c r="C6" s="30">
        <v>1</v>
      </c>
      <c r="D6" s="21" t="s">
        <v>15</v>
      </c>
    </row>
    <row r="7" spans="3:4" x14ac:dyDescent="0.3">
      <c r="C7" s="30">
        <v>2</v>
      </c>
      <c r="D7" s="26" t="s">
        <v>18</v>
      </c>
    </row>
    <row r="8" spans="3:4" x14ac:dyDescent="0.3">
      <c r="C8" s="30">
        <v>3</v>
      </c>
      <c r="D8" s="26" t="s">
        <v>29</v>
      </c>
    </row>
    <row r="9" spans="3:4" x14ac:dyDescent="0.3">
      <c r="C9" s="30">
        <v>4</v>
      </c>
      <c r="D9" s="26" t="s">
        <v>30</v>
      </c>
    </row>
    <row r="10" spans="3:4" x14ac:dyDescent="0.3">
      <c r="C10" s="30">
        <v>5</v>
      </c>
      <c r="D10" s="27" t="s">
        <v>47</v>
      </c>
    </row>
  </sheetData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Baato</vt:lpstr>
      <vt:lpstr>Sheet1 (2)</vt:lpstr>
      <vt:lpstr>Sheet1!Print_Area</vt:lpstr>
      <vt:lpstr>'Sheet1 (2)'!Print_Area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2025-08-05T02:41:41Z</dcterms:modified>
</cp:coreProperties>
</file>