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3"/>
  </bookViews>
  <sheets>
    <sheet name="Measurement" sheetId="6" r:id="rId1"/>
    <sheet name="measure quantity" sheetId="7" r:id="rId2"/>
    <sheet name="measure quantity (2)" sheetId="8" state="hidden" r:id="rId3"/>
    <sheet name="final" sheetId="9" r:id="rId4"/>
  </sheets>
  <externalReferences>
    <externalReference r:id="rId5"/>
    <externalReference r:id="rId6"/>
    <externalReference r:id="rId7"/>
    <externalReference r:id="rId8"/>
    <externalReference r:id="rId9"/>
    <externalReference r:id="rId10"/>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03">[3]Abstract!$B$16</definedName>
    <definedName name="description_124" localSheetId="3">[4]Abstract!$B$18</definedName>
    <definedName name="description_124" localSheetId="1">[4]Abstract!$B$18</definedName>
    <definedName name="description_124" localSheetId="2">[4]Abstract!$B$18</definedName>
    <definedName name="description_124" localSheetId="0">#REF!</definedName>
    <definedName name="description_124">#REF!</definedName>
    <definedName name="description_2">[2]Abstract!$B$168</definedName>
    <definedName name="description_247">[3]Abstract!$B$22</definedName>
    <definedName name="description_261">[5]Abstract!$B$33</definedName>
    <definedName name="description_262" localSheetId="3">[6]Abstract!$B$34</definedName>
    <definedName name="description_262" localSheetId="1">[6]Abstract!$B$34</definedName>
    <definedName name="description_262" localSheetId="2">[6]Abstract!$B$34</definedName>
    <definedName name="description_262">[3]Abstract!$B$34</definedName>
    <definedName name="description_3">[3]Abstract!$B$169</definedName>
    <definedName name="description_5">[3]Abstract!$B$171</definedName>
    <definedName name="description_6">[2]Abstract!$B$172</definedName>
    <definedName name="description_759">[3]Abstract!$B$278</definedName>
    <definedName name="description_783">[3]Abstract!$B$301</definedName>
    <definedName name="description_784">[2]Abstract!$B$300</definedName>
    <definedName name="excavator">[1]Equipment_Rate!$J$19</definedName>
    <definedName name="generator">[1]Equipment_Rate!$J$20</definedName>
    <definedName name="_xlnm.Print_Area" localSheetId="3">final!$A$1:$K$30</definedName>
    <definedName name="_xlnm.Print_Area" localSheetId="1">'measure quantity'!$A$1:$K$30</definedName>
    <definedName name="_xlnm.Print_Area" localSheetId="2">'measure quantity (2)'!$A$1:$K$30</definedName>
    <definedName name="_xlnm.Print_Area" localSheetId="0">Measurement!$A$2:$N$67</definedName>
    <definedName name="_xlnm.Print_Titles" localSheetId="3">final!$1:$8</definedName>
    <definedName name="_xlnm.Print_Titles" localSheetId="1">'measure quantity'!$1:$8</definedName>
    <definedName name="_xlnm.Print_Titles" localSheetId="2">'measure quantity (2)'!$1:$8</definedName>
    <definedName name="skilled">[1]District_Rate!$D$148</definedName>
    <definedName name="skilled_blacksmith">[1]District_Rate!$D$149</definedName>
    <definedName name="unskilled">[1]District_Rate!$D$156</definedName>
  </definedNames>
  <calcPr calcId="162913"/>
</workbook>
</file>

<file path=xl/calcChain.xml><?xml version="1.0" encoding="utf-8"?>
<calcChain xmlns="http://schemas.openxmlformats.org/spreadsheetml/2006/main">
  <c r="L24" i="6" l="1"/>
  <c r="L28" i="6"/>
  <c r="L32" i="6"/>
  <c r="L33" i="6"/>
  <c r="L34" i="6"/>
  <c r="L38" i="6"/>
  <c r="L39" i="6"/>
  <c r="L40" i="6"/>
  <c r="L41" i="6"/>
  <c r="L42" i="6"/>
  <c r="L46" i="6"/>
  <c r="L50" i="6"/>
  <c r="L51" i="6"/>
  <c r="L52" i="6"/>
  <c r="L56" i="6"/>
  <c r="L60" i="6"/>
  <c r="L64" i="6"/>
  <c r="L23" i="6"/>
  <c r="G27" i="9" l="1"/>
  <c r="G26" i="9"/>
  <c r="G25" i="9"/>
  <c r="G24" i="9"/>
  <c r="G23" i="9"/>
  <c r="G22" i="9"/>
  <c r="G21" i="9"/>
  <c r="G20" i="9"/>
  <c r="G19" i="9"/>
  <c r="G18" i="9"/>
  <c r="G17" i="9"/>
  <c r="G16" i="9"/>
  <c r="G15" i="9"/>
  <c r="G14" i="9"/>
  <c r="G13" i="9"/>
  <c r="G12" i="9"/>
  <c r="G11" i="9"/>
  <c r="G10" i="9"/>
  <c r="J29" i="8"/>
  <c r="G27" i="8"/>
  <c r="G26" i="8"/>
  <c r="G25" i="8"/>
  <c r="G24" i="8"/>
  <c r="G23" i="8"/>
  <c r="G22" i="8"/>
  <c r="G21" i="8"/>
  <c r="G20" i="8"/>
  <c r="G19" i="8"/>
  <c r="G18" i="8"/>
  <c r="G17" i="8"/>
  <c r="G16" i="8"/>
  <c r="G15" i="8"/>
  <c r="G14" i="8"/>
  <c r="G13" i="8"/>
  <c r="G12" i="8"/>
  <c r="G11" i="8"/>
  <c r="G10" i="8"/>
  <c r="G29" i="9" l="1"/>
  <c r="G11" i="7"/>
  <c r="G12" i="7"/>
  <c r="G10" i="7"/>
  <c r="K51" i="6"/>
  <c r="F23" i="7" s="1"/>
  <c r="K52" i="6"/>
  <c r="F24" i="7" s="1"/>
  <c r="H51" i="6"/>
  <c r="H52" i="6"/>
  <c r="F51" i="6"/>
  <c r="F52" i="6"/>
  <c r="K39" i="6"/>
  <c r="F17" i="7" s="1"/>
  <c r="K40" i="6"/>
  <c r="F18" i="7" s="1"/>
  <c r="K41" i="6"/>
  <c r="F19" i="7" s="1"/>
  <c r="K42" i="6"/>
  <c r="F20" i="7" s="1"/>
  <c r="H39" i="6"/>
  <c r="H40" i="6"/>
  <c r="H41" i="6"/>
  <c r="H42" i="6"/>
  <c r="F39" i="6"/>
  <c r="F40" i="6"/>
  <c r="F41" i="6"/>
  <c r="I41" i="6" s="1"/>
  <c r="F42" i="6"/>
  <c r="I42" i="6" s="1"/>
  <c r="K33" i="6"/>
  <c r="F14" i="7" s="1"/>
  <c r="K34" i="6"/>
  <c r="F15" i="7" s="1"/>
  <c r="H33" i="6"/>
  <c r="H34" i="6"/>
  <c r="F33" i="6"/>
  <c r="I33" i="6" s="1"/>
  <c r="F34" i="6"/>
  <c r="I34" i="6" s="1"/>
  <c r="K64" i="6"/>
  <c r="F27" i="7" s="1"/>
  <c r="H64" i="6"/>
  <c r="F64" i="6"/>
  <c r="I64" i="6" s="1"/>
  <c r="K60" i="6"/>
  <c r="F26" i="7" s="1"/>
  <c r="H60" i="6"/>
  <c r="F60" i="6"/>
  <c r="I60" i="6" s="1"/>
  <c r="K56" i="6"/>
  <c r="F25" i="7" s="1"/>
  <c r="H56" i="6"/>
  <c r="F56" i="6"/>
  <c r="I56" i="6" s="1"/>
  <c r="K50" i="6"/>
  <c r="F22" i="7" s="1"/>
  <c r="H50" i="6"/>
  <c r="F50" i="6"/>
  <c r="I50" i="6" s="1"/>
  <c r="K46" i="6"/>
  <c r="F21" i="7" s="1"/>
  <c r="H46" i="6"/>
  <c r="F46" i="6"/>
  <c r="H38" i="6"/>
  <c r="F38" i="6"/>
  <c r="I38" i="6" s="1"/>
  <c r="E16" i="7" s="1"/>
  <c r="H32" i="6"/>
  <c r="K32" i="6"/>
  <c r="F13" i="7" s="1"/>
  <c r="F32" i="6"/>
  <c r="K28" i="6"/>
  <c r="H28" i="6"/>
  <c r="F28" i="6"/>
  <c r="I28" i="6" s="1"/>
  <c r="K24" i="6"/>
  <c r="H24" i="6"/>
  <c r="K23" i="6"/>
  <c r="H23" i="6"/>
  <c r="F24" i="6"/>
  <c r="F23" i="6"/>
  <c r="D34" i="6"/>
  <c r="D33" i="6"/>
  <c r="I40" i="6" l="1"/>
  <c r="I39" i="6"/>
  <c r="I52" i="6"/>
  <c r="I46" i="6"/>
  <c r="I51" i="6"/>
  <c r="E23" i="7" s="1"/>
  <c r="G23" i="7" s="1"/>
  <c r="E15" i="7"/>
  <c r="G15" i="7" s="1"/>
  <c r="E18" i="7"/>
  <c r="G18" i="7" s="1"/>
  <c r="E14" i="7"/>
  <c r="G14" i="7" s="1"/>
  <c r="E20" i="7"/>
  <c r="G20" i="7" s="1"/>
  <c r="E26" i="7"/>
  <c r="G26" i="7" s="1"/>
  <c r="E24" i="7"/>
  <c r="G24" i="7" s="1"/>
  <c r="I23" i="6"/>
  <c r="E19" i="7"/>
  <c r="G19" i="7" s="1"/>
  <c r="E17" i="7"/>
  <c r="G17" i="7" s="1"/>
  <c r="E22" i="7"/>
  <c r="G22" i="7" s="1"/>
  <c r="I24" i="6"/>
  <c r="I32" i="6"/>
  <c r="E21" i="7"/>
  <c r="G21" i="7" s="1"/>
  <c r="E25" i="7"/>
  <c r="G25" i="7" s="1"/>
  <c r="J29" i="7"/>
  <c r="E13" i="7" l="1"/>
  <c r="G13" i="7" s="1"/>
  <c r="E27" i="7"/>
  <c r="G27" i="7" s="1"/>
  <c r="J37" i="6"/>
  <c r="K38" i="6" l="1"/>
  <c r="F16" i="7" s="1"/>
  <c r="G16" i="7" s="1"/>
  <c r="L16" i="6"/>
  <c r="L17" i="6" s="1"/>
  <c r="C11" i="6"/>
  <c r="G6" i="6"/>
  <c r="D6" i="6"/>
  <c r="D11" i="6" s="1"/>
  <c r="L6" i="6" l="1"/>
  <c r="L7" i="6" s="1"/>
  <c r="L11" i="6"/>
  <c r="L12" i="6" s="1"/>
</calcChain>
</file>

<file path=xl/sharedStrings.xml><?xml version="1.0" encoding="utf-8"?>
<sst xmlns="http://schemas.openxmlformats.org/spreadsheetml/2006/main" count="136" uniqueCount="66">
  <si>
    <t xml:space="preserve">Date:                        </t>
  </si>
  <si>
    <t>S.N.</t>
  </si>
  <si>
    <t>Description of work</t>
  </si>
  <si>
    <t>No.</t>
  </si>
  <si>
    <t>Length</t>
  </si>
  <si>
    <t>Breadth</t>
  </si>
  <si>
    <t>Height</t>
  </si>
  <si>
    <t>Quantity</t>
  </si>
  <si>
    <t>Unit</t>
  </si>
  <si>
    <t>Remarks</t>
  </si>
  <si>
    <t>Sub-total</t>
  </si>
  <si>
    <t>sqm</t>
  </si>
  <si>
    <t>rm</t>
  </si>
  <si>
    <t>VAT calculation</t>
  </si>
  <si>
    <t>no.</t>
  </si>
  <si>
    <t>New Jhingati (8-3/4"*4") laying on roof with 3" clay</t>
  </si>
  <si>
    <t>-New Roof</t>
  </si>
  <si>
    <t>Dhuri Chang (horizontal and vertical)works</t>
  </si>
  <si>
    <t>Middle class Gongacha (Corner bird) fixing works</t>
  </si>
  <si>
    <t>-Gongacha</t>
  </si>
  <si>
    <t>Total</t>
  </si>
  <si>
    <t xml:space="preserve">Location:- </t>
  </si>
  <si>
    <t>Plum wall</t>
  </si>
  <si>
    <t>-Chainage 0+000</t>
  </si>
  <si>
    <t>Top width</t>
  </si>
  <si>
    <t>Base Width</t>
  </si>
  <si>
    <t>Section 1</t>
  </si>
  <si>
    <t>Section 2</t>
  </si>
  <si>
    <t>-Chainage 0+003 to 0+006</t>
  </si>
  <si>
    <t>-Chainage 0+000 to 0+003</t>
  </si>
  <si>
    <t>-Chainage 0+000 to 0+011</t>
  </si>
  <si>
    <t>Section 3</t>
  </si>
  <si>
    <t>-Chainage 0+000 to 0+005.78</t>
  </si>
  <si>
    <t>-Chainage 0+005.78 to 0+011.78</t>
  </si>
  <si>
    <t>-Chainage 0+011.78 to 0+018.28</t>
  </si>
  <si>
    <t>-Chainage 0+000 to 0+005</t>
  </si>
  <si>
    <t>-Chainage 0+005 to 0+010</t>
  </si>
  <si>
    <t>-Chainage 0+010 to 0+015</t>
  </si>
  <si>
    <t>-Chainage 0+015 to  0+020</t>
  </si>
  <si>
    <t>-Chainage 0+020 to 0+021.9</t>
  </si>
  <si>
    <t>-Chainage 0+000 to 0+012.8</t>
  </si>
  <si>
    <t xml:space="preserve">F.Y.: 2081/82      </t>
  </si>
  <si>
    <t>-Chainage 0+010 to 0+014.6</t>
  </si>
  <si>
    <t>-Chainage 0+000 to 0+013.4</t>
  </si>
  <si>
    <t>-Chainage 0+000 to 0+001.8</t>
  </si>
  <si>
    <t>-Chainage 0+000 to 0+006.4</t>
  </si>
  <si>
    <t>Section 4</t>
  </si>
  <si>
    <t>Section 5</t>
  </si>
  <si>
    <t>Section 6</t>
  </si>
  <si>
    <t>Section 7</t>
  </si>
  <si>
    <t>Section 8</t>
  </si>
  <si>
    <t>Section 9</t>
  </si>
  <si>
    <t xml:space="preserve">Project:- </t>
  </si>
  <si>
    <t>Detail Measurement Sheet</t>
  </si>
  <si>
    <t>Government of Nepal</t>
  </si>
  <si>
    <t>Shankharapur Municipality Office</t>
  </si>
  <si>
    <t>Bagmati Province</t>
  </si>
  <si>
    <t>Sankhu, Kathmandu</t>
  </si>
  <si>
    <t>Detail Estimated Sheet</t>
  </si>
  <si>
    <t xml:space="preserve">F.Y.: 2081/082     </t>
  </si>
  <si>
    <t>Location:- Shankharapur Municipality 9</t>
  </si>
  <si>
    <t xml:space="preserve">Date:                     </t>
  </si>
  <si>
    <t>Rate</t>
  </si>
  <si>
    <t>Amount</t>
  </si>
  <si>
    <t>Grand Total</t>
  </si>
  <si>
    <t>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</si>
</sst>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6"/>
      <name val="Preeti"/>
    </font>
    <font>
      <b/>
      <sz val="11"/>
      <color theme="1"/>
      <name val="Times New Roman"/>
      <family val="1"/>
    </font>
    <font>
      <b/>
      <sz val="18"/>
      <color theme="1"/>
      <name val="Times New Roman"/>
      <family val="1"/>
    </font>
    <font>
      <sz val="14"/>
      <color theme="1"/>
      <name val="Times New Roman"/>
      <family val="1"/>
    </font>
    <font>
      <b/>
      <sz val="12"/>
      <name val="Preeti"/>
    </font>
    <font>
      <sz val="11"/>
      <color theme="1"/>
      <name val="Times New Roman"/>
      <family val="1"/>
    </font>
    <font>
      <sz val="11"/>
      <name val="Calibri"/>
      <family val="2"/>
      <scheme val="minor"/>
    </font>
    <font>
      <sz val="11"/>
      <color rgb="FFFF0000"/>
      <name val="Times New Roman"/>
      <family val="1"/>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67">
    <xf numFmtId="0" fontId="0" fillId="0" borderId="0" xfId="0"/>
    <xf numFmtId="0" fontId="0" fillId="0" borderId="0" xfId="0" applyAlignment="1">
      <alignment vertical="center"/>
    </xf>
    <xf numFmtId="0" fontId="6" fillId="0" borderId="0" xfId="0" applyFont="1" applyAlignment="1">
      <alignment horizontal="center"/>
    </xf>
    <xf numFmtId="164" fontId="6" fillId="0" borderId="0" xfId="1" applyFont="1"/>
    <xf numFmtId="0" fontId="6" fillId="0" borderId="1" xfId="0" applyFont="1" applyBorder="1" applyAlignment="1">
      <alignment horizontal="center" vertical="center"/>
    </xf>
    <xf numFmtId="0" fontId="6" fillId="0" borderId="1" xfId="0" applyFont="1" applyBorder="1" applyAlignment="1">
      <alignment horizontal="center" vertical="top" wrapText="1"/>
    </xf>
    <xf numFmtId="0" fontId="6" fillId="0" borderId="1" xfId="0" applyFont="1" applyBorder="1" applyAlignment="1">
      <alignment horizontal="center"/>
    </xf>
    <xf numFmtId="164" fontId="6" fillId="0" borderId="1" xfId="1" applyFont="1" applyBorder="1" applyAlignment="1">
      <alignment horizontal="center"/>
    </xf>
    <xf numFmtId="0" fontId="6" fillId="0" borderId="1" xfId="0" applyFont="1" applyBorder="1" applyAlignment="1">
      <alignment horizontal="center" wrapText="1"/>
    </xf>
    <xf numFmtId="0" fontId="0" fillId="0" borderId="0" xfId="0" applyAlignment="1">
      <alignment horizontal="center"/>
    </xf>
    <xf numFmtId="1" fontId="7" fillId="0" borderId="1" xfId="0" applyNumberFormat="1" applyFont="1" applyFill="1" applyBorder="1" applyAlignment="1">
      <alignment vertical="center"/>
    </xf>
    <xf numFmtId="1" fontId="8" fillId="0" borderId="1" xfId="0" quotePrefix="1" applyNumberFormat="1" applyFont="1" applyFill="1" applyBorder="1" applyAlignment="1">
      <alignment horizontal="right" vertical="center" wrapText="1"/>
    </xf>
    <xf numFmtId="165"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8" fillId="0" borderId="1" xfId="0" applyNumberFormat="1" applyFont="1" applyFill="1" applyBorder="1" applyAlignment="1">
      <alignment vertical="center"/>
    </xf>
    <xf numFmtId="2" fontId="0" fillId="0" borderId="1" xfId="0" applyNumberFormat="1" applyBorder="1" applyAlignment="1"/>
    <xf numFmtId="2" fontId="7" fillId="0" borderId="1" xfId="0" applyNumberFormat="1" applyFont="1" applyFill="1" applyBorder="1" applyAlignment="1">
      <alignment vertical="center"/>
    </xf>
    <xf numFmtId="2" fontId="7" fillId="0" borderId="1" xfId="1" applyNumberFormat="1" applyFont="1" applyFill="1" applyBorder="1" applyAlignment="1">
      <alignment vertical="center"/>
    </xf>
    <xf numFmtId="2" fontId="3" fillId="0" borderId="1" xfId="0" applyNumberFormat="1" applyFont="1" applyBorder="1"/>
    <xf numFmtId="0" fontId="9" fillId="0" borderId="0" xfId="0" applyFont="1" applyBorder="1" applyAlignment="1"/>
    <xf numFmtId="0" fontId="0" fillId="0" borderId="1" xfId="0" quotePrefix="1" applyFont="1" applyBorder="1" applyAlignment="1">
      <alignment horizontal="right" wrapText="1"/>
    </xf>
    <xf numFmtId="0" fontId="0" fillId="0" borderId="1" xfId="0" quotePrefix="1" applyFont="1" applyBorder="1" applyAlignment="1">
      <alignment wrapText="1"/>
    </xf>
    <xf numFmtId="0" fontId="3" fillId="0" borderId="1" xfId="0" applyFont="1" applyBorder="1" applyAlignment="1">
      <alignment vertical="center"/>
    </xf>
    <xf numFmtId="165" fontId="0" fillId="0" borderId="1" xfId="0" applyNumberFormat="1" applyBorder="1" applyAlignment="1"/>
    <xf numFmtId="2" fontId="3" fillId="0" borderId="1" xfId="0" applyNumberFormat="1" applyFont="1" applyBorder="1" applyAlignment="1"/>
    <xf numFmtId="0" fontId="0" fillId="0" borderId="1" xfId="0" applyBorder="1"/>
    <xf numFmtId="2" fontId="0" fillId="0" borderId="1" xfId="0" applyNumberFormat="1" applyFont="1" applyBorder="1" applyAlignment="1"/>
    <xf numFmtId="0" fontId="3" fillId="0" borderId="1" xfId="0" applyFont="1" applyBorder="1" applyAlignment="1">
      <alignment horizontal="right" wrapText="1"/>
    </xf>
    <xf numFmtId="165" fontId="0" fillId="0" borderId="1" xfId="0" applyNumberFormat="1" applyBorder="1"/>
    <xf numFmtId="2" fontId="0" fillId="0" borderId="1" xfId="0" applyNumberFormat="1" applyBorder="1"/>
    <xf numFmtId="0" fontId="3" fillId="0" borderId="0" xfId="0" applyFont="1" applyAlignment="1">
      <alignment vertical="center"/>
    </xf>
    <xf numFmtId="0" fontId="3" fillId="0" borderId="0" xfId="0" applyFont="1"/>
    <xf numFmtId="0" fontId="2" fillId="0" borderId="1" xfId="0" applyFont="1" applyBorder="1" applyAlignment="1">
      <alignment wrapText="1"/>
    </xf>
    <xf numFmtId="164" fontId="6" fillId="0" borderId="3" xfId="1" applyFont="1" applyBorder="1" applyAlignment="1">
      <alignment horizontal="center"/>
    </xf>
    <xf numFmtId="0" fontId="0" fillId="0" borderId="1" xfId="0" quotePrefix="1" applyFont="1" applyBorder="1" applyAlignment="1">
      <alignment horizontal="center" wrapText="1"/>
    </xf>
    <xf numFmtId="0" fontId="13" fillId="2" borderId="1" xfId="0" applyFont="1" applyFill="1" applyBorder="1" applyAlignment="1">
      <alignment vertical="center" wrapText="1"/>
    </xf>
    <xf numFmtId="2" fontId="8" fillId="0" borderId="1" xfId="1" applyNumberFormat="1" applyFont="1" applyFill="1" applyBorder="1" applyAlignment="1">
      <alignment vertical="center" wrapText="1"/>
    </xf>
    <xf numFmtId="2" fontId="8" fillId="0" borderId="1" xfId="0" applyNumberFormat="1" applyFont="1" applyFill="1" applyBorder="1" applyAlignment="1">
      <alignment vertical="center" wrapText="1"/>
    </xf>
    <xf numFmtId="2" fontId="3" fillId="0" borderId="1" xfId="0" applyNumberFormat="1" applyFont="1" applyBorder="1" applyAlignment="1">
      <alignment vertical="center"/>
    </xf>
    <xf numFmtId="0" fontId="14" fillId="0" borderId="1" xfId="0" quotePrefix="1" applyFont="1" applyBorder="1" applyAlignment="1">
      <alignment horizontal="right" vertical="center" wrapText="1"/>
    </xf>
    <xf numFmtId="165" fontId="0" fillId="0" borderId="1" xfId="0" applyNumberFormat="1" applyBorder="1" applyAlignment="1">
      <alignment vertical="center"/>
    </xf>
    <xf numFmtId="2" fontId="15" fillId="0" borderId="1" xfId="0" applyNumberFormat="1" applyFont="1" applyBorder="1" applyAlignment="1">
      <alignment vertical="center"/>
    </xf>
    <xf numFmtId="0" fontId="0" fillId="0" borderId="1" xfId="0" applyBorder="1" applyAlignment="1">
      <alignment vertical="center"/>
    </xf>
    <xf numFmtId="0" fontId="0" fillId="0" borderId="0" xfId="0" applyBorder="1" applyAlignment="1">
      <alignment vertical="center"/>
    </xf>
    <xf numFmtId="0" fontId="3" fillId="0" borderId="1" xfId="0" applyFont="1" applyBorder="1"/>
    <xf numFmtId="2" fontId="0" fillId="0" borderId="1" xfId="0" applyNumberFormat="1" applyFont="1" applyBorder="1"/>
    <xf numFmtId="0" fontId="0" fillId="0" borderId="0" xfId="0" applyBorder="1"/>
    <xf numFmtId="2" fontId="0" fillId="0" borderId="0" xfId="0" applyNumberFormat="1" applyFill="1" applyBorder="1"/>
    <xf numFmtId="0" fontId="0" fillId="0" borderId="0" xfId="0" applyBorder="1" applyAlignment="1"/>
    <xf numFmtId="2" fontId="0" fillId="0" borderId="0" xfId="0" applyNumberFormat="1"/>
    <xf numFmtId="2" fontId="16" fillId="0" borderId="1" xfId="1" applyNumberFormat="1" applyFont="1" applyFill="1" applyBorder="1" applyAlignment="1">
      <alignment vertical="center"/>
    </xf>
    <xf numFmtId="2" fontId="2" fillId="0" borderId="1" xfId="0" applyNumberFormat="1" applyFont="1" applyBorder="1" applyAlignment="1"/>
    <xf numFmtId="2" fontId="16" fillId="0" borderId="1" xfId="0" applyNumberFormat="1" applyFont="1" applyFill="1" applyBorder="1" applyAlignment="1">
      <alignment vertical="center"/>
    </xf>
    <xf numFmtId="0" fontId="5" fillId="0" borderId="0" xfId="0" applyFont="1"/>
    <xf numFmtId="0" fontId="5" fillId="0" borderId="0" xfId="0" applyFont="1" applyAlignment="1">
      <alignment horizontal="left"/>
    </xf>
    <xf numFmtId="0" fontId="4" fillId="0" borderId="0" xfId="0" applyFont="1" applyAlignment="1">
      <alignment horizontal="center"/>
    </xf>
    <xf numFmtId="0" fontId="5" fillId="0" borderId="0" xfId="0" applyFont="1"/>
    <xf numFmtId="164" fontId="6" fillId="0" borderId="2" xfId="1" applyFont="1" applyBorder="1" applyAlignment="1">
      <alignment horizontal="center"/>
    </xf>
    <xf numFmtId="164" fontId="6" fillId="0" borderId="4" xfId="1" applyFont="1" applyBorder="1" applyAlignment="1">
      <alignment horizontal="center"/>
    </xf>
    <xf numFmtId="164" fontId="6" fillId="0" borderId="3" xfId="1" applyFont="1" applyBorder="1" applyAlignment="1">
      <alignment horizontal="center"/>
    </xf>
    <xf numFmtId="0" fontId="5" fillId="0" borderId="0" xfId="0" applyFont="1" applyAlignment="1"/>
    <xf numFmtId="0" fontId="5" fillId="0" borderId="0" xfId="0" applyFont="1" applyAlignment="1">
      <alignment horizontal="left"/>
    </xf>
    <xf numFmtId="0" fontId="5" fillId="0" borderId="0" xfId="0" applyFont="1" applyAlignment="1">
      <alignment horizontal="right"/>
    </xf>
    <xf numFmtId="0" fontId="10" fillId="0" borderId="0" xfId="0" applyFont="1" applyAlignment="1">
      <alignment horizontal="center" vertical="center"/>
    </xf>
    <xf numFmtId="0" fontId="11" fillId="0" borderId="0" xfId="0" applyFont="1" applyAlignment="1">
      <alignment horizontal="center" vertical="center"/>
    </xf>
    <xf numFmtId="0" fontId="3" fillId="0" borderId="0" xfId="0" applyFont="1" applyAlignment="1">
      <alignment horizontal="center" vertical="center"/>
    </xf>
    <xf numFmtId="0" fontId="12" fillId="0" borderId="0" xfId="0" applyFont="1" applyAlignment="1"/>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6"/>
  <sheetViews>
    <sheetView zoomScaleNormal="100" zoomScaleSheetLayoutView="80" workbookViewId="0">
      <selection activeCell="I35" sqref="I35"/>
    </sheetView>
  </sheetViews>
  <sheetFormatPr defaultRowHeight="14.4" x14ac:dyDescent="0.3"/>
  <cols>
    <col min="1" max="1" width="4.44140625" style="30" customWidth="1"/>
    <col min="2" max="2" width="31.33203125" customWidth="1"/>
    <col min="3" max="3" width="4.5546875" bestFit="1" customWidth="1"/>
    <col min="4" max="6" width="9.33203125" customWidth="1"/>
    <col min="7" max="7" width="11" bestFit="1" customWidth="1"/>
    <col min="8" max="9" width="11" customWidth="1"/>
    <col min="10" max="11" width="8.33203125" customWidth="1"/>
    <col min="12" max="12" width="8.5546875" style="31" customWidth="1"/>
    <col min="13" max="13" width="5.33203125" style="31" bestFit="1" customWidth="1"/>
    <col min="14" max="14" width="8.88671875" customWidth="1"/>
    <col min="17" max="17" width="9.5546875" bestFit="1" customWidth="1"/>
  </cols>
  <sheetData>
    <row r="1" spans="1:22" ht="17.399999999999999" x14ac:dyDescent="0.3">
      <c r="A1" s="55" t="s">
        <v>53</v>
      </c>
      <c r="B1" s="55"/>
      <c r="C1" s="55"/>
      <c r="D1" s="55"/>
      <c r="E1" s="55"/>
      <c r="F1" s="55"/>
      <c r="G1" s="55"/>
      <c r="H1" s="55"/>
      <c r="I1" s="55"/>
      <c r="J1" s="55"/>
      <c r="K1" s="55"/>
      <c r="L1" s="55"/>
      <c r="M1" s="55"/>
      <c r="N1" s="55"/>
    </row>
    <row r="2" spans="1:22" ht="15.6" x14ac:dyDescent="0.3">
      <c r="A2" s="61" t="s">
        <v>52</v>
      </c>
      <c r="B2" s="61"/>
      <c r="C2" s="61"/>
      <c r="D2" s="61"/>
      <c r="E2" s="61"/>
      <c r="F2" s="61"/>
      <c r="G2" s="61"/>
      <c r="H2" s="61"/>
      <c r="I2" s="61"/>
      <c r="J2" s="61"/>
      <c r="K2" s="54"/>
      <c r="L2" s="2"/>
      <c r="M2" s="60" t="s">
        <v>41</v>
      </c>
      <c r="N2" s="60"/>
    </row>
    <row r="3" spans="1:22" ht="15.6" x14ac:dyDescent="0.3">
      <c r="A3" s="56" t="s">
        <v>21</v>
      </c>
      <c r="B3" s="56"/>
      <c r="C3" s="56"/>
      <c r="D3" s="56"/>
      <c r="E3" s="56"/>
      <c r="F3" s="56"/>
      <c r="G3" s="56"/>
      <c r="H3" s="56"/>
      <c r="I3" s="56"/>
      <c r="J3" s="56"/>
      <c r="K3" s="53"/>
      <c r="L3" s="3"/>
      <c r="M3" s="60" t="s">
        <v>0</v>
      </c>
      <c r="N3" s="60"/>
    </row>
    <row r="4" spans="1:22" s="9" customFormat="1" ht="15" customHeight="1" x14ac:dyDescent="0.3">
      <c r="A4" s="4" t="s">
        <v>1</v>
      </c>
      <c r="B4" s="5" t="s">
        <v>2</v>
      </c>
      <c r="C4" s="6" t="s">
        <v>3</v>
      </c>
      <c r="D4" s="7" t="s">
        <v>4</v>
      </c>
      <c r="E4" s="57" t="s">
        <v>5</v>
      </c>
      <c r="F4" s="58"/>
      <c r="G4" s="59"/>
      <c r="H4" s="33"/>
      <c r="I4" s="33"/>
      <c r="J4" s="7" t="s">
        <v>6</v>
      </c>
      <c r="K4" s="7"/>
      <c r="L4" s="7" t="s">
        <v>7</v>
      </c>
      <c r="M4" s="6" t="s">
        <v>8</v>
      </c>
      <c r="N4" s="8" t="s">
        <v>9</v>
      </c>
    </row>
    <row r="5" spans="1:22" ht="28.8" hidden="1" x14ac:dyDescent="0.3">
      <c r="A5" s="10">
        <v>32</v>
      </c>
      <c r="B5" s="32" t="s">
        <v>15</v>
      </c>
      <c r="C5" s="12"/>
      <c r="D5" s="13"/>
      <c r="E5" s="13"/>
      <c r="F5" s="13"/>
      <c r="G5" s="14"/>
      <c r="H5" s="14"/>
      <c r="I5" s="14"/>
      <c r="J5" s="14"/>
      <c r="K5" s="14"/>
      <c r="L5" s="17"/>
      <c r="M5" s="16"/>
      <c r="N5" s="14"/>
      <c r="P5" s="19"/>
      <c r="Q5" s="1"/>
      <c r="R5" s="1"/>
      <c r="S5" s="1"/>
      <c r="T5" s="1"/>
      <c r="U5" s="19"/>
      <c r="V5" s="19"/>
    </row>
    <row r="6" spans="1:22" ht="15" hidden="1" customHeight="1" x14ac:dyDescent="0.3">
      <c r="A6" s="10"/>
      <c r="B6" s="11" t="s">
        <v>16</v>
      </c>
      <c r="C6" s="12">
        <v>2</v>
      </c>
      <c r="D6" s="13">
        <f>((15.667+16.25)/2)/3.281</f>
        <v>4.8639134410240779</v>
      </c>
      <c r="E6" s="13"/>
      <c r="F6" s="13"/>
      <c r="G6" s="14">
        <f>((10.75)/3.281)</f>
        <v>3.2764401097226452</v>
      </c>
      <c r="H6" s="14"/>
      <c r="I6" s="14"/>
      <c r="J6" s="14"/>
      <c r="K6" s="14"/>
      <c r="L6" s="15">
        <f>PRODUCT(C6:J6)</f>
        <v>31.872642176780758</v>
      </c>
      <c r="M6" s="16"/>
      <c r="N6" s="14"/>
      <c r="P6" s="19"/>
      <c r="Q6" s="1"/>
      <c r="R6" s="1"/>
      <c r="S6" s="1"/>
      <c r="T6" s="1"/>
      <c r="U6" s="19"/>
      <c r="V6" s="19"/>
    </row>
    <row r="7" spans="1:22" ht="15" hidden="1" customHeight="1" x14ac:dyDescent="0.3">
      <c r="A7" s="22"/>
      <c r="B7" s="20" t="s">
        <v>10</v>
      </c>
      <c r="C7" s="23"/>
      <c r="D7" s="15"/>
      <c r="E7" s="15"/>
      <c r="F7" s="15"/>
      <c r="G7" s="15"/>
      <c r="H7" s="15"/>
      <c r="I7" s="15"/>
      <c r="J7" s="15"/>
      <c r="K7" s="15"/>
      <c r="L7" s="24">
        <f>0*SUM(L6:L6)</f>
        <v>0</v>
      </c>
      <c r="M7" s="24" t="s">
        <v>11</v>
      </c>
      <c r="N7" s="25"/>
    </row>
    <row r="8" spans="1:22" ht="15" hidden="1" customHeight="1" x14ac:dyDescent="0.3">
      <c r="A8" s="22"/>
      <c r="B8" s="20" t="s">
        <v>13</v>
      </c>
      <c r="C8" s="23"/>
      <c r="D8" s="15"/>
      <c r="E8" s="15"/>
      <c r="F8" s="15"/>
      <c r="G8" s="15"/>
      <c r="H8" s="15"/>
      <c r="I8" s="15"/>
      <c r="J8" s="15"/>
      <c r="K8" s="15"/>
      <c r="L8" s="26"/>
      <c r="M8" s="26"/>
      <c r="N8" s="25"/>
    </row>
    <row r="9" spans="1:22" ht="15" hidden="1" customHeight="1" x14ac:dyDescent="0.3">
      <c r="A9" s="22"/>
      <c r="B9" s="20"/>
      <c r="C9" s="23"/>
      <c r="D9" s="15"/>
      <c r="E9" s="15"/>
      <c r="F9" s="15"/>
      <c r="G9" s="15"/>
      <c r="H9" s="15"/>
      <c r="I9" s="15"/>
      <c r="J9" s="15"/>
      <c r="K9" s="15"/>
      <c r="L9" s="26"/>
      <c r="M9" s="26"/>
      <c r="N9" s="25"/>
    </row>
    <row r="10" spans="1:22" ht="28.8" hidden="1" x14ac:dyDescent="0.3">
      <c r="A10" s="10">
        <v>33</v>
      </c>
      <c r="B10" s="32" t="s">
        <v>17</v>
      </c>
      <c r="C10" s="23"/>
      <c r="D10" s="15"/>
      <c r="E10" s="15"/>
      <c r="F10" s="15"/>
      <c r="G10" s="15"/>
      <c r="H10" s="15"/>
      <c r="I10" s="15"/>
      <c r="J10" s="15"/>
      <c r="K10" s="15"/>
      <c r="L10" s="26"/>
      <c r="M10" s="26"/>
      <c r="N10" s="25"/>
    </row>
    <row r="11" spans="1:22" ht="15" hidden="1" customHeight="1" x14ac:dyDescent="0.3">
      <c r="A11" s="10"/>
      <c r="B11" s="11" t="s">
        <v>16</v>
      </c>
      <c r="C11" s="12">
        <f>2*2</f>
        <v>4</v>
      </c>
      <c r="D11" s="13">
        <f>D6</f>
        <v>4.8639134410240779</v>
      </c>
      <c r="E11" s="13"/>
      <c r="F11" s="13"/>
      <c r="G11" s="14"/>
      <c r="H11" s="14"/>
      <c r="I11" s="14"/>
      <c r="J11" s="14"/>
      <c r="K11" s="14"/>
      <c r="L11" s="15">
        <f>PRODUCT(C11:J11)</f>
        <v>19.455653764096311</v>
      </c>
      <c r="M11" s="16"/>
      <c r="N11" s="14"/>
      <c r="P11" s="19"/>
      <c r="Q11" s="1"/>
      <c r="R11" s="1"/>
      <c r="S11" s="1"/>
      <c r="T11" s="1"/>
      <c r="U11" s="19"/>
      <c r="V11" s="19"/>
    </row>
    <row r="12" spans="1:22" ht="15" hidden="1" customHeight="1" x14ac:dyDescent="0.3">
      <c r="A12" s="22"/>
      <c r="B12" s="20" t="s">
        <v>10</v>
      </c>
      <c r="C12" s="23"/>
      <c r="D12" s="15"/>
      <c r="E12" s="15"/>
      <c r="F12" s="15"/>
      <c r="G12" s="15"/>
      <c r="H12" s="15"/>
      <c r="I12" s="15"/>
      <c r="J12" s="15"/>
      <c r="K12" s="15"/>
      <c r="L12" s="24">
        <f>0*SUM(L11:L11)</f>
        <v>0</v>
      </c>
      <c r="M12" s="24" t="s">
        <v>12</v>
      </c>
      <c r="N12" s="25"/>
    </row>
    <row r="13" spans="1:22" ht="15" hidden="1" customHeight="1" x14ac:dyDescent="0.3">
      <c r="A13" s="22"/>
      <c r="B13" s="20" t="s">
        <v>13</v>
      </c>
      <c r="C13" s="23"/>
      <c r="D13" s="15"/>
      <c r="E13" s="15"/>
      <c r="F13" s="15"/>
      <c r="G13" s="15"/>
      <c r="H13" s="15"/>
      <c r="I13" s="15"/>
      <c r="J13" s="15"/>
      <c r="K13" s="15"/>
      <c r="L13" s="26"/>
      <c r="M13" s="26"/>
      <c r="N13" s="25"/>
    </row>
    <row r="14" spans="1:22" ht="15" hidden="1" customHeight="1" x14ac:dyDescent="0.3">
      <c r="A14" s="22"/>
      <c r="B14" s="20"/>
      <c r="C14" s="23"/>
      <c r="D14" s="15"/>
      <c r="E14" s="15"/>
      <c r="F14" s="15"/>
      <c r="G14" s="15"/>
      <c r="H14" s="15"/>
      <c r="I14" s="15"/>
      <c r="J14" s="15"/>
      <c r="K14" s="15"/>
      <c r="L14" s="26"/>
      <c r="M14" s="26"/>
      <c r="N14" s="25"/>
    </row>
    <row r="15" spans="1:22" ht="28.8" hidden="1" x14ac:dyDescent="0.3">
      <c r="A15" s="22">
        <v>34</v>
      </c>
      <c r="B15" s="32" t="s">
        <v>18</v>
      </c>
      <c r="C15" s="23"/>
      <c r="D15" s="15"/>
      <c r="E15" s="15"/>
      <c r="F15" s="15"/>
      <c r="G15" s="15"/>
      <c r="H15" s="15"/>
      <c r="I15" s="15"/>
      <c r="J15" s="15"/>
      <c r="K15" s="15"/>
      <c r="L15" s="26"/>
      <c r="M15" s="26"/>
      <c r="N15" s="25"/>
    </row>
    <row r="16" spans="1:22" hidden="1" x14ac:dyDescent="0.3">
      <c r="A16" s="22"/>
      <c r="B16" s="20" t="s">
        <v>19</v>
      </c>
      <c r="C16" s="23">
        <v>4</v>
      </c>
      <c r="D16" s="15"/>
      <c r="E16" s="15"/>
      <c r="F16" s="15"/>
      <c r="G16" s="15"/>
      <c r="H16" s="15"/>
      <c r="I16" s="15"/>
      <c r="J16" s="15"/>
      <c r="K16" s="15"/>
      <c r="L16" s="15">
        <f>PRODUCT(C16:J16)</f>
        <v>4</v>
      </c>
      <c r="M16" s="26"/>
      <c r="N16" s="25"/>
    </row>
    <row r="17" spans="1:22" ht="15" hidden="1" customHeight="1" x14ac:dyDescent="0.3">
      <c r="A17" s="22"/>
      <c r="B17" s="20" t="s">
        <v>10</v>
      </c>
      <c r="C17" s="23"/>
      <c r="D17" s="15"/>
      <c r="E17" s="15"/>
      <c r="F17" s="15"/>
      <c r="G17" s="15"/>
      <c r="H17" s="15"/>
      <c r="I17" s="15"/>
      <c r="J17" s="15"/>
      <c r="K17" s="15"/>
      <c r="L17" s="24">
        <f>0*SUM(L16)</f>
        <v>0</v>
      </c>
      <c r="M17" s="24" t="s">
        <v>14</v>
      </c>
      <c r="N17" s="25"/>
    </row>
    <row r="18" spans="1:22" ht="15" hidden="1" customHeight="1" x14ac:dyDescent="0.3">
      <c r="A18" s="22"/>
      <c r="B18" s="20" t="s">
        <v>13</v>
      </c>
      <c r="C18" s="23"/>
      <c r="D18" s="15"/>
      <c r="E18" s="15"/>
      <c r="F18" s="15"/>
      <c r="G18" s="15"/>
      <c r="H18" s="15"/>
      <c r="I18" s="15"/>
      <c r="J18" s="15"/>
      <c r="K18" s="15"/>
      <c r="L18" s="26"/>
      <c r="M18" s="26"/>
      <c r="N18" s="25"/>
    </row>
    <row r="19" spans="1:22" hidden="1" x14ac:dyDescent="0.3">
      <c r="A19" s="22"/>
      <c r="B19" s="21"/>
      <c r="C19" s="23"/>
      <c r="D19" s="15"/>
      <c r="E19" s="15"/>
      <c r="F19" s="15"/>
      <c r="G19" s="15"/>
      <c r="H19" s="15"/>
      <c r="I19" s="15"/>
      <c r="J19" s="15"/>
      <c r="K19" s="15"/>
      <c r="L19" s="26"/>
      <c r="M19" s="26"/>
      <c r="N19" s="25"/>
    </row>
    <row r="20" spans="1:22" x14ac:dyDescent="0.3">
      <c r="A20" s="22">
        <v>1</v>
      </c>
      <c r="B20" s="21" t="s">
        <v>22</v>
      </c>
      <c r="C20" s="23"/>
      <c r="D20" s="15"/>
      <c r="E20" s="24" t="s">
        <v>24</v>
      </c>
      <c r="F20" s="24"/>
      <c r="G20" s="24" t="s">
        <v>25</v>
      </c>
      <c r="H20" s="24"/>
      <c r="I20" s="24"/>
      <c r="J20" s="15"/>
      <c r="K20" s="15"/>
      <c r="L20" s="26"/>
      <c r="M20" s="26"/>
      <c r="N20" s="25"/>
    </row>
    <row r="21" spans="1:22" x14ac:dyDescent="0.3">
      <c r="A21" s="22"/>
      <c r="B21" s="34" t="s">
        <v>26</v>
      </c>
      <c r="C21" s="23"/>
      <c r="D21" s="15"/>
      <c r="E21" s="24"/>
      <c r="F21" s="24"/>
      <c r="G21" s="24"/>
      <c r="H21" s="24"/>
      <c r="I21" s="24"/>
      <c r="J21" s="15"/>
      <c r="K21" s="15"/>
      <c r="L21" s="26"/>
      <c r="M21" s="26"/>
      <c r="N21" s="25"/>
    </row>
    <row r="22" spans="1:22" x14ac:dyDescent="0.3">
      <c r="A22" s="22"/>
      <c r="B22" s="11" t="s">
        <v>23</v>
      </c>
      <c r="C22" s="23"/>
      <c r="D22" s="15"/>
      <c r="E22" s="15">
        <v>0.55000000000000004</v>
      </c>
      <c r="G22" s="15">
        <v>0.7</v>
      </c>
      <c r="H22" s="15"/>
      <c r="I22" s="15"/>
      <c r="J22" s="15">
        <v>0.9</v>
      </c>
      <c r="K22" s="15"/>
      <c r="L22" s="26"/>
      <c r="M22" s="26"/>
      <c r="N22" s="25"/>
    </row>
    <row r="23" spans="1:22" ht="15" customHeight="1" x14ac:dyDescent="0.3">
      <c r="A23" s="10"/>
      <c r="B23" s="11" t="s">
        <v>29</v>
      </c>
      <c r="C23" s="12">
        <v>1</v>
      </c>
      <c r="D23" s="50">
        <v>3</v>
      </c>
      <c r="E23" s="13">
        <v>0.56999999999999995</v>
      </c>
      <c r="F23" s="51">
        <f>(E22+E23)/2</f>
        <v>0.56000000000000005</v>
      </c>
      <c r="G23" s="14">
        <v>0.7</v>
      </c>
      <c r="H23" s="51">
        <f>(G22+G23)/2</f>
        <v>0.7</v>
      </c>
      <c r="I23" s="51">
        <f>(F23+H23)/2</f>
        <v>0.63</v>
      </c>
      <c r="J23" s="14">
        <v>0.9</v>
      </c>
      <c r="K23" s="51">
        <f>(J22+J23)/2</f>
        <v>0.9</v>
      </c>
      <c r="L23" s="15">
        <f>K23*I23*D23</f>
        <v>1.7010000000000001</v>
      </c>
      <c r="M23" s="16"/>
      <c r="N23" s="14"/>
      <c r="P23" s="19"/>
      <c r="Q23" s="1"/>
      <c r="R23" s="1"/>
      <c r="S23" s="1"/>
      <c r="T23" s="1"/>
      <c r="U23" s="19"/>
      <c r="V23" s="19"/>
    </row>
    <row r="24" spans="1:22" ht="15" customHeight="1" x14ac:dyDescent="0.3">
      <c r="A24" s="10"/>
      <c r="B24" s="11" t="s">
        <v>28</v>
      </c>
      <c r="C24" s="12">
        <v>1</v>
      </c>
      <c r="D24" s="50">
        <v>3</v>
      </c>
      <c r="E24" s="13">
        <v>0.57999999999999996</v>
      </c>
      <c r="F24" s="51">
        <f>(E23+E24)/2</f>
        <v>0.57499999999999996</v>
      </c>
      <c r="G24" s="14">
        <v>0.7</v>
      </c>
      <c r="H24" s="51">
        <f>(G23+G24)/2</f>
        <v>0.7</v>
      </c>
      <c r="I24" s="51">
        <f>(F24+H24)/2</f>
        <v>0.63749999999999996</v>
      </c>
      <c r="J24" s="14">
        <v>0.85</v>
      </c>
      <c r="K24" s="51">
        <f>(J23+J24)/2</f>
        <v>0.875</v>
      </c>
      <c r="L24" s="15">
        <f t="shared" ref="L24:L64" si="0">K24*I24*D24</f>
        <v>1.6734374999999999</v>
      </c>
      <c r="M24" s="16"/>
      <c r="N24" s="14"/>
      <c r="P24" s="19"/>
      <c r="Q24" s="1"/>
      <c r="R24" s="1"/>
      <c r="S24" s="1"/>
      <c r="T24" s="1"/>
      <c r="U24" s="19"/>
      <c r="V24" s="19"/>
    </row>
    <row r="25" spans="1:22" ht="15" customHeight="1" x14ac:dyDescent="0.3">
      <c r="A25" s="10"/>
      <c r="B25" s="11"/>
      <c r="C25" s="12"/>
      <c r="D25" s="50"/>
      <c r="E25" s="13"/>
      <c r="F25" s="50"/>
      <c r="G25" s="14"/>
      <c r="H25" s="52"/>
      <c r="I25" s="52"/>
      <c r="J25" s="14"/>
      <c r="K25" s="52"/>
      <c r="L25" s="15"/>
      <c r="M25" s="16"/>
      <c r="N25" s="14"/>
      <c r="P25" s="19"/>
      <c r="Q25" s="1"/>
      <c r="R25" s="1"/>
      <c r="S25" s="1"/>
      <c r="T25" s="1"/>
      <c r="U25" s="19"/>
      <c r="V25" s="19"/>
    </row>
    <row r="26" spans="1:22" ht="15" customHeight="1" x14ac:dyDescent="0.3">
      <c r="A26" s="10"/>
      <c r="B26" s="34" t="s">
        <v>27</v>
      </c>
      <c r="C26" s="12"/>
      <c r="D26" s="50"/>
      <c r="E26" s="13"/>
      <c r="F26" s="50"/>
      <c r="G26" s="14"/>
      <c r="H26" s="52"/>
      <c r="I26" s="52"/>
      <c r="J26" s="14"/>
      <c r="K26" s="52"/>
      <c r="L26" s="15"/>
      <c r="M26" s="16"/>
      <c r="N26" s="14"/>
      <c r="P26" s="19"/>
      <c r="Q26" s="1"/>
      <c r="R26" s="1"/>
      <c r="S26" s="1"/>
      <c r="T26" s="1"/>
      <c r="U26" s="19"/>
      <c r="V26" s="19"/>
    </row>
    <row r="27" spans="1:22" x14ac:dyDescent="0.3">
      <c r="A27" s="22"/>
      <c r="B27" s="11" t="s">
        <v>23</v>
      </c>
      <c r="C27" s="23"/>
      <c r="D27" s="51"/>
      <c r="E27" s="15">
        <v>0.5</v>
      </c>
      <c r="F27" s="51"/>
      <c r="G27" s="15">
        <v>0.7</v>
      </c>
      <c r="H27" s="51"/>
      <c r="I27" s="51"/>
      <c r="J27" s="15">
        <v>0.5</v>
      </c>
      <c r="K27" s="51"/>
      <c r="L27" s="15"/>
      <c r="M27" s="26"/>
      <c r="N27" s="25"/>
    </row>
    <row r="28" spans="1:22" ht="15" customHeight="1" x14ac:dyDescent="0.3">
      <c r="A28" s="10"/>
      <c r="B28" s="11" t="s">
        <v>30</v>
      </c>
      <c r="C28" s="12"/>
      <c r="D28" s="50">
        <v>11</v>
      </c>
      <c r="E28" s="13">
        <v>0.5</v>
      </c>
      <c r="F28" s="51">
        <f>(E27+E28)/2</f>
        <v>0.5</v>
      </c>
      <c r="G28" s="14">
        <v>0.7</v>
      </c>
      <c r="H28" s="51">
        <f>(G27+G28)/2</f>
        <v>0.7</v>
      </c>
      <c r="I28" s="51">
        <f>(F28+H28)/2</f>
        <v>0.6</v>
      </c>
      <c r="J28" s="14">
        <v>0.41</v>
      </c>
      <c r="K28" s="51">
        <f>(J27+J28)/2</f>
        <v>0.45499999999999996</v>
      </c>
      <c r="L28" s="15">
        <f t="shared" si="0"/>
        <v>3.0029999999999997</v>
      </c>
      <c r="M28" s="16"/>
      <c r="N28" s="14"/>
      <c r="P28" s="19"/>
      <c r="Q28" s="1"/>
      <c r="R28" s="1"/>
      <c r="S28" s="1"/>
      <c r="T28" s="1"/>
      <c r="U28" s="19"/>
      <c r="V28" s="19"/>
    </row>
    <row r="29" spans="1:22" ht="15" customHeight="1" x14ac:dyDescent="0.3">
      <c r="A29" s="10"/>
      <c r="B29" s="11"/>
      <c r="C29" s="12"/>
      <c r="D29" s="50"/>
      <c r="E29" s="13"/>
      <c r="F29" s="50"/>
      <c r="G29" s="14"/>
      <c r="H29" s="52"/>
      <c r="I29" s="52"/>
      <c r="J29" s="14"/>
      <c r="K29" s="52"/>
      <c r="L29" s="15"/>
      <c r="M29" s="16"/>
      <c r="N29" s="14"/>
      <c r="P29" s="19"/>
      <c r="Q29" s="1"/>
      <c r="R29" s="1"/>
      <c r="S29" s="1"/>
      <c r="T29" s="1"/>
      <c r="U29" s="19"/>
      <c r="V29" s="19"/>
    </row>
    <row r="30" spans="1:22" ht="15" customHeight="1" x14ac:dyDescent="0.3">
      <c r="A30" s="10"/>
      <c r="B30" s="34" t="s">
        <v>31</v>
      </c>
      <c r="C30" s="12"/>
      <c r="D30" s="50"/>
      <c r="E30" s="13"/>
      <c r="F30" s="50"/>
      <c r="G30" s="14"/>
      <c r="H30" s="52"/>
      <c r="I30" s="52"/>
      <c r="J30" s="14"/>
      <c r="K30" s="52"/>
      <c r="L30" s="15"/>
      <c r="M30" s="16"/>
      <c r="N30" s="14"/>
      <c r="P30" s="19"/>
      <c r="Q30" s="1"/>
      <c r="R30" s="1"/>
      <c r="S30" s="1"/>
      <c r="T30" s="1"/>
      <c r="U30" s="19"/>
      <c r="V30" s="19"/>
    </row>
    <row r="31" spans="1:22" x14ac:dyDescent="0.3">
      <c r="A31" s="22"/>
      <c r="B31" s="11" t="s">
        <v>23</v>
      </c>
      <c r="C31" s="23"/>
      <c r="D31" s="51"/>
      <c r="E31" s="15">
        <v>0.57999999999999996</v>
      </c>
      <c r="F31" s="51"/>
      <c r="G31" s="15">
        <v>0.7</v>
      </c>
      <c r="H31" s="51"/>
      <c r="I31" s="51"/>
      <c r="J31" s="15">
        <v>0.9</v>
      </c>
      <c r="K31" s="51"/>
      <c r="L31" s="15"/>
      <c r="M31" s="26"/>
      <c r="N31" s="25"/>
    </row>
    <row r="32" spans="1:22" ht="15" customHeight="1" x14ac:dyDescent="0.3">
      <c r="A32" s="10"/>
      <c r="B32" s="11" t="s">
        <v>32</v>
      </c>
      <c r="C32" s="12"/>
      <c r="D32" s="50">
        <v>5.78</v>
      </c>
      <c r="E32" s="13">
        <v>0.57999999999999996</v>
      </c>
      <c r="F32" s="51">
        <f>(E31+E32)/2</f>
        <v>0.57999999999999996</v>
      </c>
      <c r="G32" s="14">
        <v>0.7</v>
      </c>
      <c r="H32" s="51">
        <f>(G31+G32)/2</f>
        <v>0.7</v>
      </c>
      <c r="I32" s="51">
        <f>(F32+H32)/2</f>
        <v>0.6399999999999999</v>
      </c>
      <c r="J32" s="14">
        <v>1.25</v>
      </c>
      <c r="K32" s="51">
        <f>(J31+J32)/2</f>
        <v>1.075</v>
      </c>
      <c r="L32" s="15">
        <f t="shared" si="0"/>
        <v>3.9766399999999993</v>
      </c>
      <c r="M32" s="16"/>
      <c r="N32" s="14"/>
      <c r="P32" s="19"/>
      <c r="Q32" s="1"/>
      <c r="R32" s="1"/>
      <c r="S32" s="1"/>
      <c r="T32" s="1"/>
      <c r="U32" s="19"/>
      <c r="V32" s="19"/>
    </row>
    <row r="33" spans="1:22" ht="15" customHeight="1" x14ac:dyDescent="0.3">
      <c r="A33" s="10"/>
      <c r="B33" s="11" t="s">
        <v>33</v>
      </c>
      <c r="C33" s="12"/>
      <c r="D33" s="50">
        <f>11.78-5.78</f>
        <v>5.9999999999999991</v>
      </c>
      <c r="E33" s="13">
        <v>0.52</v>
      </c>
      <c r="F33" s="51">
        <f t="shared" ref="F33:F34" si="1">(E32+E33)/2</f>
        <v>0.55000000000000004</v>
      </c>
      <c r="G33" s="14">
        <v>0.7</v>
      </c>
      <c r="H33" s="51">
        <f t="shared" ref="H33:H34" si="2">(G32+G33)/2</f>
        <v>0.7</v>
      </c>
      <c r="I33" s="51">
        <f>(F33+H33)/2</f>
        <v>0.625</v>
      </c>
      <c r="J33" s="14">
        <v>1.1499999999999999</v>
      </c>
      <c r="K33" s="51">
        <f>(J32+J33)/2</f>
        <v>1.2</v>
      </c>
      <c r="L33" s="15">
        <f t="shared" si="0"/>
        <v>4.4999999999999991</v>
      </c>
      <c r="M33" s="16"/>
      <c r="N33" s="14"/>
      <c r="P33" s="19"/>
      <c r="Q33" s="1"/>
      <c r="R33" s="1"/>
      <c r="S33" s="1"/>
      <c r="T33" s="1"/>
      <c r="U33" s="19"/>
      <c r="V33" s="19"/>
    </row>
    <row r="34" spans="1:22" ht="19.8" x14ac:dyDescent="0.3">
      <c r="A34" s="10"/>
      <c r="B34" s="11" t="s">
        <v>34</v>
      </c>
      <c r="C34" s="12"/>
      <c r="D34" s="50">
        <f>18.28-11.78</f>
        <v>6.5000000000000018</v>
      </c>
      <c r="E34" s="13">
        <v>0.54</v>
      </c>
      <c r="F34" s="51">
        <f t="shared" si="1"/>
        <v>0.53</v>
      </c>
      <c r="G34" s="14">
        <v>0.7</v>
      </c>
      <c r="H34" s="51">
        <f t="shared" si="2"/>
        <v>0.7</v>
      </c>
      <c r="I34" s="51">
        <f>(F34+H34)/2</f>
        <v>0.61499999999999999</v>
      </c>
      <c r="J34" s="14">
        <v>0.9</v>
      </c>
      <c r="K34" s="51">
        <f>(J33+J34)/2</f>
        <v>1.0249999999999999</v>
      </c>
      <c r="L34" s="15">
        <f t="shared" si="0"/>
        <v>4.0974375000000007</v>
      </c>
      <c r="M34" s="16"/>
      <c r="N34" s="14"/>
      <c r="P34" s="19"/>
      <c r="Q34" s="1"/>
      <c r="R34" s="1"/>
      <c r="S34" s="1"/>
      <c r="T34" s="1"/>
      <c r="U34" s="19"/>
      <c r="V34" s="19"/>
    </row>
    <row r="35" spans="1:22" ht="15" customHeight="1" x14ac:dyDescent="0.3">
      <c r="A35" s="10"/>
      <c r="B35" s="11"/>
      <c r="C35" s="12"/>
      <c r="D35" s="50"/>
      <c r="E35" s="13"/>
      <c r="F35" s="50"/>
      <c r="G35" s="14"/>
      <c r="H35" s="52"/>
      <c r="I35" s="52"/>
      <c r="J35" s="14"/>
      <c r="K35" s="52"/>
      <c r="L35" s="15"/>
      <c r="M35" s="16"/>
      <c r="N35" s="14"/>
      <c r="P35" s="19"/>
      <c r="Q35" s="1"/>
      <c r="R35" s="1"/>
      <c r="S35" s="1"/>
      <c r="T35" s="1"/>
      <c r="U35" s="19"/>
      <c r="V35" s="19"/>
    </row>
    <row r="36" spans="1:22" ht="15" customHeight="1" x14ac:dyDescent="0.3">
      <c r="A36" s="10"/>
      <c r="B36" s="34" t="s">
        <v>46</v>
      </c>
      <c r="C36" s="12"/>
      <c r="D36" s="50"/>
      <c r="E36" s="13"/>
      <c r="F36" s="50"/>
      <c r="G36" s="14"/>
      <c r="H36" s="52"/>
      <c r="I36" s="52"/>
      <c r="J36" s="14"/>
      <c r="K36" s="52"/>
      <c r="L36" s="15"/>
      <c r="M36" s="16"/>
      <c r="N36" s="14"/>
      <c r="P36" s="19"/>
      <c r="Q36" s="1"/>
      <c r="R36" s="1"/>
      <c r="S36" s="1"/>
      <c r="T36" s="1"/>
      <c r="U36" s="19"/>
      <c r="V36" s="19"/>
    </row>
    <row r="37" spans="1:22" x14ac:dyDescent="0.3">
      <c r="A37" s="22"/>
      <c r="B37" s="11" t="s">
        <v>23</v>
      </c>
      <c r="C37" s="23"/>
      <c r="D37" s="51"/>
      <c r="E37" s="15">
        <v>0.5</v>
      </c>
      <c r="F37" s="51"/>
      <c r="G37" s="15">
        <v>0.8</v>
      </c>
      <c r="H37" s="51"/>
      <c r="I37" s="51"/>
      <c r="J37" s="15">
        <f>1.8</f>
        <v>1.8</v>
      </c>
      <c r="K37" s="51"/>
      <c r="L37" s="15"/>
      <c r="M37" s="26"/>
      <c r="N37" s="25"/>
    </row>
    <row r="38" spans="1:22" ht="15" customHeight="1" x14ac:dyDescent="0.3">
      <c r="A38" s="10"/>
      <c r="B38" s="11" t="s">
        <v>35</v>
      </c>
      <c r="C38" s="12"/>
      <c r="D38" s="50">
        <v>5</v>
      </c>
      <c r="E38" s="13">
        <v>0.5</v>
      </c>
      <c r="F38" s="51">
        <f>(E37+E38)/2</f>
        <v>0.5</v>
      </c>
      <c r="G38" s="14">
        <v>0.8</v>
      </c>
      <c r="H38" s="51">
        <f>(G37+G38)/2</f>
        <v>0.8</v>
      </c>
      <c r="I38" s="51">
        <f>(F38+H38)/2</f>
        <v>0.65</v>
      </c>
      <c r="J38" s="14">
        <v>1.8</v>
      </c>
      <c r="K38" s="51">
        <f>(J37+J38)/2</f>
        <v>1.8</v>
      </c>
      <c r="L38" s="15">
        <f t="shared" si="0"/>
        <v>5.8500000000000005</v>
      </c>
      <c r="M38" s="16"/>
      <c r="N38" s="14"/>
      <c r="P38" s="19"/>
      <c r="Q38" s="1"/>
      <c r="R38" s="1"/>
      <c r="S38" s="1"/>
      <c r="T38" s="1"/>
      <c r="U38" s="19"/>
      <c r="V38" s="19"/>
    </row>
    <row r="39" spans="1:22" ht="15" customHeight="1" x14ac:dyDescent="0.3">
      <c r="A39" s="10"/>
      <c r="B39" s="11" t="s">
        <v>36</v>
      </c>
      <c r="C39" s="12"/>
      <c r="D39" s="50">
        <v>5</v>
      </c>
      <c r="E39" s="13">
        <v>0.5</v>
      </c>
      <c r="F39" s="51">
        <f t="shared" ref="F39:F42" si="3">(E38+E39)/2</f>
        <v>0.5</v>
      </c>
      <c r="G39" s="14">
        <v>0.8</v>
      </c>
      <c r="H39" s="51">
        <f t="shared" ref="H39:H42" si="4">(G38+G39)/2</f>
        <v>0.8</v>
      </c>
      <c r="I39" s="51">
        <f>(F39+H39)/2</f>
        <v>0.65</v>
      </c>
      <c r="J39" s="14">
        <v>1.45</v>
      </c>
      <c r="K39" s="51">
        <f>(J38+J39)/2</f>
        <v>1.625</v>
      </c>
      <c r="L39" s="15">
        <f t="shared" si="0"/>
        <v>5.2812500000000009</v>
      </c>
      <c r="M39" s="16"/>
      <c r="N39" s="14"/>
      <c r="P39" s="19"/>
      <c r="Q39" s="1"/>
      <c r="R39" s="1"/>
      <c r="S39" s="1"/>
      <c r="T39" s="1"/>
      <c r="U39" s="19"/>
      <c r="V39" s="19"/>
    </row>
    <row r="40" spans="1:22" ht="19.8" x14ac:dyDescent="0.3">
      <c r="A40" s="10"/>
      <c r="B40" s="11" t="s">
        <v>37</v>
      </c>
      <c r="C40" s="12"/>
      <c r="D40" s="50">
        <v>5</v>
      </c>
      <c r="E40" s="13">
        <v>0.5</v>
      </c>
      <c r="F40" s="51">
        <f t="shared" si="3"/>
        <v>0.5</v>
      </c>
      <c r="G40" s="14">
        <v>0.8</v>
      </c>
      <c r="H40" s="51">
        <f t="shared" si="4"/>
        <v>0.8</v>
      </c>
      <c r="I40" s="51">
        <f>(F40+H40)/2</f>
        <v>0.65</v>
      </c>
      <c r="J40" s="14">
        <v>1.25</v>
      </c>
      <c r="K40" s="51">
        <f>(J39+J40)/2</f>
        <v>1.35</v>
      </c>
      <c r="L40" s="15">
        <f t="shared" si="0"/>
        <v>4.3875000000000002</v>
      </c>
      <c r="M40" s="16"/>
      <c r="N40" s="14"/>
      <c r="P40" s="19"/>
      <c r="Q40" s="1"/>
      <c r="R40" s="1"/>
      <c r="S40" s="1"/>
      <c r="T40" s="1"/>
      <c r="U40" s="19"/>
      <c r="V40" s="19"/>
    </row>
    <row r="41" spans="1:22" ht="15" customHeight="1" x14ac:dyDescent="0.3">
      <c r="A41" s="10"/>
      <c r="B41" s="11" t="s">
        <v>38</v>
      </c>
      <c r="C41" s="12"/>
      <c r="D41" s="50">
        <v>5</v>
      </c>
      <c r="E41" s="13">
        <v>0.5</v>
      </c>
      <c r="F41" s="51">
        <f t="shared" si="3"/>
        <v>0.5</v>
      </c>
      <c r="G41" s="14">
        <v>0.8</v>
      </c>
      <c r="H41" s="51">
        <f t="shared" si="4"/>
        <v>0.8</v>
      </c>
      <c r="I41" s="51">
        <f>(F41+H41)/2</f>
        <v>0.65</v>
      </c>
      <c r="J41" s="14">
        <v>1.4</v>
      </c>
      <c r="K41" s="51">
        <f>(J40+J41)/2</f>
        <v>1.325</v>
      </c>
      <c r="L41" s="15">
        <f t="shared" si="0"/>
        <v>4.3062499999999995</v>
      </c>
      <c r="M41" s="16"/>
      <c r="N41" s="14"/>
      <c r="P41" s="19"/>
      <c r="Q41" s="1"/>
      <c r="R41" s="1"/>
      <c r="S41" s="1"/>
      <c r="T41" s="1"/>
      <c r="U41" s="19"/>
      <c r="V41" s="19"/>
    </row>
    <row r="42" spans="1:22" ht="15" customHeight="1" x14ac:dyDescent="0.3">
      <c r="A42" s="10"/>
      <c r="B42" s="11" t="s">
        <v>39</v>
      </c>
      <c r="C42" s="12"/>
      <c r="D42" s="50">
        <v>1.9</v>
      </c>
      <c r="E42" s="13">
        <v>0.5</v>
      </c>
      <c r="F42" s="51">
        <f t="shared" si="3"/>
        <v>0.5</v>
      </c>
      <c r="G42" s="14">
        <v>0.8</v>
      </c>
      <c r="H42" s="51">
        <f t="shared" si="4"/>
        <v>0.8</v>
      </c>
      <c r="I42" s="51">
        <f>(F42+H42)/2</f>
        <v>0.65</v>
      </c>
      <c r="J42" s="14">
        <v>1.25</v>
      </c>
      <c r="K42" s="51">
        <f>(J41+J42)/2</f>
        <v>1.325</v>
      </c>
      <c r="L42" s="15">
        <f t="shared" si="0"/>
        <v>1.6363749999999999</v>
      </c>
      <c r="M42" s="16"/>
      <c r="N42" s="14"/>
      <c r="P42" s="19"/>
      <c r="Q42" s="1"/>
      <c r="R42" s="1"/>
      <c r="S42" s="1"/>
      <c r="T42" s="1"/>
      <c r="U42" s="19"/>
      <c r="V42" s="19"/>
    </row>
    <row r="43" spans="1:22" ht="15" customHeight="1" x14ac:dyDescent="0.3">
      <c r="A43" s="10"/>
      <c r="B43" s="11"/>
      <c r="C43" s="12"/>
      <c r="D43" s="50"/>
      <c r="E43" s="13"/>
      <c r="F43" s="50"/>
      <c r="G43" s="14"/>
      <c r="H43" s="52"/>
      <c r="I43" s="52"/>
      <c r="J43" s="14"/>
      <c r="K43" s="52"/>
      <c r="L43" s="15"/>
      <c r="M43" s="16"/>
      <c r="N43" s="14"/>
      <c r="P43" s="19"/>
      <c r="Q43" s="1"/>
      <c r="R43" s="1"/>
      <c r="S43" s="1"/>
      <c r="T43" s="1"/>
      <c r="U43" s="19"/>
      <c r="V43" s="19"/>
    </row>
    <row r="44" spans="1:22" ht="15" customHeight="1" x14ac:dyDescent="0.3">
      <c r="A44" s="10"/>
      <c r="B44" s="34" t="s">
        <v>47</v>
      </c>
      <c r="C44" s="12"/>
      <c r="D44" s="50"/>
      <c r="E44" s="13"/>
      <c r="F44" s="50"/>
      <c r="G44" s="14"/>
      <c r="H44" s="52"/>
      <c r="I44" s="52"/>
      <c r="J44" s="14"/>
      <c r="K44" s="52"/>
      <c r="L44" s="15"/>
      <c r="M44" s="16"/>
      <c r="N44" s="14"/>
      <c r="P44" s="19"/>
      <c r="Q44" s="1"/>
      <c r="R44" s="1"/>
      <c r="S44" s="1"/>
      <c r="T44" s="1"/>
      <c r="U44" s="19"/>
      <c r="V44" s="19"/>
    </row>
    <row r="45" spans="1:22" x14ac:dyDescent="0.3">
      <c r="A45" s="22"/>
      <c r="B45" s="11" t="s">
        <v>23</v>
      </c>
      <c r="C45" s="23"/>
      <c r="D45" s="51"/>
      <c r="E45" s="15">
        <v>0.4</v>
      </c>
      <c r="F45" s="51"/>
      <c r="G45" s="15">
        <v>1</v>
      </c>
      <c r="H45" s="51"/>
      <c r="I45" s="51"/>
      <c r="J45" s="15">
        <v>2.1</v>
      </c>
      <c r="K45" s="51"/>
      <c r="L45" s="15"/>
      <c r="M45" s="26"/>
      <c r="N45" s="25"/>
    </row>
    <row r="46" spans="1:22" ht="15" customHeight="1" x14ac:dyDescent="0.3">
      <c r="A46" s="10"/>
      <c r="B46" s="11" t="s">
        <v>40</v>
      </c>
      <c r="C46" s="12"/>
      <c r="D46" s="50">
        <v>12.8</v>
      </c>
      <c r="E46" s="13">
        <v>0.4</v>
      </c>
      <c r="F46" s="51">
        <f>(E45+E46)/2</f>
        <v>0.4</v>
      </c>
      <c r="G46" s="14">
        <v>1</v>
      </c>
      <c r="H46" s="51">
        <f>(G45+G46)/2</f>
        <v>1</v>
      </c>
      <c r="I46" s="51">
        <f>(F46+H46)/2</f>
        <v>0.7</v>
      </c>
      <c r="J46" s="14">
        <v>2.1</v>
      </c>
      <c r="K46" s="51">
        <f>(J45+J46)/2</f>
        <v>2.1</v>
      </c>
      <c r="L46" s="15">
        <f t="shared" si="0"/>
        <v>18.815999999999999</v>
      </c>
      <c r="M46" s="16"/>
      <c r="N46" s="14"/>
      <c r="P46" s="19"/>
      <c r="Q46" s="1"/>
      <c r="R46" s="1"/>
      <c r="S46" s="1"/>
      <c r="T46" s="1"/>
      <c r="U46" s="19"/>
      <c r="V46" s="19"/>
    </row>
    <row r="47" spans="1:22" ht="15" customHeight="1" x14ac:dyDescent="0.3">
      <c r="A47" s="10"/>
      <c r="B47" s="11"/>
      <c r="C47" s="12"/>
      <c r="D47" s="50"/>
      <c r="E47" s="13"/>
      <c r="F47" s="50"/>
      <c r="G47" s="14"/>
      <c r="H47" s="52"/>
      <c r="I47" s="52"/>
      <c r="J47" s="14"/>
      <c r="K47" s="52"/>
      <c r="L47" s="15"/>
      <c r="M47" s="16"/>
      <c r="N47" s="14"/>
      <c r="P47" s="19"/>
      <c r="Q47" s="1"/>
      <c r="R47" s="1"/>
      <c r="S47" s="1"/>
      <c r="T47" s="1"/>
      <c r="U47" s="19"/>
      <c r="V47" s="19"/>
    </row>
    <row r="48" spans="1:22" ht="15" customHeight="1" x14ac:dyDescent="0.3">
      <c r="A48" s="10"/>
      <c r="B48" s="34" t="s">
        <v>48</v>
      </c>
      <c r="C48" s="12"/>
      <c r="D48" s="50"/>
      <c r="E48" s="13"/>
      <c r="F48" s="50"/>
      <c r="G48" s="14"/>
      <c r="H48" s="52"/>
      <c r="I48" s="52"/>
      <c r="J48" s="14"/>
      <c r="K48" s="52"/>
      <c r="L48" s="15"/>
      <c r="M48" s="16"/>
      <c r="N48" s="14"/>
      <c r="P48" s="19"/>
      <c r="Q48" s="1"/>
      <c r="R48" s="1"/>
      <c r="S48" s="1"/>
      <c r="T48" s="1"/>
      <c r="U48" s="19"/>
      <c r="V48" s="19"/>
    </row>
    <row r="49" spans="1:22" x14ac:dyDescent="0.3">
      <c r="A49" s="22"/>
      <c r="B49" s="11" t="s">
        <v>23</v>
      </c>
      <c r="C49" s="23"/>
      <c r="D49" s="51"/>
      <c r="E49" s="15">
        <v>0.4</v>
      </c>
      <c r="F49" s="51"/>
      <c r="G49" s="15">
        <v>0.8</v>
      </c>
      <c r="H49" s="51"/>
      <c r="I49" s="51"/>
      <c r="J49" s="15">
        <v>1.5</v>
      </c>
      <c r="K49" s="51"/>
      <c r="L49" s="15"/>
      <c r="M49" s="26"/>
      <c r="N49" s="25"/>
    </row>
    <row r="50" spans="1:22" ht="15" customHeight="1" x14ac:dyDescent="0.3">
      <c r="A50" s="10"/>
      <c r="B50" s="11" t="s">
        <v>35</v>
      </c>
      <c r="C50" s="12"/>
      <c r="D50" s="50">
        <v>5</v>
      </c>
      <c r="E50" s="13">
        <v>0.4</v>
      </c>
      <c r="F50" s="51">
        <f>(E49+E50)/2</f>
        <v>0.4</v>
      </c>
      <c r="G50" s="14">
        <v>0.8</v>
      </c>
      <c r="H50" s="51">
        <f>(G49+G50)/2</f>
        <v>0.8</v>
      </c>
      <c r="I50" s="51">
        <f>(F50+H50)/2</f>
        <v>0.60000000000000009</v>
      </c>
      <c r="J50" s="14">
        <v>1.55</v>
      </c>
      <c r="K50" s="51">
        <f>(J49+J50)/2</f>
        <v>1.5249999999999999</v>
      </c>
      <c r="L50" s="15">
        <f t="shared" si="0"/>
        <v>4.5750000000000002</v>
      </c>
      <c r="M50" s="16"/>
      <c r="N50" s="14"/>
      <c r="P50" s="19"/>
      <c r="Q50" s="1"/>
      <c r="R50" s="1"/>
      <c r="S50" s="1"/>
      <c r="T50" s="1"/>
      <c r="U50" s="19"/>
      <c r="V50" s="19"/>
    </row>
    <row r="51" spans="1:22" ht="15" customHeight="1" x14ac:dyDescent="0.3">
      <c r="A51" s="10"/>
      <c r="B51" s="11" t="s">
        <v>36</v>
      </c>
      <c r="C51" s="12"/>
      <c r="D51" s="50">
        <v>5</v>
      </c>
      <c r="E51" s="13">
        <v>0.4</v>
      </c>
      <c r="F51" s="51">
        <f t="shared" ref="F51:F52" si="5">(E50+E51)/2</f>
        <v>0.4</v>
      </c>
      <c r="G51" s="14">
        <v>0.8</v>
      </c>
      <c r="H51" s="51">
        <f t="shared" ref="H51:H52" si="6">(G50+G51)/2</f>
        <v>0.8</v>
      </c>
      <c r="I51" s="51">
        <f>(F51+H51)/2</f>
        <v>0.60000000000000009</v>
      </c>
      <c r="J51" s="14">
        <v>1.4</v>
      </c>
      <c r="K51" s="51">
        <f>(J50+J51)/2</f>
        <v>1.4750000000000001</v>
      </c>
      <c r="L51" s="15">
        <f t="shared" si="0"/>
        <v>4.4250000000000007</v>
      </c>
      <c r="M51" s="16"/>
      <c r="N51" s="14"/>
      <c r="P51" s="19"/>
      <c r="Q51" s="1"/>
      <c r="R51" s="1"/>
      <c r="S51" s="1"/>
      <c r="T51" s="1"/>
      <c r="U51" s="19"/>
      <c r="V51" s="19"/>
    </row>
    <row r="52" spans="1:22" ht="15" customHeight="1" x14ac:dyDescent="0.3">
      <c r="A52" s="10"/>
      <c r="B52" s="11" t="s">
        <v>42</v>
      </c>
      <c r="C52" s="12"/>
      <c r="D52" s="50">
        <v>4.5999999999999996</v>
      </c>
      <c r="E52" s="13">
        <v>0.4</v>
      </c>
      <c r="F52" s="51">
        <f t="shared" si="5"/>
        <v>0.4</v>
      </c>
      <c r="G52" s="14">
        <v>0.8</v>
      </c>
      <c r="H52" s="51">
        <f t="shared" si="6"/>
        <v>0.8</v>
      </c>
      <c r="I52" s="51">
        <f>(F52+H52)/2</f>
        <v>0.60000000000000009</v>
      </c>
      <c r="J52" s="14">
        <v>1.2</v>
      </c>
      <c r="K52" s="51">
        <f>(J51+J52)/2</f>
        <v>1.2999999999999998</v>
      </c>
      <c r="L52" s="15">
        <f t="shared" si="0"/>
        <v>3.5879999999999996</v>
      </c>
      <c r="M52" s="16"/>
      <c r="N52" s="14"/>
      <c r="P52" s="19"/>
      <c r="Q52" s="1"/>
      <c r="R52" s="1"/>
      <c r="S52" s="1"/>
      <c r="T52" s="1"/>
      <c r="U52" s="19"/>
      <c r="V52" s="19"/>
    </row>
    <row r="53" spans="1:22" ht="15" customHeight="1" x14ac:dyDescent="0.3">
      <c r="A53" s="10"/>
      <c r="B53" s="11"/>
      <c r="C53" s="12"/>
      <c r="D53" s="50"/>
      <c r="E53" s="13"/>
      <c r="F53" s="50"/>
      <c r="G53" s="14"/>
      <c r="H53" s="52"/>
      <c r="I53" s="52"/>
      <c r="J53" s="14"/>
      <c r="K53" s="52"/>
      <c r="L53" s="15"/>
      <c r="M53" s="16"/>
      <c r="N53" s="14"/>
      <c r="P53" s="19"/>
      <c r="Q53" s="1"/>
      <c r="R53" s="1"/>
      <c r="S53" s="1"/>
      <c r="T53" s="1"/>
      <c r="U53" s="19"/>
      <c r="V53" s="19"/>
    </row>
    <row r="54" spans="1:22" ht="15" customHeight="1" x14ac:dyDescent="0.3">
      <c r="A54" s="10"/>
      <c r="B54" s="34" t="s">
        <v>49</v>
      </c>
      <c r="C54" s="12"/>
      <c r="D54" s="50"/>
      <c r="E54" s="13"/>
      <c r="F54" s="50"/>
      <c r="G54" s="14"/>
      <c r="H54" s="52"/>
      <c r="I54" s="52"/>
      <c r="J54" s="14"/>
      <c r="K54" s="52"/>
      <c r="L54" s="15"/>
      <c r="M54" s="16"/>
      <c r="N54" s="14"/>
      <c r="P54" s="19"/>
      <c r="Q54" s="1"/>
      <c r="R54" s="1"/>
      <c r="S54" s="1"/>
      <c r="T54" s="1"/>
      <c r="U54" s="19"/>
      <c r="V54" s="19"/>
    </row>
    <row r="55" spans="1:22" x14ac:dyDescent="0.3">
      <c r="A55" s="22"/>
      <c r="B55" s="11" t="s">
        <v>23</v>
      </c>
      <c r="C55" s="23"/>
      <c r="D55" s="51"/>
      <c r="E55" s="15">
        <v>0.4</v>
      </c>
      <c r="F55" s="51"/>
      <c r="G55" s="15">
        <v>0.7</v>
      </c>
      <c r="H55" s="51"/>
      <c r="I55" s="51"/>
      <c r="J55" s="15">
        <v>1.2</v>
      </c>
      <c r="K55" s="51"/>
      <c r="L55" s="15"/>
      <c r="M55" s="26"/>
      <c r="N55" s="25"/>
    </row>
    <row r="56" spans="1:22" ht="15" customHeight="1" x14ac:dyDescent="0.3">
      <c r="A56" s="10"/>
      <c r="B56" s="11" t="s">
        <v>43</v>
      </c>
      <c r="C56" s="12"/>
      <c r="D56" s="50">
        <v>13.4</v>
      </c>
      <c r="E56" s="13">
        <v>0.4</v>
      </c>
      <c r="F56" s="51">
        <f>(E55+E56)/2</f>
        <v>0.4</v>
      </c>
      <c r="G56" s="14">
        <v>0.7</v>
      </c>
      <c r="H56" s="51">
        <f>(G55+G56)/2</f>
        <v>0.7</v>
      </c>
      <c r="I56" s="51">
        <f>(F56+H56)/2</f>
        <v>0.55000000000000004</v>
      </c>
      <c r="J56" s="14">
        <v>1.2</v>
      </c>
      <c r="K56" s="51">
        <f>(J55+J56)/2</f>
        <v>1.2</v>
      </c>
      <c r="L56" s="15">
        <f t="shared" si="0"/>
        <v>8.8440000000000012</v>
      </c>
      <c r="M56" s="16"/>
      <c r="N56" s="14"/>
      <c r="P56" s="19"/>
      <c r="Q56" s="1"/>
      <c r="R56" s="1"/>
      <c r="S56" s="1"/>
      <c r="T56" s="1"/>
      <c r="U56" s="19"/>
      <c r="V56" s="19"/>
    </row>
    <row r="57" spans="1:22" ht="15" customHeight="1" x14ac:dyDescent="0.3">
      <c r="A57" s="10"/>
      <c r="B57" s="11"/>
      <c r="C57" s="12"/>
      <c r="D57" s="50"/>
      <c r="E57" s="13"/>
      <c r="F57" s="50"/>
      <c r="G57" s="14"/>
      <c r="H57" s="52"/>
      <c r="I57" s="52"/>
      <c r="J57" s="14"/>
      <c r="K57" s="52"/>
      <c r="L57" s="15"/>
      <c r="M57" s="16"/>
      <c r="N57" s="14"/>
      <c r="P57" s="19"/>
      <c r="Q57" s="1"/>
      <c r="R57" s="1"/>
      <c r="S57" s="1"/>
      <c r="T57" s="1"/>
      <c r="U57" s="19"/>
      <c r="V57" s="19"/>
    </row>
    <row r="58" spans="1:22" ht="15" customHeight="1" x14ac:dyDescent="0.3">
      <c r="A58" s="10"/>
      <c r="B58" s="34" t="s">
        <v>50</v>
      </c>
      <c r="C58" s="12"/>
      <c r="D58" s="50"/>
      <c r="E58" s="13"/>
      <c r="F58" s="50"/>
      <c r="G58" s="14"/>
      <c r="H58" s="52"/>
      <c r="I58" s="52"/>
      <c r="J58" s="14"/>
      <c r="K58" s="52"/>
      <c r="L58" s="15"/>
      <c r="M58" s="16"/>
      <c r="N58" s="14"/>
      <c r="P58" s="19"/>
      <c r="Q58" s="1"/>
      <c r="R58" s="1"/>
      <c r="S58" s="1"/>
      <c r="T58" s="1"/>
      <c r="U58" s="19"/>
      <c r="V58" s="19"/>
    </row>
    <row r="59" spans="1:22" x14ac:dyDescent="0.3">
      <c r="A59" s="22"/>
      <c r="B59" s="11" t="s">
        <v>23</v>
      </c>
      <c r="C59" s="23"/>
      <c r="D59" s="51"/>
      <c r="E59" s="15">
        <v>0.4</v>
      </c>
      <c r="F59" s="51"/>
      <c r="G59" s="15">
        <v>0.7</v>
      </c>
      <c r="H59" s="51"/>
      <c r="I59" s="51"/>
      <c r="J59" s="15">
        <v>1</v>
      </c>
      <c r="K59" s="51"/>
      <c r="L59" s="15"/>
      <c r="M59" s="26"/>
      <c r="N59" s="25"/>
    </row>
    <row r="60" spans="1:22" ht="15" customHeight="1" x14ac:dyDescent="0.3">
      <c r="A60" s="10"/>
      <c r="B60" s="11" t="s">
        <v>44</v>
      </c>
      <c r="C60" s="12"/>
      <c r="D60" s="50">
        <v>1.8</v>
      </c>
      <c r="E60" s="13">
        <v>0.47</v>
      </c>
      <c r="F60" s="51">
        <f>(E59+E60)/2</f>
        <v>0.435</v>
      </c>
      <c r="G60" s="14">
        <v>0.7</v>
      </c>
      <c r="H60" s="51">
        <f>(G59+G60)/2</f>
        <v>0.7</v>
      </c>
      <c r="I60" s="51">
        <f>(F60+H60)/2</f>
        <v>0.5675</v>
      </c>
      <c r="J60" s="14">
        <v>1</v>
      </c>
      <c r="K60" s="51">
        <f>(J59+J60)/2</f>
        <v>1</v>
      </c>
      <c r="L60" s="15">
        <f t="shared" si="0"/>
        <v>1.0215000000000001</v>
      </c>
      <c r="M60" s="16"/>
      <c r="N60" s="14"/>
      <c r="P60" s="19"/>
      <c r="Q60" s="1"/>
      <c r="R60" s="1"/>
      <c r="S60" s="1"/>
      <c r="T60" s="1"/>
      <c r="U60" s="19"/>
      <c r="V60" s="19"/>
    </row>
    <row r="61" spans="1:22" ht="15" customHeight="1" x14ac:dyDescent="0.3">
      <c r="A61" s="10"/>
      <c r="B61" s="11"/>
      <c r="C61" s="12"/>
      <c r="D61" s="50"/>
      <c r="E61" s="13"/>
      <c r="F61" s="50"/>
      <c r="G61" s="14"/>
      <c r="H61" s="52"/>
      <c r="I61" s="52"/>
      <c r="J61" s="14"/>
      <c r="K61" s="52"/>
      <c r="L61" s="15"/>
      <c r="M61" s="16"/>
      <c r="N61" s="14"/>
      <c r="P61" s="19"/>
      <c r="Q61" s="1"/>
      <c r="R61" s="1"/>
      <c r="S61" s="1"/>
      <c r="T61" s="1"/>
      <c r="U61" s="19"/>
      <c r="V61" s="19"/>
    </row>
    <row r="62" spans="1:22" ht="15" customHeight="1" x14ac:dyDescent="0.3">
      <c r="A62" s="10"/>
      <c r="B62" s="34" t="s">
        <v>51</v>
      </c>
      <c r="C62" s="12"/>
      <c r="D62" s="50"/>
      <c r="E62" s="13"/>
      <c r="F62" s="50"/>
      <c r="G62" s="14"/>
      <c r="H62" s="52"/>
      <c r="I62" s="52"/>
      <c r="J62" s="14"/>
      <c r="K62" s="52"/>
      <c r="L62" s="15"/>
      <c r="M62" s="16"/>
      <c r="N62" s="14"/>
      <c r="P62" s="19"/>
      <c r="Q62" s="1"/>
      <c r="R62" s="1"/>
      <c r="S62" s="1"/>
      <c r="T62" s="1"/>
      <c r="U62" s="19"/>
      <c r="V62" s="19"/>
    </row>
    <row r="63" spans="1:22" x14ac:dyDescent="0.3">
      <c r="A63" s="22"/>
      <c r="B63" s="11" t="s">
        <v>23</v>
      </c>
      <c r="C63" s="23"/>
      <c r="D63" s="51"/>
      <c r="E63" s="15">
        <v>0.4</v>
      </c>
      <c r="F63" s="51"/>
      <c r="G63" s="15">
        <v>0.7</v>
      </c>
      <c r="H63" s="51"/>
      <c r="I63" s="51"/>
      <c r="J63" s="15">
        <v>1.2</v>
      </c>
      <c r="K63" s="51"/>
      <c r="L63" s="15"/>
      <c r="M63" s="26"/>
      <c r="N63" s="25"/>
    </row>
    <row r="64" spans="1:22" ht="15" customHeight="1" x14ac:dyDescent="0.3">
      <c r="A64" s="10"/>
      <c r="B64" s="11" t="s">
        <v>45</v>
      </c>
      <c r="C64" s="12"/>
      <c r="D64" s="50">
        <v>6.4</v>
      </c>
      <c r="E64" s="13">
        <v>0.4</v>
      </c>
      <c r="F64" s="51">
        <f>(E63+E64)/2</f>
        <v>0.4</v>
      </c>
      <c r="G64" s="14">
        <v>0.7</v>
      </c>
      <c r="H64" s="51">
        <f>(G63+G64)/2</f>
        <v>0.7</v>
      </c>
      <c r="I64" s="51">
        <f>(F64+H64)/2</f>
        <v>0.55000000000000004</v>
      </c>
      <c r="J64" s="14">
        <v>1.2</v>
      </c>
      <c r="K64" s="51">
        <f>(J63+J64)/2</f>
        <v>1.2</v>
      </c>
      <c r="L64" s="15">
        <f t="shared" si="0"/>
        <v>4.2240000000000002</v>
      </c>
      <c r="M64" s="16"/>
      <c r="N64" s="14"/>
      <c r="P64" s="19"/>
      <c r="Q64" s="1"/>
      <c r="R64" s="1"/>
      <c r="S64" s="1"/>
      <c r="T64" s="1"/>
      <c r="U64" s="19"/>
      <c r="V64" s="19"/>
    </row>
    <row r="65" spans="1:14" ht="15" customHeight="1" x14ac:dyDescent="0.3">
      <c r="A65" s="22"/>
      <c r="B65" s="20"/>
      <c r="C65" s="23"/>
      <c r="D65" s="15"/>
      <c r="E65" s="15"/>
      <c r="F65" s="15"/>
      <c r="G65" s="15"/>
      <c r="H65" s="15"/>
      <c r="I65" s="15"/>
      <c r="J65" s="15"/>
      <c r="K65" s="15"/>
      <c r="L65" s="26"/>
      <c r="M65" s="26"/>
      <c r="N65" s="25"/>
    </row>
    <row r="66" spans="1:14" x14ac:dyDescent="0.3">
      <c r="A66" s="22"/>
      <c r="B66" s="27" t="s">
        <v>20</v>
      </c>
      <c r="C66" s="28"/>
      <c r="D66" s="29"/>
      <c r="E66" s="29"/>
      <c r="F66" s="29"/>
      <c r="G66" s="29"/>
      <c r="H66" s="29"/>
      <c r="I66" s="29"/>
      <c r="J66" s="29"/>
      <c r="K66" s="29"/>
      <c r="L66" s="18"/>
      <c r="M66" s="18"/>
      <c r="N66" s="25"/>
    </row>
  </sheetData>
  <mergeCells count="6">
    <mergeCell ref="A1:N1"/>
    <mergeCell ref="A3:J3"/>
    <mergeCell ref="E4:G4"/>
    <mergeCell ref="M3:N3"/>
    <mergeCell ref="A2:J2"/>
    <mergeCell ref="M2:N2"/>
  </mergeCells>
  <printOptions horizontalCentered="1"/>
  <pageMargins left="0.7" right="0.7" top="0.75" bottom="0.75" header="0.3" footer="0.3"/>
  <pageSetup paperSize="9" scale="72" orientation="portrait"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0"/>
  <sheetViews>
    <sheetView zoomScaleNormal="100" zoomScaleSheetLayoutView="80" workbookViewId="0">
      <selection activeCell="I22" sqref="I22"/>
    </sheetView>
  </sheetViews>
  <sheetFormatPr defaultRowHeight="14.4" x14ac:dyDescent="0.3"/>
  <cols>
    <col min="1" max="1" width="5.109375" style="31" bestFit="1" customWidth="1"/>
    <col min="2" max="2" width="30.109375" customWidth="1"/>
    <col min="3" max="3" width="5.5546875" bestFit="1" customWidth="1"/>
    <col min="4" max="4" width="6.6640625" customWidth="1"/>
    <col min="5" max="5" width="7.88671875" customWidth="1"/>
    <col min="6" max="6" width="7.109375" customWidth="1"/>
    <col min="7" max="7" width="9.33203125" style="31" customWidth="1"/>
    <col min="8" max="8" width="6.33203125" style="31" bestFit="1" customWidth="1"/>
    <col min="9" max="9" width="10.6640625" style="31" bestFit="1" customWidth="1"/>
    <col min="10" max="10" width="10.5546875" style="31"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3" s="1" customFormat="1" x14ac:dyDescent="0.3">
      <c r="A1" s="63" t="s">
        <v>54</v>
      </c>
      <c r="B1" s="63"/>
      <c r="C1" s="63"/>
      <c r="D1" s="63"/>
      <c r="E1" s="63"/>
      <c r="F1" s="63"/>
      <c r="G1" s="63"/>
      <c r="H1" s="63"/>
      <c r="I1" s="63"/>
      <c r="J1" s="63"/>
      <c r="K1" s="63"/>
    </row>
    <row r="2" spans="1:13" s="1" customFormat="1" ht="22.8" x14ac:dyDescent="0.3">
      <c r="A2" s="64" t="s">
        <v>55</v>
      </c>
      <c r="B2" s="64"/>
      <c r="C2" s="64"/>
      <c r="D2" s="64"/>
      <c r="E2" s="64"/>
      <c r="F2" s="64"/>
      <c r="G2" s="64"/>
      <c r="H2" s="64"/>
      <c r="I2" s="64"/>
      <c r="J2" s="64"/>
      <c r="K2" s="64"/>
    </row>
    <row r="3" spans="1:13" s="1" customFormat="1" x14ac:dyDescent="0.3">
      <c r="A3" s="65" t="s">
        <v>56</v>
      </c>
      <c r="B3" s="65"/>
      <c r="C3" s="65"/>
      <c r="D3" s="65"/>
      <c r="E3" s="65"/>
      <c r="F3" s="65"/>
      <c r="G3" s="65"/>
      <c r="H3" s="65"/>
      <c r="I3" s="65"/>
      <c r="J3" s="65"/>
      <c r="K3" s="65"/>
    </row>
    <row r="4" spans="1:13" s="1" customFormat="1" x14ac:dyDescent="0.3">
      <c r="A4" s="65" t="s">
        <v>57</v>
      </c>
      <c r="B4" s="65"/>
      <c r="C4" s="65"/>
      <c r="D4" s="65"/>
      <c r="E4" s="65"/>
      <c r="F4" s="65"/>
      <c r="G4" s="65"/>
      <c r="H4" s="65"/>
      <c r="I4" s="65"/>
      <c r="J4" s="65"/>
      <c r="K4" s="65"/>
    </row>
    <row r="5" spans="1:13" ht="17.399999999999999" x14ac:dyDescent="0.3">
      <c r="A5" s="55" t="s">
        <v>58</v>
      </c>
      <c r="B5" s="55"/>
      <c r="C5" s="55"/>
      <c r="D5" s="55"/>
      <c r="E5" s="55"/>
      <c r="F5" s="55"/>
      <c r="G5" s="55"/>
      <c r="H5" s="55"/>
      <c r="I5" s="55"/>
      <c r="J5" s="55"/>
      <c r="K5" s="55"/>
    </row>
    <row r="6" spans="1:13" ht="18" x14ac:dyDescent="0.35">
      <c r="A6" s="66" t="s">
        <v>52</v>
      </c>
      <c r="B6" s="66"/>
      <c r="C6" s="66"/>
      <c r="D6" s="66"/>
      <c r="E6" s="66"/>
      <c r="F6" s="66"/>
      <c r="G6" s="66"/>
      <c r="H6" s="62" t="s">
        <v>59</v>
      </c>
      <c r="I6" s="62"/>
      <c r="J6" s="62"/>
      <c r="K6" s="62"/>
    </row>
    <row r="7" spans="1:13" ht="15.6" x14ac:dyDescent="0.3">
      <c r="A7" s="56" t="s">
        <v>60</v>
      </c>
      <c r="B7" s="56"/>
      <c r="C7" s="56"/>
      <c r="D7" s="56"/>
      <c r="E7" s="56"/>
      <c r="F7" s="56"/>
      <c r="G7" s="3"/>
      <c r="H7" s="62" t="s">
        <v>61</v>
      </c>
      <c r="I7" s="62"/>
      <c r="J7" s="62"/>
      <c r="K7" s="62"/>
    </row>
    <row r="8" spans="1:13" ht="15" customHeight="1" x14ac:dyDescent="0.3">
      <c r="A8" s="6" t="s">
        <v>1</v>
      </c>
      <c r="B8" s="5" t="s">
        <v>2</v>
      </c>
      <c r="C8" s="6" t="s">
        <v>3</v>
      </c>
      <c r="D8" s="7" t="s">
        <v>4</v>
      </c>
      <c r="E8" s="7" t="s">
        <v>5</v>
      </c>
      <c r="F8" s="7" t="s">
        <v>6</v>
      </c>
      <c r="G8" s="7" t="s">
        <v>7</v>
      </c>
      <c r="H8" s="6" t="s">
        <v>8</v>
      </c>
      <c r="I8" s="7" t="s">
        <v>62</v>
      </c>
      <c r="J8" s="7" t="s">
        <v>63</v>
      </c>
      <c r="K8" s="8" t="s">
        <v>9</v>
      </c>
    </row>
    <row r="9" spans="1:13" s="1" customFormat="1" x14ac:dyDescent="0.3">
      <c r="A9" s="10">
        <v>1</v>
      </c>
      <c r="B9" s="21" t="s">
        <v>22</v>
      </c>
      <c r="C9" s="12"/>
      <c r="D9" s="36"/>
      <c r="E9" s="37"/>
      <c r="F9" s="37"/>
      <c r="G9" s="37"/>
      <c r="H9" s="16"/>
      <c r="I9" s="17"/>
      <c r="J9" s="38"/>
      <c r="K9" s="14"/>
    </row>
    <row r="10" spans="1:13" s="1" customFormat="1" x14ac:dyDescent="0.3">
      <c r="A10" s="22"/>
      <c r="B10" s="39"/>
      <c r="C10" s="40">
        <v>1</v>
      </c>
      <c r="D10" s="50">
        <v>3</v>
      </c>
      <c r="E10" s="51">
        <v>0.63</v>
      </c>
      <c r="F10" s="51">
        <v>0.9</v>
      </c>
      <c r="G10" s="41">
        <f>PRODUCT(C10:F10)</f>
        <v>1.7010000000000001</v>
      </c>
      <c r="H10" s="38"/>
      <c r="I10" s="38"/>
      <c r="J10" s="38"/>
      <c r="K10" s="42"/>
      <c r="M10" s="43"/>
    </row>
    <row r="11" spans="1:13" s="1" customFormat="1" x14ac:dyDescent="0.3">
      <c r="A11" s="22"/>
      <c r="B11" s="39"/>
      <c r="C11" s="40">
        <v>1</v>
      </c>
      <c r="D11" s="50">
        <v>3</v>
      </c>
      <c r="E11" s="51">
        <v>0.63749999999999996</v>
      </c>
      <c r="F11" s="51">
        <v>0.875</v>
      </c>
      <c r="G11" s="41">
        <f t="shared" ref="G11:G27" si="0">PRODUCT(C11:F11)</f>
        <v>1.6734374999999999</v>
      </c>
      <c r="H11" s="38"/>
      <c r="I11" s="38"/>
      <c r="J11" s="38"/>
      <c r="K11" s="42"/>
      <c r="M11" s="43"/>
    </row>
    <row r="12" spans="1:13" s="1" customFormat="1" x14ac:dyDescent="0.3">
      <c r="A12" s="22"/>
      <c r="B12" s="39"/>
      <c r="C12" s="40">
        <v>1</v>
      </c>
      <c r="D12" s="50">
        <v>11</v>
      </c>
      <c r="E12" s="51">
        <v>0.6</v>
      </c>
      <c r="F12" s="51">
        <v>0.45499999999999996</v>
      </c>
      <c r="G12" s="41">
        <f t="shared" si="0"/>
        <v>3.0029999999999997</v>
      </c>
      <c r="H12" s="38"/>
      <c r="I12" s="38"/>
      <c r="J12" s="38"/>
      <c r="K12" s="42"/>
      <c r="M12" s="43"/>
    </row>
    <row r="13" spans="1:13" s="1" customFormat="1" x14ac:dyDescent="0.3">
      <c r="A13" s="22"/>
      <c r="B13" s="39"/>
      <c r="C13" s="40">
        <v>1</v>
      </c>
      <c r="D13" s="50">
        <v>5.78</v>
      </c>
      <c r="E13" s="51">
        <f>Measurement!I32</f>
        <v>0.6399999999999999</v>
      </c>
      <c r="F13" s="51">
        <f>Measurement!K32</f>
        <v>1.075</v>
      </c>
      <c r="G13" s="41">
        <f t="shared" si="0"/>
        <v>3.9766399999999993</v>
      </c>
      <c r="H13" s="38"/>
      <c r="I13" s="38"/>
      <c r="J13" s="38"/>
      <c r="K13" s="42"/>
      <c r="M13" s="43"/>
    </row>
    <row r="14" spans="1:13" s="1" customFormat="1" x14ac:dyDescent="0.3">
      <c r="A14" s="22"/>
      <c r="B14" s="39"/>
      <c r="C14" s="40">
        <v>1</v>
      </c>
      <c r="D14" s="50">
        <v>5.9999999999999991</v>
      </c>
      <c r="E14" s="51">
        <f>Measurement!I33</f>
        <v>0.625</v>
      </c>
      <c r="F14" s="51">
        <f>Measurement!K33</f>
        <v>1.2</v>
      </c>
      <c r="G14" s="41">
        <f t="shared" si="0"/>
        <v>4.4999999999999991</v>
      </c>
      <c r="H14" s="38"/>
      <c r="I14" s="38"/>
      <c r="J14" s="38"/>
      <c r="K14" s="42"/>
      <c r="M14" s="43"/>
    </row>
    <row r="15" spans="1:13" s="1" customFormat="1" x14ac:dyDescent="0.3">
      <c r="A15" s="22"/>
      <c r="B15" s="39"/>
      <c r="C15" s="40">
        <v>1</v>
      </c>
      <c r="D15" s="50">
        <v>6.5000000000000018</v>
      </c>
      <c r="E15" s="51">
        <f>Measurement!I34</f>
        <v>0.61499999999999999</v>
      </c>
      <c r="F15" s="51">
        <f>Measurement!K34</f>
        <v>1.0249999999999999</v>
      </c>
      <c r="G15" s="41">
        <f t="shared" si="0"/>
        <v>4.0974375000000007</v>
      </c>
      <c r="H15" s="38"/>
      <c r="I15" s="38"/>
      <c r="J15" s="38"/>
      <c r="K15" s="42"/>
      <c r="M15" s="43"/>
    </row>
    <row r="16" spans="1:13" s="1" customFormat="1" ht="15" x14ac:dyDescent="0.3">
      <c r="A16" s="10"/>
      <c r="B16" s="35"/>
      <c r="C16" s="40">
        <v>1</v>
      </c>
      <c r="D16" s="50">
        <v>5</v>
      </c>
      <c r="E16" s="51">
        <f>Measurement!I38</f>
        <v>0.65</v>
      </c>
      <c r="F16" s="51">
        <f>Measurement!K38</f>
        <v>1.8</v>
      </c>
      <c r="G16" s="41">
        <f t="shared" si="0"/>
        <v>5.8500000000000005</v>
      </c>
      <c r="H16" s="16"/>
      <c r="I16" s="17"/>
      <c r="J16" s="38"/>
      <c r="K16" s="14"/>
    </row>
    <row r="17" spans="1:31" s="1" customFormat="1" ht="15" x14ac:dyDescent="0.3">
      <c r="A17" s="22"/>
      <c r="B17" s="35"/>
      <c r="C17" s="40">
        <v>1</v>
      </c>
      <c r="D17" s="50">
        <v>5</v>
      </c>
      <c r="E17" s="51">
        <f>Measurement!I39</f>
        <v>0.65</v>
      </c>
      <c r="F17" s="51">
        <f>Measurement!K39</f>
        <v>1.625</v>
      </c>
      <c r="G17" s="41">
        <f t="shared" si="0"/>
        <v>5.28125</v>
      </c>
      <c r="H17" s="38"/>
      <c r="I17" s="38"/>
      <c r="J17" s="38"/>
      <c r="K17" s="42"/>
      <c r="M17" s="43"/>
    </row>
    <row r="18" spans="1:31" s="1" customFormat="1" x14ac:dyDescent="0.3">
      <c r="A18" s="22"/>
      <c r="B18" s="39"/>
      <c r="C18" s="40">
        <v>1</v>
      </c>
      <c r="D18" s="50">
        <v>5</v>
      </c>
      <c r="E18" s="51">
        <f>Measurement!I40</f>
        <v>0.65</v>
      </c>
      <c r="F18" s="51">
        <f>Measurement!K40</f>
        <v>1.35</v>
      </c>
      <c r="G18" s="41">
        <f t="shared" si="0"/>
        <v>4.3875000000000002</v>
      </c>
      <c r="H18" s="38"/>
      <c r="I18" s="38"/>
      <c r="J18" s="38"/>
      <c r="K18" s="42"/>
      <c r="M18" s="43"/>
    </row>
    <row r="19" spans="1:31" s="1" customFormat="1" x14ac:dyDescent="0.3">
      <c r="A19" s="10"/>
      <c r="B19" s="39"/>
      <c r="C19" s="40">
        <v>1</v>
      </c>
      <c r="D19" s="50">
        <v>5</v>
      </c>
      <c r="E19" s="51">
        <f>Measurement!I41</f>
        <v>0.65</v>
      </c>
      <c r="F19" s="51">
        <f>Measurement!K41</f>
        <v>1.325</v>
      </c>
      <c r="G19" s="41">
        <f t="shared" si="0"/>
        <v>4.3062499999999995</v>
      </c>
      <c r="H19" s="16"/>
      <c r="I19" s="17"/>
      <c r="J19" s="38"/>
      <c r="K19" s="14"/>
    </row>
    <row r="20" spans="1:31" s="1" customFormat="1" x14ac:dyDescent="0.3">
      <c r="A20" s="10"/>
      <c r="B20" s="39"/>
      <c r="C20" s="40">
        <v>1</v>
      </c>
      <c r="D20" s="50">
        <v>1.9</v>
      </c>
      <c r="E20" s="51">
        <f>Measurement!I42</f>
        <v>0.65</v>
      </c>
      <c r="F20" s="51">
        <f>Measurement!K42</f>
        <v>1.325</v>
      </c>
      <c r="G20" s="41">
        <f t="shared" si="0"/>
        <v>1.6363749999999997</v>
      </c>
      <c r="H20" s="16"/>
      <c r="I20" s="17"/>
      <c r="J20" s="38"/>
      <c r="K20" s="14"/>
    </row>
    <row r="21" spans="1:31" s="1" customFormat="1" x14ac:dyDescent="0.3">
      <c r="A21" s="10"/>
      <c r="B21" s="39"/>
      <c r="C21" s="40">
        <v>1</v>
      </c>
      <c r="D21" s="50">
        <v>12.8</v>
      </c>
      <c r="E21" s="51">
        <f>Measurement!I56</f>
        <v>0.55000000000000004</v>
      </c>
      <c r="F21" s="51">
        <f>Measurement!K46</f>
        <v>2.1</v>
      </c>
      <c r="G21" s="41">
        <f t="shared" si="0"/>
        <v>14.784000000000002</v>
      </c>
      <c r="H21" s="16"/>
      <c r="I21" s="17"/>
      <c r="J21" s="38"/>
      <c r="K21" s="14"/>
    </row>
    <row r="22" spans="1:31" s="1" customFormat="1" x14ac:dyDescent="0.3">
      <c r="A22" s="10"/>
      <c r="B22" s="39"/>
      <c r="C22" s="40">
        <v>1</v>
      </c>
      <c r="D22" s="50">
        <v>5</v>
      </c>
      <c r="E22" s="51">
        <f>Measurement!I50</f>
        <v>0.60000000000000009</v>
      </c>
      <c r="F22" s="51">
        <f>Measurement!K50</f>
        <v>1.5249999999999999</v>
      </c>
      <c r="G22" s="41">
        <f t="shared" si="0"/>
        <v>4.5750000000000002</v>
      </c>
      <c r="H22" s="16"/>
      <c r="I22" s="17"/>
      <c r="J22" s="38"/>
      <c r="K22" s="14"/>
    </row>
    <row r="23" spans="1:31" s="1" customFormat="1" x14ac:dyDescent="0.3">
      <c r="A23" s="10"/>
      <c r="B23" s="39"/>
      <c r="C23" s="40">
        <v>1</v>
      </c>
      <c r="D23" s="50">
        <v>5</v>
      </c>
      <c r="E23" s="51">
        <f>Measurement!I51</f>
        <v>0.60000000000000009</v>
      </c>
      <c r="F23" s="51">
        <f>Measurement!K51</f>
        <v>1.4750000000000001</v>
      </c>
      <c r="G23" s="41">
        <f t="shared" si="0"/>
        <v>4.4250000000000007</v>
      </c>
      <c r="H23" s="16"/>
      <c r="I23" s="17"/>
      <c r="J23" s="38"/>
      <c r="K23" s="14"/>
    </row>
    <row r="24" spans="1:31" s="1" customFormat="1" x14ac:dyDescent="0.3">
      <c r="A24" s="10"/>
      <c r="B24" s="39"/>
      <c r="C24" s="40">
        <v>1</v>
      </c>
      <c r="D24" s="50">
        <v>4.5999999999999996</v>
      </c>
      <c r="E24" s="51">
        <f>Measurement!I52</f>
        <v>0.60000000000000009</v>
      </c>
      <c r="F24" s="51">
        <f>Measurement!K52</f>
        <v>1.2999999999999998</v>
      </c>
      <c r="G24" s="41">
        <f t="shared" si="0"/>
        <v>3.5879999999999996</v>
      </c>
      <c r="H24" s="16"/>
      <c r="I24" s="17"/>
      <c r="J24" s="38"/>
      <c r="K24" s="14"/>
    </row>
    <row r="25" spans="1:31" s="1" customFormat="1" x14ac:dyDescent="0.3">
      <c r="A25" s="10"/>
      <c r="B25" s="39"/>
      <c r="C25" s="40">
        <v>1</v>
      </c>
      <c r="D25" s="50">
        <v>13.4</v>
      </c>
      <c r="E25" s="51">
        <f>Measurement!I56</f>
        <v>0.55000000000000004</v>
      </c>
      <c r="F25" s="51">
        <f>Measurement!K56</f>
        <v>1.2</v>
      </c>
      <c r="G25" s="41">
        <f t="shared" si="0"/>
        <v>8.8440000000000012</v>
      </c>
      <c r="H25" s="16"/>
      <c r="I25" s="17"/>
      <c r="J25" s="38"/>
      <c r="K25" s="14"/>
    </row>
    <row r="26" spans="1:31" s="1" customFormat="1" x14ac:dyDescent="0.3">
      <c r="A26" s="10"/>
      <c r="B26" s="39"/>
      <c r="C26" s="40">
        <v>1</v>
      </c>
      <c r="D26" s="50">
        <v>1.8</v>
      </c>
      <c r="E26" s="51">
        <f>Measurement!I60</f>
        <v>0.5675</v>
      </c>
      <c r="F26" s="51">
        <f>Measurement!K60</f>
        <v>1</v>
      </c>
      <c r="G26" s="41">
        <f t="shared" si="0"/>
        <v>1.0215000000000001</v>
      </c>
      <c r="H26" s="16"/>
      <c r="I26" s="17"/>
      <c r="J26" s="38"/>
      <c r="K26" s="14"/>
    </row>
    <row r="27" spans="1:31" s="1" customFormat="1" x14ac:dyDescent="0.3">
      <c r="A27" s="10"/>
      <c r="B27" s="39"/>
      <c r="C27" s="40">
        <v>1</v>
      </c>
      <c r="D27" s="50">
        <v>6.4</v>
      </c>
      <c r="E27" s="51">
        <f>Measurement!I64</f>
        <v>0.55000000000000004</v>
      </c>
      <c r="F27" s="51">
        <f>Measurement!K64</f>
        <v>1.2</v>
      </c>
      <c r="G27" s="41">
        <f t="shared" si="0"/>
        <v>4.2240000000000002</v>
      </c>
      <c r="H27" s="16"/>
      <c r="I27" s="17"/>
      <c r="J27" s="38"/>
      <c r="K27" s="14"/>
    </row>
    <row r="28" spans="1:31" s="1" customFormat="1" x14ac:dyDescent="0.3">
      <c r="A28" s="10"/>
      <c r="B28" s="39"/>
      <c r="C28" s="12"/>
      <c r="D28" s="13"/>
      <c r="E28" s="14"/>
      <c r="F28" s="14"/>
      <c r="G28" s="38"/>
      <c r="H28" s="16"/>
      <c r="I28" s="17"/>
      <c r="J28" s="38"/>
      <c r="K28" s="14"/>
    </row>
    <row r="29" spans="1:31" x14ac:dyDescent="0.3">
      <c r="A29" s="44"/>
      <c r="B29" s="27" t="s">
        <v>64</v>
      </c>
      <c r="C29" s="28"/>
      <c r="D29" s="29"/>
      <c r="E29" s="29"/>
      <c r="F29" s="29"/>
      <c r="G29" s="45"/>
      <c r="H29" s="18"/>
      <c r="I29" s="18"/>
      <c r="J29" s="18">
        <f>SUM(J10:J28)</f>
        <v>0</v>
      </c>
      <c r="K29" s="25"/>
      <c r="M29" s="46"/>
      <c r="P29" s="47"/>
      <c r="Q29" s="47"/>
    </row>
    <row r="30" spans="1:31" x14ac:dyDescent="0.3">
      <c r="M30" s="46"/>
      <c r="N30" s="48"/>
      <c r="O30" s="48"/>
      <c r="P30" s="49"/>
      <c r="R30" s="48"/>
      <c r="S30" s="48"/>
      <c r="T30" s="48"/>
      <c r="U30" s="46"/>
      <c r="V30" s="46"/>
      <c r="W30" s="46"/>
      <c r="X30" s="46"/>
      <c r="Y30" s="46"/>
      <c r="Z30" s="46"/>
      <c r="AA30" s="46"/>
      <c r="AB30" s="46"/>
      <c r="AC30" s="46"/>
      <c r="AD30" s="46"/>
      <c r="AE30" s="46"/>
    </row>
  </sheetData>
  <mergeCells count="9">
    <mergeCell ref="A7:F7"/>
    <mergeCell ref="H7:K7"/>
    <mergeCell ref="A1:K1"/>
    <mergeCell ref="A2:K2"/>
    <mergeCell ref="A3:K3"/>
    <mergeCell ref="A4:K4"/>
    <mergeCell ref="A5:K5"/>
    <mergeCell ref="A6:G6"/>
    <mergeCell ref="H6:K6"/>
  </mergeCells>
  <printOptions horizontalCentered="1"/>
  <pageMargins left="0.7" right="0.7" top="0.75" bottom="0.75" header="0.3" footer="0.3"/>
  <pageSetup paperSize="9" scale="80" orientation="portrait" horizontalDpi="300" verticalDpi="300" r:id="rId1"/>
  <headerFooter>
    <oddFooter xml:space="preserve">&amp;LPrepared By:&amp;CChecked By:&amp;RApproved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0"/>
  <sheetViews>
    <sheetView topLeftCell="A7" zoomScaleNormal="100" zoomScaleSheetLayoutView="80" workbookViewId="0">
      <selection activeCell="D11" sqref="D11"/>
    </sheetView>
  </sheetViews>
  <sheetFormatPr defaultRowHeight="14.4" x14ac:dyDescent="0.3"/>
  <cols>
    <col min="1" max="1" width="5.109375" style="31" bestFit="1" customWidth="1"/>
    <col min="2" max="2" width="30.109375" customWidth="1"/>
    <col min="3" max="3" width="5.5546875" bestFit="1" customWidth="1"/>
    <col min="4" max="4" width="6.6640625" customWidth="1"/>
    <col min="5" max="5" width="7.88671875" customWidth="1"/>
    <col min="6" max="6" width="7.109375" customWidth="1"/>
    <col min="7" max="7" width="9.33203125" style="31" customWidth="1"/>
    <col min="8" max="8" width="6.33203125" style="31" bestFit="1" customWidth="1"/>
    <col min="9" max="9" width="10.6640625" style="31" bestFit="1" customWidth="1"/>
    <col min="10" max="10" width="10.5546875" style="31"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3" s="1" customFormat="1" x14ac:dyDescent="0.3">
      <c r="A1" s="63" t="s">
        <v>54</v>
      </c>
      <c r="B1" s="63"/>
      <c r="C1" s="63"/>
      <c r="D1" s="63"/>
      <c r="E1" s="63"/>
      <c r="F1" s="63"/>
      <c r="G1" s="63"/>
      <c r="H1" s="63"/>
      <c r="I1" s="63"/>
      <c r="J1" s="63"/>
      <c r="K1" s="63"/>
    </row>
    <row r="2" spans="1:13" s="1" customFormat="1" ht="22.8" x14ac:dyDescent="0.3">
      <c r="A2" s="64" t="s">
        <v>55</v>
      </c>
      <c r="B2" s="64"/>
      <c r="C2" s="64"/>
      <c r="D2" s="64"/>
      <c r="E2" s="64"/>
      <c r="F2" s="64"/>
      <c r="G2" s="64"/>
      <c r="H2" s="64"/>
      <c r="I2" s="64"/>
      <c r="J2" s="64"/>
      <c r="K2" s="64"/>
    </row>
    <row r="3" spans="1:13" s="1" customFormat="1" x14ac:dyDescent="0.3">
      <c r="A3" s="65" t="s">
        <v>56</v>
      </c>
      <c r="B3" s="65"/>
      <c r="C3" s="65"/>
      <c r="D3" s="65"/>
      <c r="E3" s="65"/>
      <c r="F3" s="65"/>
      <c r="G3" s="65"/>
      <c r="H3" s="65"/>
      <c r="I3" s="65"/>
      <c r="J3" s="65"/>
      <c r="K3" s="65"/>
    </row>
    <row r="4" spans="1:13" s="1" customFormat="1" x14ac:dyDescent="0.3">
      <c r="A4" s="65" t="s">
        <v>57</v>
      </c>
      <c r="B4" s="65"/>
      <c r="C4" s="65"/>
      <c r="D4" s="65"/>
      <c r="E4" s="65"/>
      <c r="F4" s="65"/>
      <c r="G4" s="65"/>
      <c r="H4" s="65"/>
      <c r="I4" s="65"/>
      <c r="J4" s="65"/>
      <c r="K4" s="65"/>
    </row>
    <row r="5" spans="1:13" ht="17.399999999999999" x14ac:dyDescent="0.3">
      <c r="A5" s="55" t="s">
        <v>58</v>
      </c>
      <c r="B5" s="55"/>
      <c r="C5" s="55"/>
      <c r="D5" s="55"/>
      <c r="E5" s="55"/>
      <c r="F5" s="55"/>
      <c r="G5" s="55"/>
      <c r="H5" s="55"/>
      <c r="I5" s="55"/>
      <c r="J5" s="55"/>
      <c r="K5" s="55"/>
    </row>
    <row r="6" spans="1:13" ht="18" x14ac:dyDescent="0.35">
      <c r="A6" s="66" t="s">
        <v>52</v>
      </c>
      <c r="B6" s="66"/>
      <c r="C6" s="66"/>
      <c r="D6" s="66"/>
      <c r="E6" s="66"/>
      <c r="F6" s="66"/>
      <c r="G6" s="66"/>
      <c r="H6" s="62" t="s">
        <v>59</v>
      </c>
      <c r="I6" s="62"/>
      <c r="J6" s="62"/>
      <c r="K6" s="62"/>
    </row>
    <row r="7" spans="1:13" ht="15.6" x14ac:dyDescent="0.3">
      <c r="A7" s="56" t="s">
        <v>60</v>
      </c>
      <c r="B7" s="56"/>
      <c r="C7" s="56"/>
      <c r="D7" s="56"/>
      <c r="E7" s="56"/>
      <c r="F7" s="56"/>
      <c r="G7" s="3"/>
      <c r="H7" s="62" t="s">
        <v>61</v>
      </c>
      <c r="I7" s="62"/>
      <c r="J7" s="62"/>
      <c r="K7" s="62"/>
    </row>
    <row r="8" spans="1:13" ht="15" customHeight="1" x14ac:dyDescent="0.3">
      <c r="A8" s="6" t="s">
        <v>1</v>
      </c>
      <c r="B8" s="5" t="s">
        <v>2</v>
      </c>
      <c r="C8" s="6" t="s">
        <v>3</v>
      </c>
      <c r="D8" s="7" t="s">
        <v>4</v>
      </c>
      <c r="E8" s="7" t="s">
        <v>5</v>
      </c>
      <c r="F8" s="7" t="s">
        <v>6</v>
      </c>
      <c r="G8" s="7" t="s">
        <v>7</v>
      </c>
      <c r="H8" s="6" t="s">
        <v>8</v>
      </c>
      <c r="I8" s="7" t="s">
        <v>62</v>
      </c>
      <c r="J8" s="7" t="s">
        <v>63</v>
      </c>
      <c r="K8" s="8" t="s">
        <v>9</v>
      </c>
    </row>
    <row r="9" spans="1:13" s="1" customFormat="1" x14ac:dyDescent="0.3">
      <c r="A9" s="10">
        <v>1</v>
      </c>
      <c r="B9" s="21" t="s">
        <v>22</v>
      </c>
      <c r="C9" s="12"/>
      <c r="D9" s="36"/>
      <c r="E9" s="37"/>
      <c r="F9" s="37"/>
      <c r="G9" s="37"/>
      <c r="H9" s="16"/>
      <c r="I9" s="17"/>
      <c r="J9" s="38"/>
      <c r="K9" s="14"/>
    </row>
    <row r="10" spans="1:13" s="1" customFormat="1" x14ac:dyDescent="0.3">
      <c r="A10" s="22"/>
      <c r="B10" s="39"/>
      <c r="C10" s="40">
        <v>1</v>
      </c>
      <c r="D10" s="50">
        <v>3</v>
      </c>
      <c r="E10" s="51">
        <v>1.5</v>
      </c>
      <c r="F10" s="51">
        <v>0.75</v>
      </c>
      <c r="G10" s="41">
        <f>PRODUCT(C10:F10)</f>
        <v>3.375</v>
      </c>
      <c r="H10" s="38"/>
      <c r="I10" s="38"/>
      <c r="J10" s="38"/>
      <c r="K10" s="42"/>
      <c r="M10" s="43"/>
    </row>
    <row r="11" spans="1:13" s="1" customFormat="1" x14ac:dyDescent="0.3">
      <c r="A11" s="22"/>
      <c r="B11" s="39"/>
      <c r="C11" s="40">
        <v>1</v>
      </c>
      <c r="D11" s="50">
        <v>3</v>
      </c>
      <c r="E11" s="51">
        <v>1.5</v>
      </c>
      <c r="F11" s="51">
        <v>1.5</v>
      </c>
      <c r="G11" s="41">
        <f t="shared" ref="G11:G27" si="0">PRODUCT(C11:F11)</f>
        <v>6.75</v>
      </c>
      <c r="H11" s="38"/>
      <c r="I11" s="38"/>
      <c r="J11" s="38"/>
      <c r="K11" s="42"/>
      <c r="M11" s="43"/>
    </row>
    <row r="12" spans="1:13" s="1" customFormat="1" x14ac:dyDescent="0.3">
      <c r="A12" s="22"/>
      <c r="B12" s="39"/>
      <c r="C12" s="40">
        <v>1</v>
      </c>
      <c r="D12" s="50">
        <v>11</v>
      </c>
      <c r="E12" s="51">
        <v>5.5</v>
      </c>
      <c r="F12" s="51">
        <v>2.75</v>
      </c>
      <c r="G12" s="41">
        <f t="shared" si="0"/>
        <v>166.375</v>
      </c>
      <c r="H12" s="38"/>
      <c r="I12" s="38"/>
      <c r="J12" s="38"/>
      <c r="K12" s="42"/>
      <c r="M12" s="43"/>
    </row>
    <row r="13" spans="1:13" s="1" customFormat="1" x14ac:dyDescent="0.3">
      <c r="A13" s="22"/>
      <c r="B13" s="39"/>
      <c r="C13" s="40">
        <v>1</v>
      </c>
      <c r="D13" s="50">
        <v>5.78</v>
      </c>
      <c r="E13" s="51">
        <v>2.89</v>
      </c>
      <c r="F13" s="51">
        <v>1.4450000000000001</v>
      </c>
      <c r="G13" s="41">
        <f t="shared" si="0"/>
        <v>24.137569000000003</v>
      </c>
      <c r="H13" s="38"/>
      <c r="I13" s="38"/>
      <c r="J13" s="38"/>
      <c r="K13" s="42"/>
      <c r="M13" s="43"/>
    </row>
    <row r="14" spans="1:13" s="1" customFormat="1" x14ac:dyDescent="0.3">
      <c r="A14" s="22"/>
      <c r="B14" s="39"/>
      <c r="C14" s="40">
        <v>1</v>
      </c>
      <c r="D14" s="50">
        <v>5.9999999999999991</v>
      </c>
      <c r="E14" s="51">
        <v>2.9999999999999996</v>
      </c>
      <c r="F14" s="51">
        <v>2.9449999999999998</v>
      </c>
      <c r="G14" s="41">
        <f t="shared" si="0"/>
        <v>53.009999999999977</v>
      </c>
      <c r="H14" s="38"/>
      <c r="I14" s="38"/>
      <c r="J14" s="38"/>
      <c r="K14" s="42"/>
      <c r="M14" s="43"/>
    </row>
    <row r="15" spans="1:13" s="1" customFormat="1" x14ac:dyDescent="0.3">
      <c r="A15" s="22"/>
      <c r="B15" s="39"/>
      <c r="C15" s="40">
        <v>1</v>
      </c>
      <c r="D15" s="50">
        <v>6.5000000000000018</v>
      </c>
      <c r="E15" s="51">
        <v>3.2500000000000009</v>
      </c>
      <c r="F15" s="51">
        <v>3.125</v>
      </c>
      <c r="G15" s="41">
        <f t="shared" si="0"/>
        <v>66.015625000000028</v>
      </c>
      <c r="H15" s="38"/>
      <c r="I15" s="38"/>
      <c r="J15" s="38"/>
      <c r="K15" s="42"/>
      <c r="M15" s="43"/>
    </row>
    <row r="16" spans="1:13" s="1" customFormat="1" ht="15" x14ac:dyDescent="0.3">
      <c r="A16" s="10"/>
      <c r="B16" s="35"/>
      <c r="C16" s="40">
        <v>1</v>
      </c>
      <c r="D16" s="50">
        <v>5</v>
      </c>
      <c r="E16" s="51">
        <v>2.5</v>
      </c>
      <c r="F16" s="51">
        <v>1.25</v>
      </c>
      <c r="G16" s="41">
        <f t="shared" si="0"/>
        <v>15.625</v>
      </c>
      <c r="H16" s="16"/>
      <c r="I16" s="17"/>
      <c r="J16" s="38"/>
      <c r="K16" s="14"/>
    </row>
    <row r="17" spans="1:31" s="1" customFormat="1" ht="15" x14ac:dyDescent="0.3">
      <c r="A17" s="22"/>
      <c r="B17" s="35"/>
      <c r="C17" s="40">
        <v>1</v>
      </c>
      <c r="D17" s="50">
        <v>5</v>
      </c>
      <c r="E17" s="51">
        <v>2.5</v>
      </c>
      <c r="F17" s="51">
        <v>2.5</v>
      </c>
      <c r="G17" s="41">
        <f t="shared" si="0"/>
        <v>31.25</v>
      </c>
      <c r="H17" s="38"/>
      <c r="I17" s="38"/>
      <c r="J17" s="38"/>
      <c r="K17" s="42"/>
      <c r="M17" s="43"/>
    </row>
    <row r="18" spans="1:31" s="1" customFormat="1" x14ac:dyDescent="0.3">
      <c r="A18" s="22"/>
      <c r="B18" s="39"/>
      <c r="C18" s="40">
        <v>1</v>
      </c>
      <c r="D18" s="50">
        <v>5</v>
      </c>
      <c r="E18" s="51">
        <v>2.5</v>
      </c>
      <c r="F18" s="51">
        <v>2.5</v>
      </c>
      <c r="G18" s="41">
        <f t="shared" si="0"/>
        <v>31.25</v>
      </c>
      <c r="H18" s="38"/>
      <c r="I18" s="38"/>
      <c r="J18" s="38"/>
      <c r="K18" s="42"/>
      <c r="M18" s="43"/>
    </row>
    <row r="19" spans="1:31" s="1" customFormat="1" x14ac:dyDescent="0.3">
      <c r="A19" s="10"/>
      <c r="B19" s="39"/>
      <c r="C19" s="40">
        <v>1</v>
      </c>
      <c r="D19" s="50">
        <v>5</v>
      </c>
      <c r="E19" s="51">
        <v>2.5</v>
      </c>
      <c r="F19" s="51">
        <v>2.5</v>
      </c>
      <c r="G19" s="41">
        <f t="shared" si="0"/>
        <v>31.25</v>
      </c>
      <c r="H19" s="16"/>
      <c r="I19" s="17"/>
      <c r="J19" s="38"/>
      <c r="K19" s="14"/>
    </row>
    <row r="20" spans="1:31" s="1" customFormat="1" x14ac:dyDescent="0.3">
      <c r="A20" s="10"/>
      <c r="B20" s="39"/>
      <c r="C20" s="40">
        <v>1</v>
      </c>
      <c r="D20" s="50">
        <v>1.9</v>
      </c>
      <c r="E20" s="51">
        <v>0.95</v>
      </c>
      <c r="F20" s="51">
        <v>1.7250000000000001</v>
      </c>
      <c r="G20" s="41">
        <f t="shared" si="0"/>
        <v>3.1136249999999999</v>
      </c>
      <c r="H20" s="16"/>
      <c r="I20" s="17"/>
      <c r="J20" s="38"/>
      <c r="K20" s="14"/>
    </row>
    <row r="21" spans="1:31" s="1" customFormat="1" x14ac:dyDescent="0.3">
      <c r="A21" s="10"/>
      <c r="B21" s="39"/>
      <c r="C21" s="40">
        <v>1</v>
      </c>
      <c r="D21" s="50">
        <v>12.8</v>
      </c>
      <c r="E21" s="51">
        <v>6.4</v>
      </c>
      <c r="F21" s="51">
        <v>3.2</v>
      </c>
      <c r="G21" s="41">
        <f t="shared" si="0"/>
        <v>262.14400000000006</v>
      </c>
      <c r="H21" s="16"/>
      <c r="I21" s="17"/>
      <c r="J21" s="38"/>
      <c r="K21" s="14"/>
    </row>
    <row r="22" spans="1:31" s="1" customFormat="1" x14ac:dyDescent="0.3">
      <c r="A22" s="10"/>
      <c r="B22" s="39"/>
      <c r="C22" s="40">
        <v>1</v>
      </c>
      <c r="D22" s="50">
        <v>5</v>
      </c>
      <c r="E22" s="51">
        <v>2.5</v>
      </c>
      <c r="F22" s="51">
        <v>1.25</v>
      </c>
      <c r="G22" s="41">
        <f t="shared" si="0"/>
        <v>15.625</v>
      </c>
      <c r="H22" s="16"/>
      <c r="I22" s="17"/>
      <c r="J22" s="38"/>
      <c r="K22" s="14"/>
    </row>
    <row r="23" spans="1:31" s="1" customFormat="1" x14ac:dyDescent="0.3">
      <c r="A23" s="10"/>
      <c r="B23" s="39"/>
      <c r="C23" s="40">
        <v>1</v>
      </c>
      <c r="D23" s="50">
        <v>5</v>
      </c>
      <c r="E23" s="51">
        <v>2.5</v>
      </c>
      <c r="F23" s="51">
        <v>2.5</v>
      </c>
      <c r="G23" s="41">
        <f t="shared" si="0"/>
        <v>31.25</v>
      </c>
      <c r="H23" s="16"/>
      <c r="I23" s="17"/>
      <c r="J23" s="38"/>
      <c r="K23" s="14"/>
    </row>
    <row r="24" spans="1:31" s="1" customFormat="1" x14ac:dyDescent="0.3">
      <c r="A24" s="10"/>
      <c r="B24" s="39"/>
      <c r="C24" s="40">
        <v>1</v>
      </c>
      <c r="D24" s="50">
        <v>4.5999999999999996</v>
      </c>
      <c r="E24" s="51">
        <v>2.2999999999999998</v>
      </c>
      <c r="F24" s="51">
        <v>2.4</v>
      </c>
      <c r="G24" s="41">
        <f t="shared" si="0"/>
        <v>25.391999999999996</v>
      </c>
      <c r="H24" s="16"/>
      <c r="I24" s="17"/>
      <c r="J24" s="38"/>
      <c r="K24" s="14"/>
    </row>
    <row r="25" spans="1:31" s="1" customFormat="1" x14ac:dyDescent="0.3">
      <c r="A25" s="10"/>
      <c r="B25" s="39"/>
      <c r="C25" s="40">
        <v>1</v>
      </c>
      <c r="D25" s="50">
        <v>13.4</v>
      </c>
      <c r="E25" s="51">
        <v>6.7</v>
      </c>
      <c r="F25" s="51">
        <v>3.35</v>
      </c>
      <c r="G25" s="41">
        <f t="shared" si="0"/>
        <v>300.76300000000003</v>
      </c>
      <c r="H25" s="16"/>
      <c r="I25" s="17"/>
      <c r="J25" s="38"/>
      <c r="K25" s="14"/>
    </row>
    <row r="26" spans="1:31" s="1" customFormat="1" x14ac:dyDescent="0.3">
      <c r="A26" s="10"/>
      <c r="B26" s="39"/>
      <c r="C26" s="40">
        <v>1</v>
      </c>
      <c r="D26" s="50">
        <v>1.8</v>
      </c>
      <c r="E26" s="51">
        <v>0.9</v>
      </c>
      <c r="F26" s="51">
        <v>0.45</v>
      </c>
      <c r="G26" s="41">
        <f t="shared" si="0"/>
        <v>0.72900000000000009</v>
      </c>
      <c r="H26" s="16"/>
      <c r="I26" s="17"/>
      <c r="J26" s="38"/>
      <c r="K26" s="14"/>
    </row>
    <row r="27" spans="1:31" s="1" customFormat="1" x14ac:dyDescent="0.3">
      <c r="A27" s="10"/>
      <c r="B27" s="39"/>
      <c r="C27" s="40">
        <v>1</v>
      </c>
      <c r="D27" s="50">
        <v>6.4</v>
      </c>
      <c r="E27" s="51">
        <v>3.2</v>
      </c>
      <c r="F27" s="51">
        <v>1.6</v>
      </c>
      <c r="G27" s="41">
        <f t="shared" si="0"/>
        <v>32.768000000000008</v>
      </c>
      <c r="H27" s="16"/>
      <c r="I27" s="17"/>
      <c r="J27" s="38"/>
      <c r="K27" s="14"/>
    </row>
    <row r="28" spans="1:31" s="1" customFormat="1" x14ac:dyDescent="0.3">
      <c r="A28" s="10"/>
      <c r="B28" s="39"/>
      <c r="C28" s="12"/>
      <c r="D28" s="13"/>
      <c r="E28" s="14"/>
      <c r="F28" s="14"/>
      <c r="G28" s="38"/>
      <c r="H28" s="16"/>
      <c r="I28" s="17"/>
      <c r="J28" s="38"/>
      <c r="K28" s="14"/>
    </row>
    <row r="29" spans="1:31" x14ac:dyDescent="0.3">
      <c r="A29" s="44"/>
      <c r="B29" s="27" t="s">
        <v>64</v>
      </c>
      <c r="C29" s="28"/>
      <c r="D29" s="29"/>
      <c r="E29" s="29"/>
      <c r="F29" s="29"/>
      <c r="G29" s="45"/>
      <c r="H29" s="18"/>
      <c r="I29" s="18"/>
      <c r="J29" s="18">
        <f>SUM(J10:J28)</f>
        <v>0</v>
      </c>
      <c r="K29" s="25"/>
      <c r="M29" s="46"/>
      <c r="P29" s="47"/>
      <c r="Q29" s="47"/>
    </row>
    <row r="30" spans="1:31" x14ac:dyDescent="0.3">
      <c r="M30" s="46"/>
      <c r="N30" s="48"/>
      <c r="O30" s="48"/>
      <c r="P30" s="49"/>
      <c r="R30" s="48"/>
      <c r="S30" s="48"/>
      <c r="T30" s="48"/>
      <c r="U30" s="46"/>
      <c r="V30" s="46"/>
      <c r="W30" s="46"/>
      <c r="X30" s="46"/>
      <c r="Y30" s="46"/>
      <c r="Z30" s="46"/>
      <c r="AA30" s="46"/>
      <c r="AB30" s="46"/>
      <c r="AC30" s="46"/>
      <c r="AD30" s="46"/>
      <c r="AE30" s="46"/>
    </row>
  </sheetData>
  <mergeCells count="9">
    <mergeCell ref="A7:F7"/>
    <mergeCell ref="H7:K7"/>
    <mergeCell ref="A1:K1"/>
    <mergeCell ref="A2:K2"/>
    <mergeCell ref="A3:K3"/>
    <mergeCell ref="A4:K4"/>
    <mergeCell ref="A5:K5"/>
    <mergeCell ref="A6:G6"/>
    <mergeCell ref="H6:K6"/>
  </mergeCells>
  <printOptions horizontalCentered="1"/>
  <pageMargins left="0.7" right="0.7" top="0.75" bottom="0.75" header="0.3" footer="0.3"/>
  <pageSetup paperSize="9" scale="80" orientation="portrait" horizontalDpi="300" verticalDpi="300" r:id="rId1"/>
  <headerFooter>
    <oddFooter xml:space="preserve">&amp;LPrepared By:&amp;CChecked By:&amp;RApproved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0"/>
  <sheetViews>
    <sheetView tabSelected="1" topLeftCell="A10" zoomScaleNormal="100" zoomScaleSheetLayoutView="80" workbookViewId="0">
      <selection activeCell="I28" sqref="I28"/>
    </sheetView>
  </sheetViews>
  <sheetFormatPr defaultRowHeight="14.4" x14ac:dyDescent="0.3"/>
  <cols>
    <col min="1" max="1" width="5.109375" style="31" bestFit="1" customWidth="1"/>
    <col min="2" max="2" width="30.109375" customWidth="1"/>
    <col min="3" max="3" width="5.5546875" bestFit="1" customWidth="1"/>
    <col min="4" max="4" width="6.6640625" customWidth="1"/>
    <col min="5" max="5" width="7.88671875" customWidth="1"/>
    <col min="6" max="6" width="7.109375" customWidth="1"/>
    <col min="7" max="7" width="9.33203125" style="31" customWidth="1"/>
    <col min="8" max="8" width="6.33203125" style="31" bestFit="1" customWidth="1"/>
    <col min="9" max="9" width="10.6640625" style="31" bestFit="1" customWidth="1"/>
    <col min="10" max="10" width="10.5546875" style="31"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3" s="1" customFormat="1" x14ac:dyDescent="0.3">
      <c r="A1" s="63" t="s">
        <v>54</v>
      </c>
      <c r="B1" s="63"/>
      <c r="C1" s="63"/>
      <c r="D1" s="63"/>
      <c r="E1" s="63"/>
      <c r="F1" s="63"/>
      <c r="G1" s="63"/>
      <c r="H1" s="63"/>
      <c r="I1" s="63"/>
      <c r="J1" s="63"/>
      <c r="K1" s="63"/>
    </row>
    <row r="2" spans="1:13" s="1" customFormat="1" ht="22.8" x14ac:dyDescent="0.3">
      <c r="A2" s="64" t="s">
        <v>55</v>
      </c>
      <c r="B2" s="64"/>
      <c r="C2" s="64"/>
      <c r="D2" s="64"/>
      <c r="E2" s="64"/>
      <c r="F2" s="64"/>
      <c r="G2" s="64"/>
      <c r="H2" s="64"/>
      <c r="I2" s="64"/>
      <c r="J2" s="64"/>
      <c r="K2" s="64"/>
    </row>
    <row r="3" spans="1:13" s="1" customFormat="1" x14ac:dyDescent="0.3">
      <c r="A3" s="65" t="s">
        <v>56</v>
      </c>
      <c r="B3" s="65"/>
      <c r="C3" s="65"/>
      <c r="D3" s="65"/>
      <c r="E3" s="65"/>
      <c r="F3" s="65"/>
      <c r="G3" s="65"/>
      <c r="H3" s="65"/>
      <c r="I3" s="65"/>
      <c r="J3" s="65"/>
      <c r="K3" s="65"/>
    </row>
    <row r="4" spans="1:13" s="1" customFormat="1" x14ac:dyDescent="0.3">
      <c r="A4" s="65" t="s">
        <v>57</v>
      </c>
      <c r="B4" s="65"/>
      <c r="C4" s="65"/>
      <c r="D4" s="65"/>
      <c r="E4" s="65"/>
      <c r="F4" s="65"/>
      <c r="G4" s="65"/>
      <c r="H4" s="65"/>
      <c r="I4" s="65"/>
      <c r="J4" s="65"/>
      <c r="K4" s="65"/>
    </row>
    <row r="5" spans="1:13" ht="17.399999999999999" x14ac:dyDescent="0.3">
      <c r="A5" s="55" t="s">
        <v>58</v>
      </c>
      <c r="B5" s="55"/>
      <c r="C5" s="55"/>
      <c r="D5" s="55"/>
      <c r="E5" s="55"/>
      <c r="F5" s="55"/>
      <c r="G5" s="55"/>
      <c r="H5" s="55"/>
      <c r="I5" s="55"/>
      <c r="J5" s="55"/>
      <c r="K5" s="55"/>
    </row>
    <row r="6" spans="1:13" ht="18" x14ac:dyDescent="0.35">
      <c r="A6" s="66" t="s">
        <v>52</v>
      </c>
      <c r="B6" s="66"/>
      <c r="C6" s="66"/>
      <c r="D6" s="66"/>
      <c r="E6" s="66"/>
      <c r="F6" s="66"/>
      <c r="G6" s="66"/>
      <c r="H6" s="62" t="s">
        <v>59</v>
      </c>
      <c r="I6" s="62"/>
      <c r="J6" s="62"/>
      <c r="K6" s="62"/>
    </row>
    <row r="7" spans="1:13" ht="15.6" x14ac:dyDescent="0.3">
      <c r="A7" s="56" t="s">
        <v>60</v>
      </c>
      <c r="B7" s="56"/>
      <c r="C7" s="56"/>
      <c r="D7" s="56"/>
      <c r="E7" s="56"/>
      <c r="F7" s="56"/>
      <c r="G7" s="3"/>
      <c r="H7" s="62" t="s">
        <v>61</v>
      </c>
      <c r="I7" s="62"/>
      <c r="J7" s="62"/>
      <c r="K7" s="62"/>
    </row>
    <row r="8" spans="1:13" ht="15" customHeight="1" x14ac:dyDescent="0.3">
      <c r="A8" s="6" t="s">
        <v>1</v>
      </c>
      <c r="B8" s="5" t="s">
        <v>2</v>
      </c>
      <c r="C8" s="6" t="s">
        <v>3</v>
      </c>
      <c r="D8" s="7" t="s">
        <v>4</v>
      </c>
      <c r="E8" s="7" t="s">
        <v>5</v>
      </c>
      <c r="F8" s="7" t="s">
        <v>6</v>
      </c>
      <c r="G8" s="7" t="s">
        <v>7</v>
      </c>
      <c r="H8" s="6" t="s">
        <v>8</v>
      </c>
      <c r="I8" s="7" t="s">
        <v>62</v>
      </c>
      <c r="J8" s="7" t="s">
        <v>63</v>
      </c>
      <c r="K8" s="8" t="s">
        <v>9</v>
      </c>
    </row>
    <row r="9" spans="1:13" s="1" customFormat="1" x14ac:dyDescent="0.3">
      <c r="A9" s="10">
        <v>1</v>
      </c>
      <c r="B9" s="21" t="s">
        <v>22</v>
      </c>
      <c r="C9" s="12"/>
      <c r="D9" s="36"/>
      <c r="E9" s="37"/>
      <c r="F9" s="37"/>
      <c r="G9" s="37"/>
      <c r="H9" s="16"/>
      <c r="I9" s="17"/>
      <c r="J9" s="38"/>
      <c r="K9" s="14"/>
    </row>
    <row r="10" spans="1:13" s="1" customFormat="1" x14ac:dyDescent="0.3">
      <c r="A10" s="22"/>
      <c r="B10" s="39"/>
      <c r="C10" s="40">
        <v>1</v>
      </c>
      <c r="D10" s="50">
        <v>3</v>
      </c>
      <c r="E10" s="51">
        <v>0.63</v>
      </c>
      <c r="F10" s="51">
        <v>0.9</v>
      </c>
      <c r="G10" s="41">
        <f>PRODUCT(C10:F10)</f>
        <v>1.7010000000000001</v>
      </c>
      <c r="H10" s="38"/>
      <c r="I10" s="38"/>
      <c r="J10" s="38"/>
      <c r="K10" s="42"/>
      <c r="M10" s="43"/>
    </row>
    <row r="11" spans="1:13" s="1" customFormat="1" x14ac:dyDescent="0.3">
      <c r="A11" s="22"/>
      <c r="B11" s="39"/>
      <c r="C11" s="40">
        <v>1</v>
      </c>
      <c r="D11" s="50">
        <v>3</v>
      </c>
      <c r="E11" s="51">
        <v>0.63749999999999996</v>
      </c>
      <c r="F11" s="51">
        <v>0.875</v>
      </c>
      <c r="G11" s="41">
        <f t="shared" ref="G11:G26" si="0">PRODUCT(C11:F11)</f>
        <v>1.6734374999999999</v>
      </c>
      <c r="H11" s="38"/>
      <c r="I11" s="38"/>
      <c r="J11" s="38"/>
      <c r="K11" s="42"/>
      <c r="M11" s="43"/>
    </row>
    <row r="12" spans="1:13" s="1" customFormat="1" x14ac:dyDescent="0.3">
      <c r="A12" s="22"/>
      <c r="B12" s="39"/>
      <c r="C12" s="40">
        <v>1</v>
      </c>
      <c r="D12" s="50">
        <v>11</v>
      </c>
      <c r="E12" s="51">
        <v>0.6</v>
      </c>
      <c r="F12" s="51">
        <v>0.45499999999999996</v>
      </c>
      <c r="G12" s="41">
        <f t="shared" si="0"/>
        <v>3.0029999999999997</v>
      </c>
      <c r="H12" s="38"/>
      <c r="I12" s="38"/>
      <c r="J12" s="38"/>
      <c r="K12" s="42"/>
      <c r="M12" s="43"/>
    </row>
    <row r="13" spans="1:13" s="1" customFormat="1" x14ac:dyDescent="0.3">
      <c r="A13" s="22"/>
      <c r="B13" s="39"/>
      <c r="C13" s="40">
        <v>1</v>
      </c>
      <c r="D13" s="50">
        <v>5.78</v>
      </c>
      <c r="E13" s="51">
        <v>0.6399999999999999</v>
      </c>
      <c r="F13" s="51">
        <v>1.075</v>
      </c>
      <c r="G13" s="41">
        <f t="shared" si="0"/>
        <v>3.9766399999999993</v>
      </c>
      <c r="H13" s="38"/>
      <c r="I13" s="38"/>
      <c r="J13" s="38"/>
      <c r="K13" s="42"/>
      <c r="M13" s="43"/>
    </row>
    <row r="14" spans="1:13" s="1" customFormat="1" x14ac:dyDescent="0.3">
      <c r="A14" s="22"/>
      <c r="B14" s="39"/>
      <c r="C14" s="40">
        <v>1</v>
      </c>
      <c r="D14" s="50">
        <v>5.9999999999999991</v>
      </c>
      <c r="E14" s="51">
        <v>0.625</v>
      </c>
      <c r="F14" s="51">
        <v>1.2</v>
      </c>
      <c r="G14" s="41">
        <f t="shared" si="0"/>
        <v>4.4999999999999991</v>
      </c>
      <c r="H14" s="38"/>
      <c r="I14" s="38"/>
      <c r="J14" s="38"/>
      <c r="K14" s="42"/>
      <c r="M14" s="43"/>
    </row>
    <row r="15" spans="1:13" s="1" customFormat="1" x14ac:dyDescent="0.3">
      <c r="A15" s="22"/>
      <c r="B15" s="39"/>
      <c r="C15" s="40">
        <v>1</v>
      </c>
      <c r="D15" s="50">
        <v>6.5000000000000018</v>
      </c>
      <c r="E15" s="51">
        <v>0.61499999999999999</v>
      </c>
      <c r="F15" s="51">
        <v>1.0249999999999999</v>
      </c>
      <c r="G15" s="41">
        <f t="shared" si="0"/>
        <v>4.0974375000000007</v>
      </c>
      <c r="H15" s="38"/>
      <c r="I15" s="38"/>
      <c r="J15" s="38"/>
      <c r="K15" s="42"/>
      <c r="M15" s="43"/>
    </row>
    <row r="16" spans="1:13" s="1" customFormat="1" ht="15" x14ac:dyDescent="0.3">
      <c r="A16" s="10"/>
      <c r="B16" s="35"/>
      <c r="C16" s="40">
        <v>1</v>
      </c>
      <c r="D16" s="50">
        <v>5</v>
      </c>
      <c r="E16" s="51">
        <v>0.65</v>
      </c>
      <c r="F16" s="51">
        <v>1.8</v>
      </c>
      <c r="G16" s="41">
        <f t="shared" si="0"/>
        <v>5.8500000000000005</v>
      </c>
      <c r="H16" s="16"/>
      <c r="I16" s="17"/>
      <c r="J16" s="38"/>
      <c r="K16" s="14"/>
    </row>
    <row r="17" spans="1:31" s="1" customFormat="1" ht="15" x14ac:dyDescent="0.3">
      <c r="A17" s="22"/>
      <c r="B17" s="35"/>
      <c r="C17" s="40">
        <v>1</v>
      </c>
      <c r="D17" s="50">
        <v>5</v>
      </c>
      <c r="E17" s="51">
        <v>0.65</v>
      </c>
      <c r="F17" s="51">
        <v>1.625</v>
      </c>
      <c r="G17" s="41">
        <f t="shared" si="0"/>
        <v>5.28125</v>
      </c>
      <c r="H17" s="38"/>
      <c r="I17" s="38"/>
      <c r="J17" s="38"/>
      <c r="K17" s="42"/>
      <c r="M17" s="43"/>
    </row>
    <row r="18" spans="1:31" s="1" customFormat="1" x14ac:dyDescent="0.3">
      <c r="A18" s="22"/>
      <c r="B18" s="39"/>
      <c r="C18" s="40">
        <v>1</v>
      </c>
      <c r="D18" s="50">
        <v>5</v>
      </c>
      <c r="E18" s="51">
        <v>0.65</v>
      </c>
      <c r="F18" s="51">
        <v>1.35</v>
      </c>
      <c r="G18" s="41">
        <f t="shared" si="0"/>
        <v>4.3875000000000002</v>
      </c>
      <c r="H18" s="38"/>
      <c r="I18" s="38"/>
      <c r="J18" s="38"/>
      <c r="K18" s="42"/>
      <c r="M18" s="43"/>
    </row>
    <row r="19" spans="1:31" s="1" customFormat="1" x14ac:dyDescent="0.3">
      <c r="A19" s="10"/>
      <c r="B19" s="39"/>
      <c r="C19" s="40">
        <v>1</v>
      </c>
      <c r="D19" s="50">
        <v>5</v>
      </c>
      <c r="E19" s="51">
        <v>0.65</v>
      </c>
      <c r="F19" s="51">
        <v>1.325</v>
      </c>
      <c r="G19" s="41">
        <f t="shared" si="0"/>
        <v>4.3062499999999995</v>
      </c>
      <c r="H19" s="16"/>
      <c r="I19" s="17"/>
      <c r="J19" s="38"/>
      <c r="K19" s="14"/>
    </row>
    <row r="20" spans="1:31" s="1" customFormat="1" x14ac:dyDescent="0.3">
      <c r="A20" s="10"/>
      <c r="B20" s="39"/>
      <c r="C20" s="40">
        <v>1</v>
      </c>
      <c r="D20" s="50">
        <v>1.9</v>
      </c>
      <c r="E20" s="51">
        <v>0.65</v>
      </c>
      <c r="F20" s="51">
        <v>1.325</v>
      </c>
      <c r="G20" s="41">
        <f t="shared" si="0"/>
        <v>1.6363749999999997</v>
      </c>
      <c r="H20" s="16"/>
      <c r="I20" s="17"/>
      <c r="J20" s="38"/>
      <c r="K20" s="14"/>
    </row>
    <row r="21" spans="1:31" s="1" customFormat="1" x14ac:dyDescent="0.3">
      <c r="A21" s="10"/>
      <c r="B21" s="39"/>
      <c r="C21" s="40">
        <v>1</v>
      </c>
      <c r="D21" s="50">
        <v>12.8</v>
      </c>
      <c r="E21" s="51">
        <v>0.7</v>
      </c>
      <c r="F21" s="51">
        <v>2.1</v>
      </c>
      <c r="G21" s="41">
        <f t="shared" si="0"/>
        <v>18.815999999999999</v>
      </c>
      <c r="H21" s="16"/>
      <c r="I21" s="17"/>
      <c r="J21" s="38"/>
      <c r="K21" s="14"/>
    </row>
    <row r="22" spans="1:31" s="1" customFormat="1" x14ac:dyDescent="0.3">
      <c r="A22" s="10"/>
      <c r="B22" s="39"/>
      <c r="C22" s="40">
        <v>1</v>
      </c>
      <c r="D22" s="50">
        <v>5</v>
      </c>
      <c r="E22" s="51">
        <v>0.60000000000000009</v>
      </c>
      <c r="F22" s="51">
        <v>1.5249999999999999</v>
      </c>
      <c r="G22" s="41">
        <f t="shared" si="0"/>
        <v>4.5750000000000002</v>
      </c>
      <c r="H22" s="16"/>
      <c r="I22" s="17"/>
      <c r="J22" s="38"/>
      <c r="K22" s="14"/>
    </row>
    <row r="23" spans="1:31" s="1" customFormat="1" x14ac:dyDescent="0.3">
      <c r="A23" s="10"/>
      <c r="B23" s="39"/>
      <c r="C23" s="40">
        <v>1</v>
      </c>
      <c r="D23" s="50">
        <v>5</v>
      </c>
      <c r="E23" s="51">
        <v>0.60000000000000009</v>
      </c>
      <c r="F23" s="51">
        <v>1.4750000000000001</v>
      </c>
      <c r="G23" s="41">
        <f t="shared" si="0"/>
        <v>4.4250000000000007</v>
      </c>
      <c r="H23" s="16"/>
      <c r="I23" s="17"/>
      <c r="J23" s="38"/>
      <c r="K23" s="14"/>
    </row>
    <row r="24" spans="1:31" s="1" customFormat="1" x14ac:dyDescent="0.3">
      <c r="A24" s="10"/>
      <c r="B24" s="39"/>
      <c r="C24" s="40">
        <v>1</v>
      </c>
      <c r="D24" s="50">
        <v>4.5999999999999996</v>
      </c>
      <c r="E24" s="51">
        <v>0.60000000000000009</v>
      </c>
      <c r="F24" s="51">
        <v>1.2999999999999998</v>
      </c>
      <c r="G24" s="41">
        <f t="shared" si="0"/>
        <v>3.5879999999999996</v>
      </c>
      <c r="H24" s="16"/>
      <c r="I24" s="17"/>
      <c r="J24" s="38"/>
      <c r="K24" s="14"/>
    </row>
    <row r="25" spans="1:31" s="1" customFormat="1" x14ac:dyDescent="0.3">
      <c r="A25" s="10"/>
      <c r="B25" s="39"/>
      <c r="C25" s="40">
        <v>1</v>
      </c>
      <c r="D25" s="50">
        <v>13.4</v>
      </c>
      <c r="E25" s="51">
        <v>0.55000000000000004</v>
      </c>
      <c r="F25" s="51">
        <v>1.2</v>
      </c>
      <c r="G25" s="41">
        <f t="shared" si="0"/>
        <v>8.8440000000000012</v>
      </c>
      <c r="H25" s="16"/>
      <c r="I25" s="17"/>
      <c r="J25" s="38"/>
      <c r="K25" s="14"/>
    </row>
    <row r="26" spans="1:31" s="1" customFormat="1" x14ac:dyDescent="0.3">
      <c r="A26" s="10"/>
      <c r="B26" s="39"/>
      <c r="C26" s="40">
        <v>1</v>
      </c>
      <c r="D26" s="50">
        <v>1.8</v>
      </c>
      <c r="E26" s="51">
        <v>0.5675</v>
      </c>
      <c r="F26" s="51">
        <v>1</v>
      </c>
      <c r="G26" s="41">
        <f t="shared" si="0"/>
        <v>1.0215000000000001</v>
      </c>
      <c r="H26" s="16"/>
      <c r="I26" s="17"/>
      <c r="J26" s="38"/>
      <c r="K26" s="14"/>
    </row>
    <row r="27" spans="1:31" s="1" customFormat="1" x14ac:dyDescent="0.3">
      <c r="A27" s="10"/>
      <c r="B27" s="39"/>
      <c r="C27" s="40">
        <v>1</v>
      </c>
      <c r="D27" s="50">
        <v>6.4</v>
      </c>
      <c r="E27" s="51">
        <v>0.55000000000000004</v>
      </c>
      <c r="F27" s="51">
        <v>1.2</v>
      </c>
      <c r="G27" s="41">
        <f>PRODUCT(C27:F27)</f>
        <v>4.2240000000000002</v>
      </c>
      <c r="H27" s="16"/>
      <c r="I27" s="17"/>
      <c r="J27" s="38"/>
      <c r="K27" s="14"/>
    </row>
    <row r="28" spans="1:31" s="1" customFormat="1" x14ac:dyDescent="0.3">
      <c r="A28" s="10"/>
      <c r="B28" s="39"/>
      <c r="C28" s="12"/>
      <c r="D28" s="13"/>
      <c r="E28" s="14"/>
      <c r="F28" s="14"/>
      <c r="G28" s="38"/>
      <c r="H28" s="16"/>
      <c r="I28" s="17"/>
      <c r="J28" s="38"/>
      <c r="K28" s="14"/>
    </row>
    <row r="29" spans="1:31" x14ac:dyDescent="0.3">
      <c r="A29" s="44"/>
      <c r="B29" s="27" t="s">
        <v>64</v>
      </c>
      <c r="C29" s="28"/>
      <c r="D29" s="29"/>
      <c r="E29" s="29"/>
      <c r="F29" s="29"/>
      <c r="G29" s="45">
        <f>SUM(G10:G27)</f>
        <v>85.906390000000002</v>
      </c>
      <c r="H29" s="18" t="s">
        <v>65</v>
      </c>
      <c r="I29" s="18"/>
      <c r="J29" s="18"/>
      <c r="K29" s="25"/>
      <c r="M29" s="46"/>
      <c r="P29" s="47"/>
      <c r="Q29" s="47"/>
    </row>
    <row r="30" spans="1:31" x14ac:dyDescent="0.3">
      <c r="M30" s="46"/>
      <c r="N30" s="48"/>
      <c r="O30" s="48"/>
      <c r="P30" s="49"/>
      <c r="R30" s="48"/>
      <c r="S30" s="48"/>
      <c r="T30" s="48"/>
      <c r="U30" s="46"/>
      <c r="V30" s="46"/>
      <c r="W30" s="46"/>
      <c r="X30" s="46"/>
      <c r="Y30" s="46"/>
      <c r="Z30" s="46"/>
      <c r="AA30" s="46"/>
      <c r="AB30" s="46"/>
      <c r="AC30" s="46"/>
      <c r="AD30" s="46"/>
      <c r="AE30" s="46"/>
    </row>
  </sheetData>
  <mergeCells count="9">
    <mergeCell ref="A7:F7"/>
    <mergeCell ref="H7:K7"/>
    <mergeCell ref="A1:K1"/>
    <mergeCell ref="A2:K2"/>
    <mergeCell ref="A3:K3"/>
    <mergeCell ref="A4:K4"/>
    <mergeCell ref="A5:K5"/>
    <mergeCell ref="A6:G6"/>
    <mergeCell ref="H6:K6"/>
  </mergeCells>
  <printOptions horizontalCentered="1"/>
  <pageMargins left="0.7" right="0.7" top="0.75" bottom="0.75" header="0.3" footer="0.3"/>
  <pageSetup paperSize="9" scale="80" orientation="portrait" horizontalDpi="300" verticalDpi="300" r:id="rId1"/>
  <headerFooter>
    <oddFooter xml:space="preserve">&amp;LPrepared By:&amp;CChecked By:&amp;RApproved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Measurement</vt:lpstr>
      <vt:lpstr>measure quantity</vt:lpstr>
      <vt:lpstr>measure quantity (2)</vt:lpstr>
      <vt:lpstr>final</vt:lpstr>
      <vt:lpstr>final!Print_Area</vt:lpstr>
      <vt:lpstr>'measure quantity'!Print_Area</vt:lpstr>
      <vt:lpstr>'measure quantity (2)'!Print_Area</vt:lpstr>
      <vt:lpstr>Measurement!Print_Area</vt:lpstr>
      <vt:lpstr>final!Print_Titles</vt:lpstr>
      <vt:lpstr>'measure quantity'!Print_Titles</vt:lpstr>
      <vt:lpstr>'measure quantity (2)'!Print_Titles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2025-06-19T15:57:44Z</dcterms:modified>
</cp:coreProperties>
</file>