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228"/>
  <workbookPr/>
  <mc:AlternateContent xmlns:mc="http://schemas.openxmlformats.org/markup-compatibility/2006">
    <mc:Choice Requires="x15">
      <x15ac:absPath xmlns:x15ac="http://schemas.microsoft.com/office/spreadsheetml/2010/11/ac" url="C:\Users\summo\OneDrive\Desktop\New Folder\Summon Personal\Youtube Project\Documents\"/>
    </mc:Choice>
  </mc:AlternateContent>
  <xr:revisionPtr revIDLastSave="0" documentId="13_ncr:1_{C4413379-8CC0-496E-9873-D089CEC2A1DD}" xr6:coauthVersionLast="47" xr6:coauthVersionMax="47" xr10:uidLastSave="{00000000-0000-0000-0000-000000000000}"/>
  <bookViews>
    <workbookView xWindow="-90" yWindow="-90" windowWidth="19380" windowHeight="10260" xr2:uid="{00000000-000D-0000-FFFF-FFFF00000000}"/>
  </bookViews>
  <sheets>
    <sheet name="Beam" sheetId="1" r:id="rId1"/>
    <sheet name="column" sheetId="2" r:id="rId2"/>
  </sheets>
  <definedNames>
    <definedName name="_xlnm.Print_Area" localSheetId="0">Beam!$A$1:$I$37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M115" i="2" l="1"/>
  <c r="B51" i="1"/>
  <c r="B49" i="1"/>
  <c r="B46" i="1"/>
  <c r="B45" i="1"/>
  <c r="B36" i="1"/>
  <c r="A37" i="1" s="1"/>
  <c r="B35" i="1"/>
  <c r="B13" i="1" l="1"/>
</calcChain>
</file>

<file path=xl/sharedStrings.xml><?xml version="1.0" encoding="utf-8"?>
<sst xmlns="http://schemas.openxmlformats.org/spreadsheetml/2006/main" count="65" uniqueCount="60">
  <si>
    <t>4.1.2 (a)</t>
  </si>
  <si>
    <t>fck=</t>
  </si>
  <si>
    <t>fy=</t>
  </si>
  <si>
    <t>Pmin=</t>
  </si>
  <si>
    <t>=</t>
  </si>
  <si>
    <t>(i) Longitudinal Reinforement</t>
  </si>
  <si>
    <t>BEAM</t>
  </si>
  <si>
    <t>Top:</t>
  </si>
  <si>
    <t>Bottom:</t>
  </si>
  <si>
    <t>4.1.2 (b):- Minimum longitudinal steel ratio</t>
  </si>
  <si>
    <t>4.1.2 (c):- Maximum longitudinal steel ratio</t>
  </si>
  <si>
    <t>longitudinal steel on bottom face shall be at least half of the steel on its top face at the same section.</t>
  </si>
  <si>
    <t>4.1.2 (d)</t>
  </si>
  <si>
    <t>4.1.2 (e):- Longitudinal steel in beams at any section</t>
  </si>
  <si>
    <t>Top/Bottom:</t>
  </si>
  <si>
    <t>at least 1/4th of longitudinal steel provided at the top face of the beam</t>
  </si>
  <si>
    <t>Distace from the compression to centroid reinforcement</t>
  </si>
  <si>
    <t>(ii) Transverse/Shear Reinforement</t>
  </si>
  <si>
    <t>4.1.3 (a)</t>
  </si>
  <si>
    <t>Only vertical links/stirrups sahll be used</t>
  </si>
  <si>
    <t>Inclined links/stirrups shall no ne used.</t>
  </si>
  <si>
    <t>4.1.3 (b)</t>
  </si>
  <si>
    <t>hook angle=</t>
  </si>
  <si>
    <t>135°</t>
  </si>
  <si>
    <t>hook length=</t>
  </si>
  <si>
    <t>6*db</t>
  </si>
  <si>
    <t>db=</t>
  </si>
  <si>
    <t>4.1.3 (d)</t>
  </si>
  <si>
    <t>The minimum diameter of transverse reinforcement shall be 8mm.</t>
  </si>
  <si>
    <t>(shall no be less than 8mm)</t>
  </si>
  <si>
    <t>Remaining clauses from figure 4-3</t>
  </si>
  <si>
    <t>effective depth of beam (d)=</t>
  </si>
  <si>
    <t>2d=</t>
  </si>
  <si>
    <t>Hoop Spacing</t>
  </si>
  <si>
    <r>
      <rPr>
        <sz val="11"/>
        <color theme="1"/>
        <rFont val="Calibri"/>
        <family val="2"/>
      </rPr>
      <t>≤</t>
    </r>
    <r>
      <rPr>
        <sz val="11"/>
        <color theme="1"/>
        <rFont val="Times New Roman"/>
        <family val="1"/>
      </rPr>
      <t xml:space="preserve"> d/4</t>
    </r>
  </si>
  <si>
    <t>8db</t>
  </si>
  <si>
    <t>100mm</t>
  </si>
  <si>
    <t>(i)</t>
  </si>
  <si>
    <t>(ii)</t>
  </si>
  <si>
    <t>(iii)</t>
  </si>
  <si>
    <t>diameter of longitudinal reabar:</t>
  </si>
  <si>
    <t>not less than 100mm</t>
  </si>
  <si>
    <t>Pmax=</t>
  </si>
  <si>
    <t>COLUMN</t>
  </si>
  <si>
    <t>4.2.3 Transverse Reinforcement</t>
  </si>
  <si>
    <t>4.3:- Special confining reinforcement</t>
  </si>
  <si>
    <t>Ld/Φ=</t>
  </si>
  <si>
    <t>Ld=</t>
  </si>
  <si>
    <t>For Fe500 and M20</t>
  </si>
  <si>
    <t>depth of beam &gt; 750mm then use torsion bar</t>
  </si>
  <si>
    <t>area of torsion bar shall be at leat 0.5% of web area</t>
  </si>
  <si>
    <t>1.5 to 2.5%</t>
  </si>
  <si>
    <t>Maximum reinforcement:</t>
  </si>
  <si>
    <t>in residential building:</t>
  </si>
  <si>
    <t>minimum area of reinforcement:</t>
  </si>
  <si>
    <t>(0.87bd/fy)</t>
  </si>
  <si>
    <t>Commercial building=4%</t>
  </si>
  <si>
    <t>Residential building= 2-3%</t>
  </si>
  <si>
    <t>Minimum reinforcement=0.8%</t>
  </si>
  <si>
    <t>Maximum reinforcement=6%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</si>
</sst>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164" formatCode="#\ &quot;at least&quot;\ #\ &quot;no.s&quot;"/>
    <numFmt numFmtId="165" formatCode="General\ &quot;mm dia. bar&quot;"/>
    <numFmt numFmtId="166" formatCode="#,##0.0000"/>
    <numFmt numFmtId="168" formatCode="General\ &quot;N/mm²&quot;"/>
    <numFmt numFmtId="169" formatCode="General\ &quot;mm&quot;"/>
    <numFmt numFmtId="170" formatCode="&quot;≥&quot;\ #\ &quot;mm&quot;"/>
    <numFmt numFmtId="171" formatCode="&quot; Provide hook length of &quot;\ General\ &quot;mm&quot;"/>
  </numFmts>
  <fonts count="11" x14ac:knownFonts="1">
    <font>
      <sz val="11"/>
      <color theme="1"/>
      <name val="Calibri"/>
      <family val="2"/>
      <scheme val="minor"/>
    </font>
    <font>
      <b/>
      <sz val="11"/>
      <color theme="1"/>
      <name val="Times New Roman"/>
      <family val="1"/>
    </font>
    <font>
      <sz val="11"/>
      <color theme="1"/>
      <name val="Times New Roman"/>
      <family val="1"/>
    </font>
    <font>
      <b/>
      <sz val="14"/>
      <color theme="1"/>
      <name val="Times New Roman"/>
      <family val="1"/>
    </font>
    <font>
      <b/>
      <u/>
      <sz val="14"/>
      <color theme="1"/>
      <name val="Times New Roman"/>
      <family val="1"/>
    </font>
    <font>
      <sz val="11"/>
      <color theme="1"/>
      <name val="Calibri"/>
      <family val="2"/>
    </font>
    <font>
      <sz val="11"/>
      <color theme="1"/>
      <name val="Times New Roman"/>
      <family val="2"/>
    </font>
    <font>
      <sz val="11"/>
      <color rgb="FFFF0000"/>
      <name val="Times New Roman"/>
      <family val="1"/>
    </font>
    <font>
      <sz val="11"/>
      <color rgb="FF00B050"/>
      <name val="Times New Roman"/>
      <family val="1"/>
    </font>
    <font>
      <u/>
      <sz val="11"/>
      <color theme="1"/>
      <name val="Times New Roman"/>
      <family val="1"/>
    </font>
    <font>
      <b/>
      <sz val="12"/>
      <color theme="1"/>
      <name val="Times New Roman"/>
      <family val="1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00B05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0">
    <xf numFmtId="0" fontId="0" fillId="0" borderId="0" xfId="0"/>
    <xf numFmtId="0" fontId="1" fillId="0" borderId="0" xfId="0" applyFont="1"/>
    <xf numFmtId="0" fontId="2" fillId="0" borderId="0" xfId="0" applyFont="1"/>
    <xf numFmtId="0" fontId="2" fillId="0" borderId="0" xfId="0" applyFont="1" applyAlignment="1">
      <alignment horizontal="right"/>
    </xf>
    <xf numFmtId="0" fontId="3" fillId="0" borderId="0" xfId="0" applyFont="1"/>
    <xf numFmtId="0" fontId="2" fillId="0" borderId="0" xfId="0" applyFont="1" applyAlignment="1">
      <alignment horizontal="right" vertical="center"/>
    </xf>
    <xf numFmtId="166" fontId="2" fillId="3" borderId="0" xfId="0" applyNumberFormat="1" applyFont="1" applyFill="1" applyAlignment="1">
      <alignment horizontal="left"/>
    </xf>
    <xf numFmtId="0" fontId="2" fillId="0" borderId="0" xfId="0" applyFont="1" applyAlignment="1">
      <alignment horizontal="left"/>
    </xf>
    <xf numFmtId="0" fontId="4" fillId="0" borderId="0" xfId="0" applyFont="1"/>
    <xf numFmtId="0" fontId="2" fillId="3" borderId="0" xfId="0" applyFont="1" applyFill="1" applyAlignment="1">
      <alignment horizontal="left"/>
    </xf>
    <xf numFmtId="168" fontId="2" fillId="2" borderId="0" xfId="0" applyNumberFormat="1" applyFont="1" applyFill="1" applyAlignment="1">
      <alignment horizontal="left"/>
    </xf>
    <xf numFmtId="0" fontId="2" fillId="0" borderId="0" xfId="0" applyFont="1" applyFill="1" applyAlignment="1">
      <alignment horizontal="right"/>
    </xf>
    <xf numFmtId="164" fontId="2" fillId="0" borderId="0" xfId="0" applyNumberFormat="1" applyFont="1" applyFill="1" applyAlignment="1">
      <alignment horizontal="left"/>
    </xf>
    <xf numFmtId="165" fontId="2" fillId="0" borderId="0" xfId="0" applyNumberFormat="1" applyFont="1" applyFill="1" applyAlignment="1">
      <alignment horizontal="left"/>
    </xf>
    <xf numFmtId="169" fontId="2" fillId="0" borderId="0" xfId="0" applyNumberFormat="1" applyFont="1" applyAlignment="1">
      <alignment horizontal="left"/>
    </xf>
    <xf numFmtId="169" fontId="2" fillId="2" borderId="0" xfId="0" applyNumberFormat="1" applyFont="1" applyFill="1" applyAlignment="1">
      <alignment horizontal="left"/>
    </xf>
    <xf numFmtId="170" fontId="6" fillId="0" borderId="0" xfId="0" applyNumberFormat="1" applyFont="1" applyAlignment="1">
      <alignment horizontal="left"/>
    </xf>
    <xf numFmtId="171" fontId="1" fillId="0" borderId="0" xfId="0" applyNumberFormat="1" applyFont="1"/>
    <xf numFmtId="0" fontId="2" fillId="3" borderId="0" xfId="0" applyFont="1" applyFill="1"/>
    <xf numFmtId="0" fontId="7" fillId="0" borderId="0" xfId="0" applyFont="1" applyFill="1"/>
    <xf numFmtId="0" fontId="8" fillId="0" borderId="0" xfId="0" applyFont="1" applyFill="1"/>
    <xf numFmtId="169" fontId="1" fillId="4" borderId="0" xfId="0" applyNumberFormat="1" applyFont="1" applyFill="1" applyAlignment="1">
      <alignment horizontal="left"/>
    </xf>
    <xf numFmtId="0" fontId="9" fillId="0" borderId="0" xfId="0" applyFont="1" applyAlignment="1">
      <alignment horizontal="right"/>
    </xf>
    <xf numFmtId="0" fontId="6" fillId="0" borderId="0" xfId="0" applyFont="1" applyAlignment="1">
      <alignment horizontal="left"/>
    </xf>
    <xf numFmtId="169" fontId="6" fillId="3" borderId="0" xfId="0" applyNumberFormat="1" applyFont="1" applyFill="1" applyAlignment="1">
      <alignment horizontal="left"/>
    </xf>
    <xf numFmtId="169" fontId="2" fillId="3" borderId="0" xfId="0" applyNumberFormat="1" applyFont="1" applyFill="1" applyAlignment="1">
      <alignment horizontal="left"/>
    </xf>
    <xf numFmtId="0" fontId="8" fillId="0" borderId="0" xfId="0" applyFont="1"/>
    <xf numFmtId="0" fontId="10" fillId="0" borderId="0" xfId="0" applyFont="1"/>
    <xf numFmtId="0" fontId="10" fillId="0" borderId="0" xfId="0" applyFont="1" applyAlignment="1">
      <alignment horizontal="left"/>
    </xf>
    <xf numFmtId="9" fontId="2" fillId="0" borderId="0" xfId="0" applyNumberFormat="1" applyFont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2.xml.rels><?xml version="1.0" encoding="UTF-8" standalone="yes"?>
<Relationships xmlns="http://schemas.openxmlformats.org/package/2006/relationships"><Relationship Id="rId8" Type="http://schemas.openxmlformats.org/officeDocument/2006/relationships/image" Target="../media/image14.png"/><Relationship Id="rId3" Type="http://schemas.openxmlformats.org/officeDocument/2006/relationships/image" Target="../media/image9.png"/><Relationship Id="rId7" Type="http://schemas.openxmlformats.org/officeDocument/2006/relationships/image" Target="../media/image13.png"/><Relationship Id="rId2" Type="http://schemas.openxmlformats.org/officeDocument/2006/relationships/image" Target="../media/image8.png"/><Relationship Id="rId1" Type="http://schemas.openxmlformats.org/officeDocument/2006/relationships/image" Target="../media/image7.png"/><Relationship Id="rId6" Type="http://schemas.openxmlformats.org/officeDocument/2006/relationships/image" Target="../media/image12.png"/><Relationship Id="rId5" Type="http://schemas.openxmlformats.org/officeDocument/2006/relationships/image" Target="../media/image11.png"/><Relationship Id="rId10" Type="http://schemas.openxmlformats.org/officeDocument/2006/relationships/image" Target="../media/image16.png"/><Relationship Id="rId4" Type="http://schemas.openxmlformats.org/officeDocument/2006/relationships/image" Target="../media/image10.png"/><Relationship Id="rId9" Type="http://schemas.openxmlformats.org/officeDocument/2006/relationships/image" Target="../media/image15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28575</xdr:colOff>
      <xdr:row>11</xdr:row>
      <xdr:rowOff>22225</xdr:rowOff>
    </xdr:from>
    <xdr:to>
      <xdr:col>1</xdr:col>
      <xdr:colOff>664262</xdr:colOff>
      <xdr:row>12</xdr:row>
      <xdr:rowOff>4652</xdr:rowOff>
    </xdr:to>
    <mc:AlternateContent xmlns:mc="http://schemas.openxmlformats.org/markup-compatibility/2006">
      <mc:Choice xmlns:a14="http://schemas.microsoft.com/office/drawing/2010/main" Requires="a14">
        <xdr:sp macro="" textlink="">
          <xdr:nvSpPr>
            <xdr:cNvPr id="2" name="TextBox 1">
              <a:extLst>
                <a:ext uri="{FF2B5EF4-FFF2-40B4-BE49-F238E27FC236}">
                  <a16:creationId xmlns:a16="http://schemas.microsoft.com/office/drawing/2014/main" id="{7AA59B47-BB73-486A-8C7C-8D3051A2CD69}"/>
                </a:ext>
              </a:extLst>
            </xdr:cNvPr>
            <xdr:cNvSpPr txBox="1"/>
          </xdr:nvSpPr>
          <xdr:spPr>
            <a:xfrm>
              <a:off x="638175" y="1666875"/>
              <a:ext cx="635687" cy="38247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noAutofit/>
            </a:bodyPr>
            <a:lstStyle/>
            <a:p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n-US" sz="1100" b="0" i="1">
                        <a:latin typeface="Cambria Math" panose="02040503050406030204" pitchFamily="18" charset="0"/>
                      </a:rPr>
                      <m:t>0.24</m:t>
                    </m:r>
                    <m:f>
                      <m:fPr>
                        <m:ctrlPr>
                          <a:rPr lang="en-US" sz="1100" i="1">
                            <a:latin typeface="Cambria Math" panose="02040503050406030204" pitchFamily="18" charset="0"/>
                          </a:rPr>
                        </m:ctrlPr>
                      </m:fPr>
                      <m:num>
                        <m:r>
                          <a:rPr lang="en-US" sz="1100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√</m:t>
                        </m:r>
                        <m:r>
                          <a:rPr lang="en-US" sz="1100" b="0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𝑓𝑐𝑘</m:t>
                        </m:r>
                      </m:num>
                      <m:den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𝑓𝑦</m:t>
                        </m:r>
                      </m:den>
                    </m:f>
                  </m:oMath>
                </m:oMathPara>
              </a14:m>
              <a:endParaRPr lang="en-US" sz="1100"/>
            </a:p>
          </xdr:txBody>
        </xdr:sp>
      </mc:Choice>
      <mc:Fallback>
        <xdr:sp macro="" textlink="">
          <xdr:nvSpPr>
            <xdr:cNvPr id="2" name="TextBox 1">
              <a:extLst>
                <a:ext uri="{FF2B5EF4-FFF2-40B4-BE49-F238E27FC236}">
                  <a16:creationId xmlns:a16="http://schemas.microsoft.com/office/drawing/2014/main" id="{7AA59B47-BB73-486A-8C7C-8D3051A2CD69}"/>
                </a:ext>
              </a:extLst>
            </xdr:cNvPr>
            <xdr:cNvSpPr txBox="1"/>
          </xdr:nvSpPr>
          <xdr:spPr>
            <a:xfrm>
              <a:off x="638175" y="1666875"/>
              <a:ext cx="635687" cy="38247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noAutofit/>
            </a:bodyPr>
            <a:lstStyle/>
            <a:p>
              <a:r>
                <a:rPr lang="en-US" sz="1100" b="0" i="0">
                  <a:latin typeface="Cambria Math" panose="02040503050406030204" pitchFamily="18" charset="0"/>
                </a:rPr>
                <a:t>0.24</a:t>
              </a:r>
              <a:r>
                <a:rPr lang="en-US" sz="1100" i="0">
                  <a:latin typeface="Cambria Math" panose="02040503050406030204" pitchFamily="18" charset="0"/>
                  <a:ea typeface="Cambria Math" panose="02040503050406030204" pitchFamily="18" charset="0"/>
                </a:rPr>
                <a:t> (√</a:t>
              </a:r>
              <a:r>
                <a:rPr lang="en-US" sz="1100" b="0" i="0">
                  <a:latin typeface="Cambria Math" panose="02040503050406030204" pitchFamily="18" charset="0"/>
                  <a:ea typeface="Cambria Math" panose="02040503050406030204" pitchFamily="18" charset="0"/>
                </a:rPr>
                <a:t>𝑓𝑐𝑘)/</a:t>
              </a:r>
              <a:r>
                <a:rPr lang="en-US" sz="1100" b="0" i="0">
                  <a:latin typeface="Cambria Math" panose="02040503050406030204" pitchFamily="18" charset="0"/>
                </a:rPr>
                <a:t>𝑓𝑦</a:t>
              </a:r>
              <a:endParaRPr lang="en-US" sz="1100"/>
            </a:p>
          </xdr:txBody>
        </xdr:sp>
      </mc:Fallback>
    </mc:AlternateContent>
    <xdr:clientData/>
  </xdr:twoCellAnchor>
  <xdr:twoCellAnchor editAs="oneCell">
    <xdr:from>
      <xdr:col>9</xdr:col>
      <xdr:colOff>57150</xdr:colOff>
      <xdr:row>3</xdr:row>
      <xdr:rowOff>76200</xdr:rowOff>
    </xdr:from>
    <xdr:to>
      <xdr:col>16</xdr:col>
      <xdr:colOff>324083</xdr:colOff>
      <xdr:row>17</xdr:row>
      <xdr:rowOff>114441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6C63C160-D524-421D-838C-5066366E0EE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153150" y="698500"/>
          <a:ext cx="4534133" cy="2749691"/>
        </a:xfrm>
        <a:prstGeom prst="rect">
          <a:avLst/>
        </a:prstGeom>
      </xdr:spPr>
    </xdr:pic>
    <xdr:clientData/>
  </xdr:twoCellAnchor>
  <xdr:twoCellAnchor editAs="oneCell">
    <xdr:from>
      <xdr:col>9</xdr:col>
      <xdr:colOff>57150</xdr:colOff>
      <xdr:row>18</xdr:row>
      <xdr:rowOff>76200</xdr:rowOff>
    </xdr:from>
    <xdr:to>
      <xdr:col>16</xdr:col>
      <xdr:colOff>171675</xdr:colOff>
      <xdr:row>27</xdr:row>
      <xdr:rowOff>81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E6AD6E03-FFAC-4998-8800-C5979E3696E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6153150" y="3587750"/>
          <a:ext cx="4381725" cy="1568531"/>
        </a:xfrm>
        <a:prstGeom prst="rect">
          <a:avLst/>
        </a:prstGeom>
      </xdr:spPr>
    </xdr:pic>
    <xdr:clientData/>
  </xdr:twoCellAnchor>
  <xdr:twoCellAnchor editAs="oneCell">
    <xdr:from>
      <xdr:col>9</xdr:col>
      <xdr:colOff>387350</xdr:colOff>
      <xdr:row>28</xdr:row>
      <xdr:rowOff>50800</xdr:rowOff>
    </xdr:from>
    <xdr:to>
      <xdr:col>16</xdr:col>
      <xdr:colOff>108155</xdr:colOff>
      <xdr:row>55</xdr:row>
      <xdr:rowOff>95500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E2272CF9-D159-45AA-96F0-06EA938669B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6483350" y="5340350"/>
          <a:ext cx="3988005" cy="4858000"/>
        </a:xfrm>
        <a:prstGeom prst="rect">
          <a:avLst/>
        </a:prstGeom>
      </xdr:spPr>
    </xdr:pic>
    <xdr:clientData/>
  </xdr:twoCellAnchor>
  <xdr:twoCellAnchor editAs="oneCell">
    <xdr:from>
      <xdr:col>0</xdr:col>
      <xdr:colOff>146050</xdr:colOff>
      <xdr:row>55</xdr:row>
      <xdr:rowOff>63500</xdr:rowOff>
    </xdr:from>
    <xdr:to>
      <xdr:col>5</xdr:col>
      <xdr:colOff>137142</xdr:colOff>
      <xdr:row>68</xdr:row>
      <xdr:rowOff>12700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FDE744D7-E646-46CD-9DA4-D7C72138002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146050" y="10210800"/>
          <a:ext cx="5020292" cy="2260600"/>
        </a:xfrm>
        <a:prstGeom prst="rect">
          <a:avLst/>
        </a:prstGeom>
      </xdr:spPr>
    </xdr:pic>
    <xdr:clientData/>
  </xdr:twoCellAnchor>
  <xdr:twoCellAnchor editAs="oneCell">
    <xdr:from>
      <xdr:col>0</xdr:col>
      <xdr:colOff>25400</xdr:colOff>
      <xdr:row>52</xdr:row>
      <xdr:rowOff>165100</xdr:rowOff>
    </xdr:from>
    <xdr:to>
      <xdr:col>3</xdr:col>
      <xdr:colOff>457418</xdr:colOff>
      <xdr:row>55</xdr:row>
      <xdr:rowOff>152427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61B55447-946E-45C7-BB82-2D709CB4402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25400" y="9779000"/>
          <a:ext cx="4242018" cy="520727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74</xdr:row>
      <xdr:rowOff>0</xdr:rowOff>
    </xdr:from>
    <xdr:to>
      <xdr:col>6</xdr:col>
      <xdr:colOff>89194</xdr:colOff>
      <xdr:row>88</xdr:row>
      <xdr:rowOff>12829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BE6B6EC7-3084-49CA-9AAF-F59C454E31E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0" y="13525500"/>
          <a:ext cx="5727994" cy="2502029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19050</xdr:colOff>
      <xdr:row>2</xdr:row>
      <xdr:rowOff>0</xdr:rowOff>
    </xdr:from>
    <xdr:to>
      <xdr:col>7</xdr:col>
      <xdr:colOff>596900</xdr:colOff>
      <xdr:row>9</xdr:row>
      <xdr:rowOff>87248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A8529D08-1980-402C-8555-E009933F123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9050" y="400050"/>
          <a:ext cx="4845050" cy="1331848"/>
        </a:xfrm>
        <a:prstGeom prst="rect">
          <a:avLst/>
        </a:prstGeom>
      </xdr:spPr>
    </xdr:pic>
    <xdr:clientData/>
  </xdr:twoCellAnchor>
  <xdr:twoCellAnchor editAs="oneCell">
    <xdr:from>
      <xdr:col>0</xdr:col>
      <xdr:colOff>101600</xdr:colOff>
      <xdr:row>12</xdr:row>
      <xdr:rowOff>38100</xdr:rowOff>
    </xdr:from>
    <xdr:to>
      <xdr:col>8</xdr:col>
      <xdr:colOff>76200</xdr:colOff>
      <xdr:row>45</xdr:row>
      <xdr:rowOff>21882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DD1FBFE8-64E7-41C2-BC66-B71C6126266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01600" y="2216150"/>
          <a:ext cx="4851400" cy="5851182"/>
        </a:xfrm>
        <a:prstGeom prst="rect">
          <a:avLst/>
        </a:prstGeom>
      </xdr:spPr>
    </xdr:pic>
    <xdr:clientData/>
  </xdr:twoCellAnchor>
  <xdr:twoCellAnchor editAs="oneCell">
    <xdr:from>
      <xdr:col>0</xdr:col>
      <xdr:colOff>76200</xdr:colOff>
      <xdr:row>48</xdr:row>
      <xdr:rowOff>101600</xdr:rowOff>
    </xdr:from>
    <xdr:to>
      <xdr:col>5</xdr:col>
      <xdr:colOff>381000</xdr:colOff>
      <xdr:row>70</xdr:row>
      <xdr:rowOff>135812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60DE7D91-A200-49B7-AEFF-AACAF59E567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76200" y="8705850"/>
          <a:ext cx="3352800" cy="3945812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49</xdr:row>
      <xdr:rowOff>0</xdr:rowOff>
    </xdr:from>
    <xdr:to>
      <xdr:col>12</xdr:col>
      <xdr:colOff>578036</xdr:colOff>
      <xdr:row>61</xdr:row>
      <xdr:rowOff>95365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F5048F5A-733C-485D-9814-19C49FBBF52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4267200" y="8782050"/>
          <a:ext cx="3626036" cy="2228965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72</xdr:row>
      <xdr:rowOff>0</xdr:rowOff>
    </xdr:from>
    <xdr:to>
      <xdr:col>8</xdr:col>
      <xdr:colOff>254232</xdr:colOff>
      <xdr:row>91</xdr:row>
      <xdr:rowOff>70027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8AFAC204-A7CF-40BB-969C-51A74ABE33B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609600" y="12871450"/>
          <a:ext cx="4521432" cy="3448227"/>
        </a:xfrm>
        <a:prstGeom prst="rect">
          <a:avLst/>
        </a:prstGeom>
      </xdr:spPr>
    </xdr:pic>
    <xdr:clientData/>
  </xdr:twoCellAnchor>
  <xdr:twoCellAnchor editAs="oneCell">
    <xdr:from>
      <xdr:col>2</xdr:col>
      <xdr:colOff>228600</xdr:colOff>
      <xdr:row>92</xdr:row>
      <xdr:rowOff>38100</xdr:rowOff>
    </xdr:from>
    <xdr:to>
      <xdr:col>7</xdr:col>
      <xdr:colOff>114451</xdr:colOff>
      <xdr:row>96</xdr:row>
      <xdr:rowOff>88939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010A813A-6F26-4B4A-AABA-5CB96E46844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1447800" y="16465550"/>
          <a:ext cx="2933851" cy="762039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99</xdr:row>
      <xdr:rowOff>0</xdr:rowOff>
    </xdr:from>
    <xdr:to>
      <xdr:col>8</xdr:col>
      <xdr:colOff>451092</xdr:colOff>
      <xdr:row>128</xdr:row>
      <xdr:rowOff>63768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D5FF96B6-9F66-4820-BAA8-79A648C9EF4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609600" y="17672050"/>
          <a:ext cx="4718292" cy="5219968"/>
        </a:xfrm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99</xdr:row>
      <xdr:rowOff>0</xdr:rowOff>
    </xdr:from>
    <xdr:to>
      <xdr:col>17</xdr:col>
      <xdr:colOff>393940</xdr:colOff>
      <xdr:row>111</xdr:row>
      <xdr:rowOff>114416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081B2B3B-8B01-470A-A1D9-645088832A4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6096000" y="17672050"/>
          <a:ext cx="4661140" cy="2248016"/>
        </a:xfrm>
        <a:prstGeom prst="rect">
          <a:avLst/>
        </a:prstGeom>
      </xdr:spPr>
    </xdr:pic>
    <xdr:clientData/>
  </xdr:twoCellAnchor>
  <xdr:twoCellAnchor editAs="oneCell">
    <xdr:from>
      <xdr:col>0</xdr:col>
      <xdr:colOff>609599</xdr:colOff>
      <xdr:row>133</xdr:row>
      <xdr:rowOff>0</xdr:rowOff>
    </xdr:from>
    <xdr:to>
      <xdr:col>9</xdr:col>
      <xdr:colOff>597940</xdr:colOff>
      <xdr:row>164</xdr:row>
      <xdr:rowOff>120650</xdr:rowOff>
    </xdr:to>
    <xdr:pic>
      <xdr:nvPicPr>
        <xdr:cNvPr id="11" name="Picture 10">
          <a:extLst>
            <a:ext uri="{FF2B5EF4-FFF2-40B4-BE49-F238E27FC236}">
              <a16:creationId xmlns:a16="http://schemas.microsoft.com/office/drawing/2014/main" id="{7BE3BA0B-946F-4955-814F-B8D7CC319D0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609599" y="23717250"/>
          <a:ext cx="5474741" cy="5632450"/>
        </a:xfrm>
        <a:prstGeom prst="rect">
          <a:avLst/>
        </a:prstGeom>
      </xdr:spPr>
    </xdr:pic>
    <xdr:clientData/>
  </xdr:twoCellAnchor>
  <xdr:twoCellAnchor editAs="oneCell">
    <xdr:from>
      <xdr:col>11</xdr:col>
      <xdr:colOff>0</xdr:colOff>
      <xdr:row>140</xdr:row>
      <xdr:rowOff>0</xdr:rowOff>
    </xdr:from>
    <xdr:to>
      <xdr:col>17</xdr:col>
      <xdr:colOff>203398</xdr:colOff>
      <xdr:row>149</xdr:row>
      <xdr:rowOff>63586</xdr:rowOff>
    </xdr:to>
    <xdr:pic>
      <xdr:nvPicPr>
        <xdr:cNvPr id="12" name="Picture 11">
          <a:extLst>
            <a:ext uri="{FF2B5EF4-FFF2-40B4-BE49-F238E27FC236}">
              <a16:creationId xmlns:a16="http://schemas.microsoft.com/office/drawing/2014/main" id="{0506DF55-5281-414F-BA63-8A90029FB7F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6705600" y="24961850"/>
          <a:ext cx="3860998" cy="1663786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98"/>
  <sheetViews>
    <sheetView tabSelected="1" zoomScaleNormal="100" workbookViewId="0">
      <selection activeCell="A97" sqref="A97:C98"/>
    </sheetView>
  </sheetViews>
  <sheetFormatPr defaultRowHeight="14" x14ac:dyDescent="0.3"/>
  <cols>
    <col min="1" max="1" width="28.1796875" style="2" customWidth="1"/>
    <col min="2" max="2" width="12.453125" style="2" bestFit="1" customWidth="1"/>
    <col min="3" max="3" width="13.90625" style="2" customWidth="1"/>
    <col min="4" max="16384" width="8.7265625" style="2"/>
  </cols>
  <sheetData>
    <row r="1" spans="1:10" ht="17.5" x14ac:dyDescent="0.35">
      <c r="A1" s="4" t="s">
        <v>6</v>
      </c>
    </row>
    <row r="2" spans="1:10" x14ac:dyDescent="0.3">
      <c r="J2" s="2" t="s">
        <v>16</v>
      </c>
    </row>
    <row r="3" spans="1:10" ht="17.5" x14ac:dyDescent="0.35">
      <c r="A3" s="8" t="s">
        <v>5</v>
      </c>
    </row>
    <row r="5" spans="1:10" x14ac:dyDescent="0.3">
      <c r="A5" s="1" t="s">
        <v>0</v>
      </c>
    </row>
    <row r="6" spans="1:10" x14ac:dyDescent="0.3">
      <c r="A6" s="11" t="s">
        <v>7</v>
      </c>
      <c r="B6" s="12">
        <v>2</v>
      </c>
      <c r="C6" s="13">
        <v>12</v>
      </c>
    </row>
    <row r="7" spans="1:10" x14ac:dyDescent="0.3">
      <c r="A7" s="11" t="s">
        <v>8</v>
      </c>
      <c r="B7" s="12">
        <v>2</v>
      </c>
      <c r="C7" s="13">
        <v>12</v>
      </c>
    </row>
    <row r="9" spans="1:10" x14ac:dyDescent="0.3">
      <c r="A9" s="1" t="s">
        <v>9</v>
      </c>
    </row>
    <row r="10" spans="1:10" x14ac:dyDescent="0.3">
      <c r="A10" s="3" t="s">
        <v>1</v>
      </c>
      <c r="B10" s="10">
        <v>20</v>
      </c>
    </row>
    <row r="11" spans="1:10" x14ac:dyDescent="0.3">
      <c r="A11" s="3" t="s">
        <v>2</v>
      </c>
      <c r="B11" s="10">
        <v>500</v>
      </c>
    </row>
    <row r="12" spans="1:10" ht="31.5" customHeight="1" x14ac:dyDescent="0.3">
      <c r="A12" s="5" t="s">
        <v>3</v>
      </c>
    </row>
    <row r="13" spans="1:10" x14ac:dyDescent="0.3">
      <c r="A13" s="3" t="s">
        <v>4</v>
      </c>
      <c r="B13" s="6">
        <f>0.24*((SQRT(B10))/B11)</f>
        <v>2.1466252583997982E-3</v>
      </c>
    </row>
    <row r="15" spans="1:10" x14ac:dyDescent="0.3">
      <c r="A15" s="1" t="s">
        <v>10</v>
      </c>
    </row>
    <row r="16" spans="1:10" x14ac:dyDescent="0.3">
      <c r="A16" s="5" t="s">
        <v>42</v>
      </c>
      <c r="B16" s="9">
        <v>2.5000000000000001E-2</v>
      </c>
    </row>
    <row r="18" spans="1:2" x14ac:dyDescent="0.3">
      <c r="A18" s="1" t="s">
        <v>12</v>
      </c>
    </row>
    <row r="19" spans="1:2" x14ac:dyDescent="0.3">
      <c r="A19" s="2" t="s">
        <v>11</v>
      </c>
    </row>
    <row r="21" spans="1:2" x14ac:dyDescent="0.3">
      <c r="A21" s="1" t="s">
        <v>13</v>
      </c>
    </row>
    <row r="22" spans="1:2" x14ac:dyDescent="0.3">
      <c r="A22" s="3" t="s">
        <v>14</v>
      </c>
      <c r="B22" s="2" t="s">
        <v>15</v>
      </c>
    </row>
    <row r="25" spans="1:2" ht="17.5" x14ac:dyDescent="0.35">
      <c r="A25" s="8" t="s">
        <v>17</v>
      </c>
    </row>
    <row r="27" spans="1:2" x14ac:dyDescent="0.3">
      <c r="A27" s="1" t="s">
        <v>18</v>
      </c>
    </row>
    <row r="28" spans="1:2" x14ac:dyDescent="0.3">
      <c r="A28" s="2" t="s">
        <v>19</v>
      </c>
    </row>
    <row r="29" spans="1:2" x14ac:dyDescent="0.3">
      <c r="A29" s="2" t="s">
        <v>20</v>
      </c>
    </row>
    <row r="31" spans="1:2" x14ac:dyDescent="0.3">
      <c r="A31" s="1" t="s">
        <v>21</v>
      </c>
    </row>
    <row r="32" spans="1:2" x14ac:dyDescent="0.3">
      <c r="A32" s="3" t="s">
        <v>22</v>
      </c>
      <c r="B32" s="2" t="s">
        <v>23</v>
      </c>
    </row>
    <row r="33" spans="1:4" x14ac:dyDescent="0.3">
      <c r="A33" s="3" t="s">
        <v>26</v>
      </c>
      <c r="B33" s="15">
        <v>8</v>
      </c>
      <c r="C33" s="20" t="s">
        <v>29</v>
      </c>
      <c r="D33" s="19"/>
    </row>
    <row r="34" spans="1:4" x14ac:dyDescent="0.3">
      <c r="A34" s="3" t="s">
        <v>24</v>
      </c>
      <c r="B34" s="2" t="s">
        <v>25</v>
      </c>
    </row>
    <row r="35" spans="1:4" x14ac:dyDescent="0.3">
      <c r="A35" s="3" t="s">
        <v>4</v>
      </c>
      <c r="B35" s="2" t="str">
        <f>CONCATENATE("6*",B33)</f>
        <v>6*8</v>
      </c>
    </row>
    <row r="36" spans="1:4" ht="14.5" x14ac:dyDescent="0.35">
      <c r="A36" s="3" t="s">
        <v>4</v>
      </c>
      <c r="B36" s="14">
        <f>6*B33</f>
        <v>48</v>
      </c>
      <c r="C36" s="16">
        <v>65</v>
      </c>
    </row>
    <row r="37" spans="1:4" x14ac:dyDescent="0.3">
      <c r="A37" s="17">
        <f>MAX(B36,C36)</f>
        <v>65</v>
      </c>
    </row>
    <row r="39" spans="1:4" x14ac:dyDescent="0.3">
      <c r="A39" s="1" t="s">
        <v>27</v>
      </c>
    </row>
    <row r="40" spans="1:4" x14ac:dyDescent="0.3">
      <c r="A40" s="18" t="s">
        <v>28</v>
      </c>
      <c r="B40" s="18"/>
      <c r="C40" s="18"/>
    </row>
    <row r="42" spans="1:4" x14ac:dyDescent="0.3">
      <c r="A42" s="1" t="s">
        <v>30</v>
      </c>
    </row>
    <row r="43" spans="1:4" x14ac:dyDescent="0.3">
      <c r="A43" s="3" t="s">
        <v>40</v>
      </c>
      <c r="B43" s="15">
        <v>16</v>
      </c>
    </row>
    <row r="44" spans="1:4" x14ac:dyDescent="0.3">
      <c r="A44" s="3" t="s">
        <v>31</v>
      </c>
      <c r="B44" s="15">
        <v>315</v>
      </c>
    </row>
    <row r="45" spans="1:4" x14ac:dyDescent="0.3">
      <c r="A45" s="3" t="s">
        <v>32</v>
      </c>
      <c r="B45" s="2" t="str">
        <f>CONCATENATE("2*",B44)</f>
        <v>2*315</v>
      </c>
    </row>
    <row r="46" spans="1:4" x14ac:dyDescent="0.3">
      <c r="A46" s="3" t="s">
        <v>4</v>
      </c>
      <c r="B46" s="21">
        <f>2*B44</f>
        <v>630</v>
      </c>
    </row>
    <row r="47" spans="1:4" x14ac:dyDescent="0.3">
      <c r="A47" s="22" t="s">
        <v>33</v>
      </c>
    </row>
    <row r="48" spans="1:4" ht="14.5" x14ac:dyDescent="0.35">
      <c r="A48" s="3" t="s">
        <v>37</v>
      </c>
      <c r="B48" s="23" t="s">
        <v>34</v>
      </c>
    </row>
    <row r="49" spans="1:3" x14ac:dyDescent="0.3">
      <c r="A49" s="3" t="s">
        <v>4</v>
      </c>
      <c r="B49" s="24">
        <f>B44/4</f>
        <v>78.75</v>
      </c>
    </row>
    <row r="50" spans="1:3" x14ac:dyDescent="0.3">
      <c r="A50" s="3" t="s">
        <v>38</v>
      </c>
      <c r="B50" s="7" t="s">
        <v>35</v>
      </c>
    </row>
    <row r="51" spans="1:3" x14ac:dyDescent="0.3">
      <c r="A51" s="3" t="s">
        <v>4</v>
      </c>
      <c r="B51" s="25">
        <f>8*B43</f>
        <v>128</v>
      </c>
    </row>
    <row r="52" spans="1:3" x14ac:dyDescent="0.3">
      <c r="A52" s="3" t="s">
        <v>39</v>
      </c>
      <c r="B52" s="9" t="s">
        <v>36</v>
      </c>
      <c r="C52" s="26" t="s">
        <v>41</v>
      </c>
    </row>
    <row r="94" spans="1:2" x14ac:dyDescent="0.3">
      <c r="A94" s="3" t="s">
        <v>52</v>
      </c>
      <c r="B94" s="29">
        <v>0.04</v>
      </c>
    </row>
    <row r="95" spans="1:2" x14ac:dyDescent="0.3">
      <c r="A95" s="3" t="s">
        <v>53</v>
      </c>
      <c r="B95" s="7" t="s">
        <v>51</v>
      </c>
    </row>
    <row r="96" spans="1:2" x14ac:dyDescent="0.3">
      <c r="A96" s="3" t="s">
        <v>54</v>
      </c>
      <c r="B96" s="7" t="s">
        <v>55</v>
      </c>
    </row>
    <row r="97" spans="1:1" x14ac:dyDescent="0.3">
      <c r="A97" s="2" t="s">
        <v>49</v>
      </c>
    </row>
    <row r="98" spans="1:1" x14ac:dyDescent="0.3">
      <c r="A98" s="2" t="s">
        <v>50</v>
      </c>
    </row>
  </sheetData>
  <pageMargins left="0.7" right="0.7" top="0.75" bottom="0.75" header="0.3" footer="0.3"/>
  <pageSetup paperSize="9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36725C-9B57-49CD-BEEB-058A0986F6C4}">
  <dimension ref="A1:M170"/>
  <sheetViews>
    <sheetView zoomScale="130" zoomScaleNormal="130" workbookViewId="0">
      <selection activeCell="M115" sqref="M115"/>
    </sheetView>
  </sheetViews>
  <sheetFormatPr defaultRowHeight="14" x14ac:dyDescent="0.3"/>
  <cols>
    <col min="1" max="16384" width="8.7265625" style="2"/>
  </cols>
  <sheetData>
    <row r="1" spans="1:1" ht="17.5" x14ac:dyDescent="0.35">
      <c r="A1" s="4" t="s">
        <v>43</v>
      </c>
    </row>
    <row r="11" spans="1:1" ht="15" x14ac:dyDescent="0.3">
      <c r="A11" s="27" t="s">
        <v>44</v>
      </c>
    </row>
    <row r="47" spans="1:1" ht="15" x14ac:dyDescent="0.3">
      <c r="A47" s="28" t="s">
        <v>45</v>
      </c>
    </row>
    <row r="113" spans="12:13" x14ac:dyDescent="0.3">
      <c r="L113" s="1" t="s">
        <v>48</v>
      </c>
    </row>
    <row r="114" spans="12:13" x14ac:dyDescent="0.3">
      <c r="L114" s="3" t="s">
        <v>46</v>
      </c>
      <c r="M114" s="7">
        <v>57</v>
      </c>
    </row>
    <row r="115" spans="12:13" x14ac:dyDescent="0.3">
      <c r="L115" s="3" t="s">
        <v>47</v>
      </c>
      <c r="M115" s="7" t="str">
        <f>CONCATENATE(M114,"Φ")</f>
        <v>57Φ</v>
      </c>
    </row>
    <row r="167" spans="1:1" x14ac:dyDescent="0.3">
      <c r="A167" s="2" t="s">
        <v>59</v>
      </c>
    </row>
    <row r="168" spans="1:1" x14ac:dyDescent="0.3">
      <c r="A168" s="2" t="s">
        <v>58</v>
      </c>
    </row>
    <row r="169" spans="1:1" x14ac:dyDescent="0.3">
      <c r="A169" s="2" t="s">
        <v>56</v>
      </c>
    </row>
    <row r="170" spans="1:1" x14ac:dyDescent="0.3">
      <c r="A170" s="2" t="s">
        <v>57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Beam</vt:lpstr>
      <vt:lpstr>column</vt:lpstr>
      <vt:lpstr>Beam!Print_Area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summon balami</dc:creator>
  <cp:lastModifiedBy>summon balami</cp:lastModifiedBy>
  <dcterms:created xsi:type="dcterms:W3CDTF">2015-06-05T18:17:20Z</dcterms:created>
  <dcterms:modified xsi:type="dcterms:W3CDTF">2022-09-08T09:11:49Z</dcterms:modified>
</cp:coreProperties>
</file>