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9150" windowHeight="4680"/>
  </bookViews>
  <sheets>
    <sheet name="300000763338" sheetId="1" r:id="rId1"/>
    <sheet name="300000854426" sheetId="4" r:id="rId2"/>
    <sheet name="300000763669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H31" i="1"/>
  <c r="K20" i="1" l="1"/>
  <c r="I19" i="1"/>
  <c r="H29" i="1"/>
  <c r="G28" i="1"/>
  <c r="G24" i="1"/>
  <c r="G25" i="1"/>
  <c r="G26" i="1"/>
  <c r="G27" i="1"/>
  <c r="G23" i="1"/>
  <c r="H28" i="1"/>
  <c r="H24" i="1"/>
  <c r="H25" i="1"/>
  <c r="H26" i="1"/>
  <c r="H27" i="1"/>
  <c r="H23" i="1"/>
  <c r="F28" i="1"/>
  <c r="E28" i="1"/>
  <c r="D28" i="1"/>
  <c r="F24" i="1"/>
  <c r="F25" i="1"/>
  <c r="F26" i="1"/>
  <c r="F27" i="1"/>
  <c r="F23" i="1"/>
  <c r="J16" i="5" l="1"/>
  <c r="I16" i="5"/>
  <c r="G16" i="5"/>
  <c r="F16" i="5"/>
  <c r="K15" i="5"/>
  <c r="H15" i="5"/>
  <c r="K12" i="5"/>
  <c r="H12" i="5"/>
  <c r="K9" i="5"/>
  <c r="H9" i="5"/>
  <c r="K6" i="5"/>
  <c r="H6" i="5"/>
  <c r="J16" i="4"/>
  <c r="I16" i="4"/>
  <c r="G16" i="4"/>
  <c r="F16" i="4"/>
  <c r="K15" i="4"/>
  <c r="H15" i="4"/>
  <c r="K12" i="4"/>
  <c r="H12" i="4"/>
  <c r="K9" i="4"/>
  <c r="H9" i="4"/>
  <c r="K6" i="4"/>
  <c r="H6" i="4"/>
  <c r="J19" i="1"/>
  <c r="K18" i="1"/>
  <c r="K15" i="1"/>
  <c r="K12" i="1"/>
  <c r="K9" i="1"/>
  <c r="K6" i="1"/>
  <c r="F19" i="1"/>
  <c r="G19" i="1"/>
  <c r="H18" i="1"/>
  <c r="H15" i="1"/>
  <c r="H12" i="1"/>
  <c r="H9" i="1"/>
  <c r="H6" i="1"/>
  <c r="K16" i="5" l="1"/>
  <c r="H16" i="5"/>
  <c r="K16" i="4"/>
  <c r="H16" i="4"/>
  <c r="K19" i="1"/>
  <c r="H19" i="1"/>
</calcChain>
</file>

<file path=xl/sharedStrings.xml><?xml version="1.0" encoding="utf-8"?>
<sst xmlns="http://schemas.openxmlformats.org/spreadsheetml/2006/main" count="101" uniqueCount="56">
  <si>
    <t>ยอดรวม</t>
  </si>
  <si>
    <t>ปักเสาพาดสายแรงต่ำพร้อมอุปกรณ์ (ราคาเต็ม)</t>
  </si>
  <si>
    <t>ติดตั้งไฟฟ้าสาธารณะ (ราคาเต็ม)</t>
  </si>
  <si>
    <t>สมทบก่อสร้าง 15(45)A230/400V3P4W (ราคาเต็ม)</t>
  </si>
  <si>
    <t>สมทบหม้อแปลง 15(45)A230/400V3P4W (ราคาเต็ม)</t>
  </si>
  <si>
    <t>ตรวจไฟฟ้า 15(45)A230/400V3P4W (ราคาเต็ม)</t>
  </si>
  <si>
    <t>ปักเสาพาดสายแรงต่ำพร้อมอุปกรณ์ (ครึ่งแรก)</t>
  </si>
  <si>
    <t>ติดตั้งไฟฟ้าสาธารณะ (ครึ่งแรก)</t>
  </si>
  <si>
    <t>สมทบก่อสร้าง 15(45)A230/400V3P4W (ครึ่งแรก)</t>
  </si>
  <si>
    <t>สมทบหม้อแปลง 15(45)A230/400V3P4W (ครึ่งแรก)</t>
  </si>
  <si>
    <t>ตรวจไฟฟ้า 15(45)A230/400V3P4W (ครึ่งแรก)</t>
  </si>
  <si>
    <t>ปักเสาพาดสายแรงต่ำพร้อมอุปกรณ์ (ครึ่งหลัง)</t>
  </si>
  <si>
    <t>ติดตั้งไฟฟ้าสาธารณะ (ครึ่งหลัง)</t>
  </si>
  <si>
    <t>สมทบก่อสร้าง 15(45)A230/400V3P4W (ครึ่งหลัง)</t>
  </si>
  <si>
    <t>สมทบหม้อแปลง 15(45)A230/400V3P4W (ครึ่งหลัง)</t>
  </si>
  <si>
    <t>ตรวจไฟฟ้า 15(45)A230/400V3P4W (ครึ่งหลัง)</t>
  </si>
  <si>
    <t>ใบแจ้งหนี้</t>
  </si>
  <si>
    <t>ราคาเต็ม (ก่อน vat)</t>
  </si>
  <si>
    <t>ราคาครึ่งแรก (ก่อน vat)</t>
  </si>
  <si>
    <t>ราคาครึ่งหลัง (ก่อน vat)</t>
  </si>
  <si>
    <t>vat ครึ่งแรก</t>
  </si>
  <si>
    <t>vat ครึ่งหลัง</t>
  </si>
  <si>
    <t>ราคาเต็ม (ก่อน vat)/2 ปัดเศษ</t>
  </si>
  <si>
    <t>วิธีการคิด</t>
  </si>
  <si>
    <t>ราคาครึ่งแรก (ก่อน vat) - ราคาครึ่งหลัง (ก่อน vat)</t>
  </si>
  <si>
    <t>vat เต็ม</t>
  </si>
  <si>
    <t>เลขรับเรื่อง 300000763338</t>
  </si>
  <si>
    <t>เลขรับเรื่อง 300000854426</t>
  </si>
  <si>
    <t>เลขรับเรื่อง 300000763669</t>
  </si>
  <si>
    <t>ติดตั้งไฟฟ้าสาธารณะ (งานลูกค้า) (ราคาเต็ม)</t>
  </si>
  <si>
    <t>สมทบหม้อแปลง 30(100)A230/400V3P4W(อากาศ) (ราคาเต็ม)</t>
  </si>
  <si>
    <t>สมทบก่อสร้าง 30(100)A230/400V3P4W(อากาศ) (ราคาเต็ม)</t>
  </si>
  <si>
    <t>ตรวจไฟฟ้า 30(100)A230/400V3P4W (อากาศ) (ราคาเต็ม)</t>
  </si>
  <si>
    <t>สมทบหม้อแปลง 15(45)A230/400V3P4W (อากาศ) (ราคาเต็ม)</t>
  </si>
  <si>
    <t>สมทบก่อสร้าง 15(45)A230/400V3P4W (อากาศ) (ราคาเต็ม)</t>
  </si>
  <si>
    <t>ปักเสาพาดสายแรงต่ำพร้อมอุปกรณ์ (25%) (ราคาเต็ม)</t>
  </si>
  <si>
    <t>ติดตั้งไฟฟ้าสาธารณะ (งานลูกค้า) (ครึ่งแรก)</t>
  </si>
  <si>
    <t>สมทบหม้อแปลง 30(100)A230/400V3P4W(อากาศ) (ครึ่งแรก)</t>
  </si>
  <si>
    <t>สมทบก่อสร้าง 30(100)A230/400V3P4W(อากาศ) (ครึ่งแรก)</t>
  </si>
  <si>
    <t>ตรวจไฟฟ้า 30(100)A230/400V3P4W (อากาศ) (ครึ่งแรก)</t>
  </si>
  <si>
    <t>สมทบหม้อแปลง 15(45)A230/400V3P4W (อากาศ) (ครึ่งแรก)</t>
  </si>
  <si>
    <t>สมทบก่อสร้าง 15(45)A230/400V3P4W (อากาศ) (ครึ่งแรก)</t>
  </si>
  <si>
    <t>ปักเสาพาดสายแรงต่ำพร้อมอุปกรณ์ (25%) (ครึ่งแรก)</t>
  </si>
  <si>
    <t>ติดตั้งไฟฟ้าสาธารณะ (งานลูกค้า) (ครึ่งหลัง)</t>
  </si>
  <si>
    <t>สมทบหม้อแปลง 30(100)A230/400V3P4W(อากาศ) (ครึ่งหลัง)</t>
  </si>
  <si>
    <t>สมทบก่อสร้าง 30(100)A230/400V3P4W(อากาศ) (ครึ่งหลัง)</t>
  </si>
  <si>
    <t>ตรวจไฟฟ้า 30(100)A230/400V3P4W (อากาศ) (ครึ่งหลัง)</t>
  </si>
  <si>
    <t>สมทบหม้อแปลง 15(45)A230/400V3P4W (อากาศ) (ครึ่งหลัง)</t>
  </si>
  <si>
    <t>สมทบก่อสร้าง 15(45)A230/400V3P4W (อากาศ) (ครึ่งหลัง)</t>
  </si>
  <si>
    <t>ปักเสาพาดสายแรงต่ำพร้อมอุปกรณ์ (25%) (ครึ่งหลัง)</t>
  </si>
  <si>
    <t>dfkkop</t>
  </si>
  <si>
    <t>base</t>
  </si>
  <si>
    <t>vat</t>
  </si>
  <si>
    <t>sum</t>
  </si>
  <si>
    <t>base*2</t>
  </si>
  <si>
    <t>vat*2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</si>
</sst>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87" formatCode="0.000"/>
  </numFmts>
  <fonts count="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10"/>
      <color rgb="FFFF0000"/>
      <name val="Tahoma"/>
      <family val="2"/>
      <charset val="222"/>
      <scheme val="minor"/>
    </font>
    <font>
      <b/>
      <sz val="10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  <font>
      <b/>
      <sz val="10"/>
      <color rgb="FF00B05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" fontId="0" fillId="0" borderId="1" xfId="0" quotePrefix="1" applyNumberFormat="1" applyBorder="1"/>
    <xf numFmtId="4" fontId="0" fillId="0" borderId="1" xfId="0" applyNumberFormat="1" applyFill="1" applyBorder="1"/>
    <xf numFmtId="0" fontId="0" fillId="0" borderId="1" xfId="0" applyBorder="1" applyAlignment="1"/>
    <xf numFmtId="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/>
    <xf numFmtId="0" fontId="2" fillId="0" borderId="2" xfId="0" applyFont="1" applyBorder="1"/>
    <xf numFmtId="4" fontId="2" fillId="0" borderId="1" xfId="0" applyNumberFormat="1" applyFont="1" applyBorder="1"/>
    <xf numFmtId="4" fontId="2" fillId="4" borderId="1" xfId="0" applyNumberFormat="1" applyFont="1" applyFill="1" applyBorder="1"/>
    <xf numFmtId="0" fontId="2" fillId="0" borderId="4" xfId="0" applyFont="1" applyBorder="1" applyAlignment="1"/>
    <xf numFmtId="4" fontId="2" fillId="4" borderId="1" xfId="0" quotePrefix="1" applyNumberFormat="1" applyFont="1" applyFill="1" applyBorder="1"/>
    <xf numFmtId="4" fontId="2" fillId="3" borderId="1" xfId="0" applyNumberFormat="1" applyFont="1" applyFill="1" applyBorder="1"/>
    <xf numFmtId="4" fontId="2" fillId="0" borderId="0" xfId="0" applyNumberFormat="1" applyFont="1"/>
    <xf numFmtId="0" fontId="2" fillId="4" borderId="0" xfId="0" applyFont="1" applyFill="1"/>
    <xf numFmtId="0" fontId="2" fillId="4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" fontId="2" fillId="0" borderId="1" xfId="0" applyNumberFormat="1" applyFont="1" applyFill="1" applyBorder="1"/>
    <xf numFmtId="0" fontId="2" fillId="0" borderId="0" xfId="0" applyFont="1" applyFill="1" applyBorder="1" applyAlignment="1">
      <alignment horizontal="center"/>
    </xf>
    <xf numFmtId="4" fontId="2" fillId="0" borderId="0" xfId="0" applyNumberFormat="1" applyFont="1" applyBorder="1"/>
    <xf numFmtId="4" fontId="2" fillId="2" borderId="0" xfId="0" applyNumberFormat="1" applyFont="1" applyFill="1" applyBorder="1"/>
    <xf numFmtId="0" fontId="2" fillId="0" borderId="0" xfId="0" applyFont="1" applyFill="1" applyBorder="1"/>
    <xf numFmtId="0" fontId="2" fillId="3" borderId="0" xfId="0" applyFont="1" applyFill="1"/>
    <xf numFmtId="4" fontId="2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43" fontId="2" fillId="2" borderId="0" xfId="1" applyFont="1" applyFill="1"/>
    <xf numFmtId="43" fontId="2" fillId="0" borderId="0" xfId="1" applyFont="1"/>
    <xf numFmtId="4" fontId="3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/>
    <xf numFmtId="0" fontId="4" fillId="4" borderId="4" xfId="0" applyFont="1" applyFill="1" applyBorder="1" applyAlignment="1"/>
    <xf numFmtId="0" fontId="4" fillId="0" borderId="1" xfId="0" applyFont="1" applyBorder="1"/>
    <xf numFmtId="0" fontId="4" fillId="3" borderId="1" xfId="0" applyFont="1" applyFill="1" applyBorder="1"/>
    <xf numFmtId="0" fontId="4" fillId="0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4" fontId="5" fillId="2" borderId="0" xfId="0" applyNumberFormat="1" applyFont="1" applyFill="1"/>
    <xf numFmtId="4" fontId="5" fillId="0" borderId="4" xfId="0" applyNumberFormat="1" applyFont="1" applyFill="1" applyBorder="1" applyAlignment="1">
      <alignment horizontal="center"/>
    </xf>
    <xf numFmtId="4" fontId="5" fillId="0" borderId="1" xfId="0" applyNumberFormat="1" applyFont="1" applyBorder="1"/>
    <xf numFmtId="4" fontId="6" fillId="0" borderId="0" xfId="0" applyNumberFormat="1" applyFont="1" applyFill="1" applyBorder="1" applyAlignment="1">
      <alignment horizontal="center"/>
    </xf>
    <xf numFmtId="2" fontId="5" fillId="0" borderId="0" xfId="0" applyNumberFormat="1" applyFont="1"/>
    <xf numFmtId="187" fontId="2" fillId="0" borderId="0" xfId="0" applyNumberFormat="1" applyFont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323850</xdr:colOff>
      <xdr:row>21</xdr:row>
      <xdr:rowOff>0</xdr:rowOff>
    </xdr:from>
    <xdr:to>
      <xdr:col>17</xdr:col>
      <xdr:colOff>561240</xdr:colOff>
      <xdr:row>38</xdr:row>
      <xdr:rowOff>161561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0" y="3800475"/>
          <a:ext cx="5876190" cy="29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31</xdr:row>
      <xdr:rowOff>76200</xdr:rowOff>
    </xdr:from>
    <xdr:to>
      <xdr:col>4</xdr:col>
      <xdr:colOff>1266206</xdr:colOff>
      <xdr:row>53</xdr:row>
      <xdr:rowOff>123374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" y="5095875"/>
          <a:ext cx="4952381" cy="3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1771650</xdr:colOff>
      <xdr:row>40</xdr:row>
      <xdr:rowOff>0</xdr:rowOff>
    </xdr:from>
    <xdr:to>
      <xdr:col>13</xdr:col>
      <xdr:colOff>503638</xdr:colOff>
      <xdr:row>60</xdr:row>
      <xdr:rowOff>113881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6477000"/>
          <a:ext cx="9495238" cy="3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topLeftCell="B1" workbookViewId="0">
      <selection activeCell="N16" sqref="N16"/>
    </sheetView>
  </sheetViews>
  <sheetFormatPr defaultRowHeight="12.75" x14ac:dyDescent="0.2"/>
  <cols>
    <col min="1" max="1" width="2.875" style="13" customWidth="1"/>
    <col min="2" max="2" width="1.875" style="13" bestFit="1" customWidth="1"/>
    <col min="3" max="3" width="9" style="13"/>
    <col min="4" max="4" width="41.75" style="13" customWidth="1"/>
    <col min="5" max="5" width="40.125" style="13" bestFit="1" customWidth="1"/>
    <col min="6" max="6" width="16.25" style="13" bestFit="1" customWidth="1"/>
    <col min="7" max="7" width="19.25" style="13" bestFit="1" customWidth="1"/>
    <col min="8" max="8" width="19.5" style="13" bestFit="1" customWidth="1"/>
    <col min="9" max="9" width="8.125" style="13" bestFit="1" customWidth="1"/>
    <col min="10" max="10" width="9.875" style="13" bestFit="1" customWidth="1"/>
    <col min="11" max="11" width="10.125" style="13" bestFit="1" customWidth="1"/>
    <col min="12" max="16384" width="9" style="13"/>
  </cols>
  <sheetData>
    <row r="2" spans="2:13" x14ac:dyDescent="0.2">
      <c r="B2" s="41" t="s">
        <v>26</v>
      </c>
      <c r="C2" s="41"/>
      <c r="D2" s="41"/>
      <c r="E2" s="41"/>
      <c r="F2" s="41"/>
      <c r="G2" s="41"/>
      <c r="H2" s="41"/>
      <c r="I2" s="41"/>
      <c r="J2" s="41"/>
      <c r="K2" s="41"/>
    </row>
    <row r="3" spans="2:13" x14ac:dyDescent="0.2">
      <c r="B3" s="42" t="s">
        <v>16</v>
      </c>
      <c r="C3" s="43"/>
      <c r="D3" s="43"/>
      <c r="E3" s="44" t="s">
        <v>23</v>
      </c>
      <c r="F3" s="45" t="s">
        <v>17</v>
      </c>
      <c r="G3" s="46" t="s">
        <v>18</v>
      </c>
      <c r="H3" s="47" t="s">
        <v>19</v>
      </c>
      <c r="I3" s="47" t="s">
        <v>25</v>
      </c>
      <c r="J3" s="48" t="s">
        <v>20</v>
      </c>
      <c r="K3" s="49" t="s">
        <v>21</v>
      </c>
    </row>
    <row r="4" spans="2:13" x14ac:dyDescent="0.2">
      <c r="B4" s="14">
        <v>1</v>
      </c>
      <c r="C4" s="14">
        <v>300624</v>
      </c>
      <c r="D4" s="16" t="s">
        <v>1</v>
      </c>
      <c r="E4" s="16"/>
      <c r="F4" s="17">
        <v>19560.75</v>
      </c>
      <c r="G4" s="18"/>
      <c r="H4" s="14"/>
      <c r="I4" s="17">
        <v>1369.25</v>
      </c>
      <c r="J4" s="15"/>
      <c r="K4" s="14"/>
    </row>
    <row r="5" spans="2:13" x14ac:dyDescent="0.2">
      <c r="B5" s="14">
        <v>1</v>
      </c>
      <c r="C5" s="14">
        <v>300624</v>
      </c>
      <c r="D5" s="16" t="s">
        <v>6</v>
      </c>
      <c r="E5" s="16" t="s">
        <v>22</v>
      </c>
      <c r="F5" s="16"/>
      <c r="G5" s="18">
        <v>9780.3799999999992</v>
      </c>
      <c r="H5" s="14"/>
      <c r="I5" s="14"/>
      <c r="J5" s="15">
        <v>684.62</v>
      </c>
      <c r="K5" s="14"/>
      <c r="L5" s="58"/>
      <c r="M5" s="22"/>
    </row>
    <row r="6" spans="2:13" x14ac:dyDescent="0.2">
      <c r="B6" s="14">
        <v>1</v>
      </c>
      <c r="C6" s="14">
        <v>300624</v>
      </c>
      <c r="D6" s="16" t="s">
        <v>11</v>
      </c>
      <c r="E6" s="19" t="s">
        <v>24</v>
      </c>
      <c r="F6" s="16"/>
      <c r="G6" s="20"/>
      <c r="H6" s="17">
        <f>F4-G5</f>
        <v>9780.3700000000008</v>
      </c>
      <c r="I6" s="17"/>
      <c r="J6" s="21"/>
      <c r="K6" s="17">
        <f>I4-J5</f>
        <v>684.63</v>
      </c>
      <c r="L6" s="22"/>
      <c r="M6" s="59"/>
    </row>
    <row r="7" spans="2:13" x14ac:dyDescent="0.2">
      <c r="B7" s="14">
        <v>2</v>
      </c>
      <c r="C7" s="14">
        <v>300639</v>
      </c>
      <c r="D7" s="16" t="s">
        <v>2</v>
      </c>
      <c r="E7" s="16"/>
      <c r="F7" s="17">
        <v>44383.18</v>
      </c>
      <c r="G7" s="23"/>
      <c r="H7" s="14"/>
      <c r="I7" s="17">
        <v>3106.82</v>
      </c>
      <c r="J7" s="15"/>
      <c r="K7" s="14"/>
    </row>
    <row r="8" spans="2:13" x14ac:dyDescent="0.2">
      <c r="B8" s="14">
        <v>2</v>
      </c>
      <c r="C8" s="14">
        <v>300639</v>
      </c>
      <c r="D8" s="16" t="s">
        <v>7</v>
      </c>
      <c r="E8" s="16" t="s">
        <v>22</v>
      </c>
      <c r="F8" s="16"/>
      <c r="G8" s="18">
        <v>22191.59</v>
      </c>
      <c r="H8" s="14"/>
      <c r="I8" s="14"/>
      <c r="J8" s="21">
        <v>1553.41</v>
      </c>
      <c r="K8" s="14"/>
      <c r="L8" s="22"/>
      <c r="M8" s="59"/>
    </row>
    <row r="9" spans="2:13" x14ac:dyDescent="0.2">
      <c r="B9" s="14">
        <v>2</v>
      </c>
      <c r="C9" s="14">
        <v>300639</v>
      </c>
      <c r="D9" s="16" t="s">
        <v>12</v>
      </c>
      <c r="E9" s="19" t="s">
        <v>24</v>
      </c>
      <c r="F9" s="16"/>
      <c r="G9" s="20"/>
      <c r="H9" s="17">
        <f>F7-G8</f>
        <v>22191.59</v>
      </c>
      <c r="I9" s="17"/>
      <c r="J9" s="21"/>
      <c r="K9" s="17">
        <f>I7-J8</f>
        <v>1553.41</v>
      </c>
      <c r="L9" s="22"/>
    </row>
    <row r="10" spans="2:13" x14ac:dyDescent="0.2">
      <c r="B10" s="14">
        <v>3</v>
      </c>
      <c r="C10" s="14">
        <v>300005</v>
      </c>
      <c r="D10" s="16" t="s">
        <v>3</v>
      </c>
      <c r="E10" s="16"/>
      <c r="F10" s="17">
        <v>5607.48</v>
      </c>
      <c r="G10" s="23"/>
      <c r="H10" s="14"/>
      <c r="I10" s="14">
        <v>392.52</v>
      </c>
      <c r="J10" s="15"/>
      <c r="K10" s="14"/>
      <c r="L10" s="59"/>
    </row>
    <row r="11" spans="2:13" x14ac:dyDescent="0.2">
      <c r="B11" s="14">
        <v>3</v>
      </c>
      <c r="C11" s="14">
        <v>300005</v>
      </c>
      <c r="D11" s="16" t="s">
        <v>8</v>
      </c>
      <c r="E11" s="16" t="s">
        <v>22</v>
      </c>
      <c r="F11" s="16"/>
      <c r="G11" s="18">
        <v>2803.74</v>
      </c>
      <c r="H11" s="14"/>
      <c r="I11" s="14"/>
      <c r="J11" s="15">
        <v>196.26</v>
      </c>
      <c r="K11" s="14"/>
      <c r="L11" s="59"/>
    </row>
    <row r="12" spans="2:13" x14ac:dyDescent="0.2">
      <c r="B12" s="14">
        <v>3</v>
      </c>
      <c r="C12" s="14">
        <v>300005</v>
      </c>
      <c r="D12" s="16" t="s">
        <v>13</v>
      </c>
      <c r="E12" s="19" t="s">
        <v>24</v>
      </c>
      <c r="F12" s="16"/>
      <c r="G12" s="20"/>
      <c r="H12" s="17">
        <f>F10-G11</f>
        <v>2803.74</v>
      </c>
      <c r="I12" s="17"/>
      <c r="J12" s="21"/>
      <c r="K12" s="17">
        <f>I10-J11</f>
        <v>196.26</v>
      </c>
    </row>
    <row r="13" spans="2:13" x14ac:dyDescent="0.2">
      <c r="B13" s="14">
        <v>4</v>
      </c>
      <c r="C13" s="14">
        <v>300154</v>
      </c>
      <c r="D13" s="16" t="s">
        <v>4</v>
      </c>
      <c r="E13" s="16"/>
      <c r="F13" s="17">
        <v>1261.68</v>
      </c>
      <c r="G13" s="23"/>
      <c r="H13" s="14"/>
      <c r="I13" s="14">
        <v>88.32</v>
      </c>
      <c r="J13" s="15"/>
      <c r="K13" s="14"/>
    </row>
    <row r="14" spans="2:13" x14ac:dyDescent="0.2">
      <c r="B14" s="14">
        <v>4</v>
      </c>
      <c r="C14" s="14">
        <v>300154</v>
      </c>
      <c r="D14" s="16" t="s">
        <v>9</v>
      </c>
      <c r="E14" s="16" t="s">
        <v>22</v>
      </c>
      <c r="F14" s="16"/>
      <c r="G14" s="24">
        <v>630.84</v>
      </c>
      <c r="H14" s="14"/>
      <c r="I14" s="14"/>
      <c r="J14" s="15">
        <v>44.16</v>
      </c>
      <c r="K14" s="14"/>
    </row>
    <row r="15" spans="2:13" x14ac:dyDescent="0.2">
      <c r="B15" s="14">
        <v>4</v>
      </c>
      <c r="C15" s="14">
        <v>300154</v>
      </c>
      <c r="D15" s="16" t="s">
        <v>14</v>
      </c>
      <c r="E15" s="19" t="s">
        <v>24</v>
      </c>
      <c r="F15" s="16"/>
      <c r="G15" s="20"/>
      <c r="H15" s="17">
        <f>F13-G14</f>
        <v>630.84</v>
      </c>
      <c r="I15" s="17"/>
      <c r="J15" s="21"/>
      <c r="K15" s="17">
        <f>I13-J14</f>
        <v>44.16</v>
      </c>
    </row>
    <row r="16" spans="2:13" x14ac:dyDescent="0.2">
      <c r="B16" s="14">
        <v>5</v>
      </c>
      <c r="C16" s="14">
        <v>300330</v>
      </c>
      <c r="D16" s="16" t="s">
        <v>5</v>
      </c>
      <c r="E16" s="16"/>
      <c r="F16" s="14">
        <v>700.93</v>
      </c>
      <c r="G16" s="24"/>
      <c r="H16" s="14"/>
      <c r="I16" s="14">
        <v>49.07</v>
      </c>
      <c r="J16" s="15"/>
      <c r="K16" s="14"/>
    </row>
    <row r="17" spans="2:11" x14ac:dyDescent="0.2">
      <c r="B17" s="14">
        <v>5</v>
      </c>
      <c r="C17" s="14">
        <v>300330</v>
      </c>
      <c r="D17" s="16" t="s">
        <v>10</v>
      </c>
      <c r="E17" s="16" t="s">
        <v>22</v>
      </c>
      <c r="F17" s="16"/>
      <c r="G17" s="24">
        <v>350.47</v>
      </c>
      <c r="H17" s="14"/>
      <c r="I17" s="14"/>
      <c r="J17" s="15">
        <v>24.53</v>
      </c>
      <c r="K17" s="14"/>
    </row>
    <row r="18" spans="2:11" x14ac:dyDescent="0.2">
      <c r="B18" s="14">
        <v>5</v>
      </c>
      <c r="C18" s="14">
        <v>300330</v>
      </c>
      <c r="D18" s="16" t="s">
        <v>15</v>
      </c>
      <c r="E18" s="19" t="s">
        <v>24</v>
      </c>
      <c r="F18" s="16"/>
      <c r="G18" s="20"/>
      <c r="H18" s="17">
        <f>F16-G17</f>
        <v>350.45999999999992</v>
      </c>
      <c r="I18" s="17"/>
      <c r="J18" s="21"/>
      <c r="K18" s="17">
        <f>I16-J17</f>
        <v>24.54</v>
      </c>
    </row>
    <row r="19" spans="2:11" x14ac:dyDescent="0.2">
      <c r="B19" s="25" t="s">
        <v>0</v>
      </c>
      <c r="C19" s="26"/>
      <c r="D19" s="27"/>
      <c r="E19" s="28"/>
      <c r="F19" s="54">
        <f t="shared" ref="F19:K19" si="0">SUM(F4:F18)</f>
        <v>71514.01999999999</v>
      </c>
      <c r="G19" s="18">
        <f t="shared" si="0"/>
        <v>35757.019999999997</v>
      </c>
      <c r="H19" s="17">
        <f t="shared" si="0"/>
        <v>35756.999999999993</v>
      </c>
      <c r="I19" s="55">
        <f>SUM(I4:I18)</f>
        <v>5005.9799999999996</v>
      </c>
      <c r="J19" s="21">
        <f t="shared" si="0"/>
        <v>2502.98</v>
      </c>
      <c r="K19" s="29">
        <f t="shared" si="0"/>
        <v>2503</v>
      </c>
    </row>
    <row r="20" spans="2:11" x14ac:dyDescent="0.2">
      <c r="B20" s="30"/>
      <c r="C20" s="30"/>
      <c r="D20" s="30"/>
      <c r="E20" s="30"/>
      <c r="F20" s="56">
        <f>F19*0.07</f>
        <v>5005.9813999999997</v>
      </c>
      <c r="G20" s="31"/>
      <c r="H20" s="31"/>
      <c r="I20" s="31"/>
      <c r="J20" s="31"/>
      <c r="K20" s="32">
        <f>F19+I19</f>
        <v>76519.999999999985</v>
      </c>
    </row>
    <row r="21" spans="2:11" x14ac:dyDescent="0.2">
      <c r="D21" s="33" t="s">
        <v>50</v>
      </c>
    </row>
    <row r="22" spans="2:11" x14ac:dyDescent="0.2">
      <c r="D22" s="50" t="s">
        <v>53</v>
      </c>
      <c r="E22" s="51" t="s">
        <v>52</v>
      </c>
      <c r="F22" s="51" t="s">
        <v>51</v>
      </c>
      <c r="G22" s="51" t="s">
        <v>55</v>
      </c>
      <c r="H22" s="52" t="s">
        <v>54</v>
      </c>
    </row>
    <row r="23" spans="2:11" x14ac:dyDescent="0.2">
      <c r="D23" s="22">
        <v>10465</v>
      </c>
      <c r="E23" s="34">
        <v>684.62</v>
      </c>
      <c r="F23" s="35">
        <f>D23-E23</f>
        <v>9780.3799999999992</v>
      </c>
      <c r="G23" s="13">
        <f>E23*2</f>
        <v>1369.24</v>
      </c>
      <c r="H23" s="13">
        <f>F23*2</f>
        <v>19560.759999999998</v>
      </c>
    </row>
    <row r="24" spans="2:11" x14ac:dyDescent="0.2">
      <c r="D24" s="22">
        <v>23745</v>
      </c>
      <c r="E24" s="36">
        <v>1553.41</v>
      </c>
      <c r="F24" s="35">
        <f t="shared" ref="F24:F27" si="1">D24-E24</f>
        <v>22191.59</v>
      </c>
      <c r="G24" s="13">
        <f t="shared" ref="G24:G27" si="2">E24*2</f>
        <v>3106.82</v>
      </c>
      <c r="H24" s="13">
        <f>F24*2</f>
        <v>44383.18</v>
      </c>
    </row>
    <row r="25" spans="2:11" x14ac:dyDescent="0.2">
      <c r="D25" s="22">
        <v>3000</v>
      </c>
      <c r="E25" s="34">
        <v>196.26</v>
      </c>
      <c r="F25" s="35">
        <f t="shared" si="1"/>
        <v>2803.74</v>
      </c>
      <c r="G25" s="13">
        <f t="shared" si="2"/>
        <v>392.52</v>
      </c>
      <c r="H25" s="13">
        <f>F25*2</f>
        <v>5607.48</v>
      </c>
    </row>
    <row r="26" spans="2:11" x14ac:dyDescent="0.2">
      <c r="D26" s="13">
        <v>675</v>
      </c>
      <c r="E26" s="34">
        <v>44.16</v>
      </c>
      <c r="F26" s="35">
        <f t="shared" si="1"/>
        <v>630.84</v>
      </c>
      <c r="G26" s="13">
        <f t="shared" si="2"/>
        <v>88.32</v>
      </c>
      <c r="H26" s="13">
        <f>F26*2</f>
        <v>1261.68</v>
      </c>
    </row>
    <row r="27" spans="2:11" x14ac:dyDescent="0.2">
      <c r="D27" s="13">
        <v>375</v>
      </c>
      <c r="E27" s="34">
        <v>24.53</v>
      </c>
      <c r="F27" s="35">
        <f t="shared" si="1"/>
        <v>350.47</v>
      </c>
      <c r="G27" s="13">
        <f t="shared" si="2"/>
        <v>49.06</v>
      </c>
      <c r="H27" s="13">
        <f>F27*2</f>
        <v>700.94</v>
      </c>
    </row>
    <row r="28" spans="2:11" x14ac:dyDescent="0.2">
      <c r="D28" s="37">
        <f>SUM(D23:D27)</f>
        <v>38260</v>
      </c>
      <c r="E28" s="38">
        <f>SUM(E23:E27)</f>
        <v>2502.98</v>
      </c>
      <c r="F28" s="37">
        <f>SUM(F23:F27)</f>
        <v>35757.019999999997</v>
      </c>
      <c r="G28" s="53">
        <f>SUM(G23:G27)</f>
        <v>5005.96</v>
      </c>
      <c r="H28" s="53">
        <f>SUM(H23:H27)</f>
        <v>71514.039999999994</v>
      </c>
    </row>
    <row r="29" spans="2:11" x14ac:dyDescent="0.2">
      <c r="D29" s="39"/>
      <c r="H29" s="37">
        <f>G28+H28</f>
        <v>76520</v>
      </c>
    </row>
    <row r="31" spans="2:11" x14ac:dyDescent="0.2">
      <c r="H31" s="57">
        <f>H28*7/100</f>
        <v>5005.9827999999998</v>
      </c>
    </row>
    <row r="32" spans="2:11" x14ac:dyDescent="0.2">
      <c r="D32" s="40"/>
    </row>
  </sheetData>
  <mergeCells count="3">
    <mergeCell ref="B19:D19"/>
    <mergeCell ref="B3:D3"/>
    <mergeCell ref="B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E22" sqref="E22"/>
    </sheetView>
  </sheetViews>
  <sheetFormatPr defaultRowHeight="14.25" x14ac:dyDescent="0.2"/>
  <cols>
    <col min="1" max="1" width="2.875" customWidth="1"/>
    <col min="2" max="2" width="1.875" bestFit="1" customWidth="1"/>
    <col min="4" max="4" width="50.75" bestFit="1" customWidth="1"/>
    <col min="5" max="5" width="40.125" bestFit="1" customWidth="1"/>
    <col min="6" max="6" width="16.25" bestFit="1" customWidth="1"/>
    <col min="7" max="7" width="19.25" bestFit="1" customWidth="1"/>
    <col min="8" max="8" width="19.5" bestFit="1" customWidth="1"/>
    <col min="9" max="9" width="8.125" bestFit="1" customWidth="1"/>
    <col min="10" max="10" width="9.875" bestFit="1" customWidth="1"/>
    <col min="11" max="11" width="10.125" bestFit="1" customWidth="1"/>
  </cols>
  <sheetData>
    <row r="2" spans="2:12" x14ac:dyDescent="0.2">
      <c r="B2" s="11" t="s">
        <v>27</v>
      </c>
      <c r="C2" s="11"/>
      <c r="D2" s="11"/>
      <c r="E2" s="11"/>
      <c r="F2" s="11"/>
      <c r="G2" s="11"/>
      <c r="H2" s="11"/>
      <c r="I2" s="11"/>
      <c r="J2" s="11"/>
      <c r="K2" s="11"/>
    </row>
    <row r="3" spans="2:12" x14ac:dyDescent="0.2">
      <c r="B3" s="11" t="s">
        <v>16</v>
      </c>
      <c r="C3" s="11"/>
      <c r="D3" s="11"/>
      <c r="E3" s="4" t="s">
        <v>23</v>
      </c>
      <c r="F3" s="9" t="s">
        <v>17</v>
      </c>
      <c r="G3" s="9" t="s">
        <v>18</v>
      </c>
      <c r="H3" s="2" t="s">
        <v>19</v>
      </c>
      <c r="I3" s="2" t="s">
        <v>25</v>
      </c>
      <c r="J3" s="2" t="s">
        <v>20</v>
      </c>
      <c r="K3" s="6" t="s">
        <v>21</v>
      </c>
    </row>
    <row r="4" spans="2:12" x14ac:dyDescent="0.2">
      <c r="B4" s="2">
        <v>1</v>
      </c>
      <c r="C4" s="2">
        <v>300639</v>
      </c>
      <c r="D4" s="2" t="s">
        <v>29</v>
      </c>
      <c r="E4" s="2"/>
      <c r="F4" s="3">
        <v>20065.419999999998</v>
      </c>
      <c r="G4" s="3"/>
      <c r="H4" s="2"/>
      <c r="I4" s="3">
        <v>1404.58</v>
      </c>
      <c r="J4" s="2"/>
      <c r="K4" s="2"/>
    </row>
    <row r="5" spans="2:12" x14ac:dyDescent="0.2">
      <c r="B5" s="2">
        <v>1</v>
      </c>
      <c r="C5" s="2">
        <v>300639</v>
      </c>
      <c r="D5" s="2" t="s">
        <v>36</v>
      </c>
      <c r="E5" s="2" t="s">
        <v>22</v>
      </c>
      <c r="F5" s="2"/>
      <c r="G5" s="3">
        <v>10032.709999999999</v>
      </c>
      <c r="H5" s="2"/>
      <c r="I5" s="2"/>
      <c r="J5" s="2">
        <v>702.29</v>
      </c>
      <c r="K5" s="2"/>
    </row>
    <row r="6" spans="2:12" x14ac:dyDescent="0.2">
      <c r="B6" s="2">
        <v>1</v>
      </c>
      <c r="C6" s="2">
        <v>300639</v>
      </c>
      <c r="D6" s="2" t="s">
        <v>43</v>
      </c>
      <c r="E6" s="9" t="s">
        <v>24</v>
      </c>
      <c r="F6" s="2"/>
      <c r="G6" s="7"/>
      <c r="H6" s="3">
        <f>F4-G5</f>
        <v>10032.709999999999</v>
      </c>
      <c r="I6" s="3"/>
      <c r="J6" s="3"/>
      <c r="K6" s="3">
        <f>I4-J5</f>
        <v>702.29</v>
      </c>
      <c r="L6" s="1"/>
    </row>
    <row r="7" spans="2:12" x14ac:dyDescent="0.2">
      <c r="B7" s="2">
        <v>2</v>
      </c>
      <c r="C7" s="2">
        <v>300155</v>
      </c>
      <c r="D7" s="2" t="s">
        <v>30</v>
      </c>
      <c r="E7" s="2"/>
      <c r="F7" s="3">
        <v>4766.3599999999997</v>
      </c>
      <c r="G7" s="2"/>
      <c r="H7" s="2"/>
      <c r="I7" s="2">
        <v>333.64</v>
      </c>
      <c r="J7" s="2"/>
      <c r="K7" s="2"/>
    </row>
    <row r="8" spans="2:12" x14ac:dyDescent="0.2">
      <c r="B8" s="2">
        <v>2</v>
      </c>
      <c r="C8" s="2">
        <v>300155</v>
      </c>
      <c r="D8" s="2" t="s">
        <v>37</v>
      </c>
      <c r="E8" s="2" t="s">
        <v>22</v>
      </c>
      <c r="F8" s="2"/>
      <c r="G8" s="3">
        <v>2383.1799999999998</v>
      </c>
      <c r="H8" s="2"/>
      <c r="I8" s="2"/>
      <c r="J8" s="2">
        <v>166.82</v>
      </c>
      <c r="K8" s="2"/>
      <c r="L8" s="1"/>
    </row>
    <row r="9" spans="2:12" x14ac:dyDescent="0.2">
      <c r="B9" s="2">
        <v>2</v>
      </c>
      <c r="C9" s="2">
        <v>300155</v>
      </c>
      <c r="D9" s="2" t="s">
        <v>44</v>
      </c>
      <c r="E9" s="9" t="s">
        <v>24</v>
      </c>
      <c r="F9" s="2"/>
      <c r="G9" s="7"/>
      <c r="H9" s="3">
        <f>F7-G8</f>
        <v>2383.1799999999998</v>
      </c>
      <c r="I9" s="3"/>
      <c r="J9" s="3"/>
      <c r="K9" s="3">
        <f>I7-J8</f>
        <v>166.82</v>
      </c>
      <c r="L9" s="1"/>
    </row>
    <row r="10" spans="2:12" x14ac:dyDescent="0.2">
      <c r="B10" s="2">
        <v>3</v>
      </c>
      <c r="C10" s="2">
        <v>300006</v>
      </c>
      <c r="D10" s="2" t="s">
        <v>31</v>
      </c>
      <c r="E10" s="2"/>
      <c r="F10" s="3">
        <v>11214.95</v>
      </c>
      <c r="G10" s="2"/>
      <c r="H10" s="2"/>
      <c r="I10" s="2">
        <v>785.05</v>
      </c>
      <c r="J10" s="2"/>
      <c r="K10" s="2"/>
    </row>
    <row r="11" spans="2:12" x14ac:dyDescent="0.2">
      <c r="B11" s="2">
        <v>3</v>
      </c>
      <c r="C11" s="2">
        <v>300006</v>
      </c>
      <c r="D11" s="2" t="s">
        <v>38</v>
      </c>
      <c r="E11" s="2" t="s">
        <v>22</v>
      </c>
      <c r="F11" s="2"/>
      <c r="G11" s="3">
        <v>5607.48</v>
      </c>
      <c r="H11" s="2"/>
      <c r="I11" s="2"/>
      <c r="J11" s="2">
        <v>392.52</v>
      </c>
      <c r="K11" s="2"/>
    </row>
    <row r="12" spans="2:12" x14ac:dyDescent="0.2">
      <c r="B12" s="2">
        <v>3</v>
      </c>
      <c r="C12" s="2">
        <v>300006</v>
      </c>
      <c r="D12" s="2" t="s">
        <v>45</v>
      </c>
      <c r="E12" s="9" t="s">
        <v>24</v>
      </c>
      <c r="F12" s="2"/>
      <c r="G12" s="7"/>
      <c r="H12" s="3">
        <f>F10-G11</f>
        <v>5607.4700000000012</v>
      </c>
      <c r="I12" s="3"/>
      <c r="J12" s="3"/>
      <c r="K12" s="3">
        <f>I10-J11</f>
        <v>392.53</v>
      </c>
    </row>
    <row r="13" spans="2:12" x14ac:dyDescent="0.2">
      <c r="B13" s="2">
        <v>4</v>
      </c>
      <c r="C13" s="2">
        <v>300331</v>
      </c>
      <c r="D13" s="2" t="s">
        <v>32</v>
      </c>
      <c r="E13" s="2"/>
      <c r="F13" s="3">
        <v>1121.5</v>
      </c>
      <c r="G13" s="2"/>
      <c r="H13" s="2"/>
      <c r="I13" s="2">
        <v>78.5</v>
      </c>
      <c r="J13" s="2"/>
      <c r="K13" s="2"/>
    </row>
    <row r="14" spans="2:12" x14ac:dyDescent="0.2">
      <c r="B14" s="2">
        <v>4</v>
      </c>
      <c r="C14" s="2">
        <v>300331</v>
      </c>
      <c r="D14" s="2" t="s">
        <v>39</v>
      </c>
      <c r="E14" s="2" t="s">
        <v>22</v>
      </c>
      <c r="F14" s="2"/>
      <c r="G14" s="2">
        <v>560.75</v>
      </c>
      <c r="H14" s="2"/>
      <c r="I14" s="2"/>
      <c r="J14" s="2">
        <v>39.25</v>
      </c>
      <c r="K14" s="2"/>
    </row>
    <row r="15" spans="2:12" x14ac:dyDescent="0.2">
      <c r="B15" s="2">
        <v>4</v>
      </c>
      <c r="C15" s="2">
        <v>300331</v>
      </c>
      <c r="D15" s="2" t="s">
        <v>46</v>
      </c>
      <c r="E15" s="9" t="s">
        <v>24</v>
      </c>
      <c r="F15" s="2"/>
      <c r="G15" s="7"/>
      <c r="H15" s="3">
        <f>F13-G14</f>
        <v>560.75</v>
      </c>
      <c r="I15" s="3"/>
      <c r="J15" s="3"/>
      <c r="K15" s="3">
        <f>I13-J14</f>
        <v>39.25</v>
      </c>
    </row>
    <row r="16" spans="2:12" x14ac:dyDescent="0.2">
      <c r="B16" s="12" t="s">
        <v>0</v>
      </c>
      <c r="C16" s="12"/>
      <c r="D16" s="12"/>
      <c r="E16" s="5"/>
      <c r="F16" s="10">
        <f t="shared" ref="F16:K16" si="0">SUM(F4:F15)</f>
        <v>37168.229999999996</v>
      </c>
      <c r="G16" s="3">
        <f t="shared" si="0"/>
        <v>18584.12</v>
      </c>
      <c r="H16" s="3">
        <f t="shared" si="0"/>
        <v>18584.11</v>
      </c>
      <c r="I16" s="3">
        <f t="shared" si="0"/>
        <v>2601.7699999999995</v>
      </c>
      <c r="J16" s="3">
        <f t="shared" si="0"/>
        <v>1300.8799999999999</v>
      </c>
      <c r="K16" s="8">
        <f t="shared" si="0"/>
        <v>1300.8899999999999</v>
      </c>
    </row>
    <row r="20" spans="5:6" x14ac:dyDescent="0.2">
      <c r="F20" s="1"/>
    </row>
    <row r="22" spans="5:6" x14ac:dyDescent="0.2">
      <c r="E22" s="1"/>
    </row>
    <row r="23" spans="5:6" x14ac:dyDescent="0.2">
      <c r="E23" s="1"/>
    </row>
    <row r="24" spans="5:6" x14ac:dyDescent="0.2">
      <c r="E24" s="1"/>
    </row>
    <row r="25" spans="5:6" x14ac:dyDescent="0.2">
      <c r="E25" s="1"/>
    </row>
    <row r="26" spans="5:6" x14ac:dyDescent="0.2">
      <c r="E26" s="1"/>
    </row>
    <row r="27" spans="5:6" x14ac:dyDescent="0.2">
      <c r="E27" s="1"/>
    </row>
    <row r="28" spans="5:6" x14ac:dyDescent="0.2">
      <c r="E28" s="1"/>
    </row>
  </sheetData>
  <mergeCells count="3">
    <mergeCell ref="B2:K2"/>
    <mergeCell ref="B3:D3"/>
    <mergeCell ref="B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workbookViewId="0">
      <selection activeCell="I20" sqref="I20"/>
    </sheetView>
  </sheetViews>
  <sheetFormatPr defaultRowHeight="14.25" x14ac:dyDescent="0.2"/>
  <cols>
    <col min="1" max="1" width="2.875" customWidth="1"/>
    <col min="2" max="2" width="1.875" bestFit="1" customWidth="1"/>
    <col min="4" max="4" width="50.375" bestFit="1" customWidth="1"/>
    <col min="5" max="5" width="40.125" bestFit="1" customWidth="1"/>
    <col min="6" max="6" width="16.25" bestFit="1" customWidth="1"/>
    <col min="7" max="7" width="19.25" bestFit="1" customWidth="1"/>
    <col min="8" max="8" width="19.5" bestFit="1" customWidth="1"/>
    <col min="9" max="9" width="8.125" bestFit="1" customWidth="1"/>
    <col min="10" max="10" width="9.875" bestFit="1" customWidth="1"/>
    <col min="11" max="11" width="10.125" bestFit="1" customWidth="1"/>
  </cols>
  <sheetData>
    <row r="2" spans="2:12" x14ac:dyDescent="0.2">
      <c r="B2" s="11" t="s">
        <v>28</v>
      </c>
      <c r="C2" s="11"/>
      <c r="D2" s="11"/>
      <c r="E2" s="11"/>
      <c r="F2" s="11"/>
      <c r="G2" s="11"/>
      <c r="H2" s="11"/>
      <c r="I2" s="11"/>
      <c r="J2" s="11"/>
      <c r="K2" s="11"/>
    </row>
    <row r="3" spans="2:12" x14ac:dyDescent="0.2">
      <c r="B3" s="11" t="s">
        <v>16</v>
      </c>
      <c r="C3" s="11"/>
      <c r="D3" s="11"/>
      <c r="E3" s="4" t="s">
        <v>23</v>
      </c>
      <c r="F3" s="9" t="s">
        <v>17</v>
      </c>
      <c r="G3" s="9" t="s">
        <v>18</v>
      </c>
      <c r="H3" s="2" t="s">
        <v>19</v>
      </c>
      <c r="I3" s="2" t="s">
        <v>25</v>
      </c>
      <c r="J3" s="2" t="s">
        <v>20</v>
      </c>
      <c r="K3" s="6" t="s">
        <v>21</v>
      </c>
    </row>
    <row r="4" spans="2:12" x14ac:dyDescent="0.2">
      <c r="B4" s="2">
        <v>1</v>
      </c>
      <c r="C4" s="2">
        <v>300154</v>
      </c>
      <c r="D4" s="2" t="s">
        <v>33</v>
      </c>
      <c r="E4" s="2"/>
      <c r="F4" s="3">
        <v>1261.68</v>
      </c>
      <c r="G4" s="3"/>
      <c r="H4" s="2"/>
      <c r="I4" s="2">
        <v>88.32</v>
      </c>
      <c r="J4" s="2"/>
      <c r="K4" s="2"/>
    </row>
    <row r="5" spans="2:12" x14ac:dyDescent="0.2">
      <c r="B5" s="2">
        <v>1</v>
      </c>
      <c r="C5" s="2">
        <v>300154</v>
      </c>
      <c r="D5" s="2" t="s">
        <v>40</v>
      </c>
      <c r="E5" s="2" t="s">
        <v>22</v>
      </c>
      <c r="F5" s="2"/>
      <c r="G5" s="2">
        <v>630.84</v>
      </c>
      <c r="H5" s="2"/>
      <c r="I5" s="2"/>
      <c r="J5" s="3">
        <v>44.16</v>
      </c>
      <c r="K5" s="2"/>
    </row>
    <row r="6" spans="2:12" x14ac:dyDescent="0.2">
      <c r="B6" s="2">
        <v>1</v>
      </c>
      <c r="C6" s="2">
        <v>300154</v>
      </c>
      <c r="D6" s="2" t="s">
        <v>47</v>
      </c>
      <c r="E6" s="9" t="s">
        <v>24</v>
      </c>
      <c r="F6" s="2"/>
      <c r="G6" s="7"/>
      <c r="H6" s="3">
        <f>F4-G5</f>
        <v>630.84</v>
      </c>
      <c r="I6" s="3"/>
      <c r="J6" s="3"/>
      <c r="K6" s="3">
        <f>I4-J5</f>
        <v>44.16</v>
      </c>
      <c r="L6" s="1"/>
    </row>
    <row r="7" spans="2:12" x14ac:dyDescent="0.2">
      <c r="B7" s="2">
        <v>2</v>
      </c>
      <c r="C7" s="2">
        <v>300005</v>
      </c>
      <c r="D7" s="2" t="s">
        <v>34</v>
      </c>
      <c r="E7" s="2"/>
      <c r="F7" s="3">
        <v>5607.48</v>
      </c>
      <c r="G7" s="2"/>
      <c r="H7" s="2"/>
      <c r="I7" s="3">
        <v>392.52</v>
      </c>
      <c r="J7" s="2"/>
      <c r="K7" s="2"/>
    </row>
    <row r="8" spans="2:12" x14ac:dyDescent="0.2">
      <c r="B8" s="2">
        <v>2</v>
      </c>
      <c r="C8" s="2">
        <v>300005</v>
      </c>
      <c r="D8" s="2" t="s">
        <v>41</v>
      </c>
      <c r="E8" s="2" t="s">
        <v>22</v>
      </c>
      <c r="F8" s="2"/>
      <c r="G8" s="3">
        <v>2803.74</v>
      </c>
      <c r="H8" s="2"/>
      <c r="I8" s="2"/>
      <c r="J8" s="3">
        <v>196.26</v>
      </c>
      <c r="K8" s="2"/>
      <c r="L8" s="1"/>
    </row>
    <row r="9" spans="2:12" x14ac:dyDescent="0.2">
      <c r="B9" s="2">
        <v>2</v>
      </c>
      <c r="C9" s="2">
        <v>300005</v>
      </c>
      <c r="D9" s="2" t="s">
        <v>48</v>
      </c>
      <c r="E9" s="9" t="s">
        <v>24</v>
      </c>
      <c r="F9" s="2"/>
      <c r="G9" s="7"/>
      <c r="H9" s="3">
        <f>F7-G8</f>
        <v>2803.74</v>
      </c>
      <c r="I9" s="3"/>
      <c r="J9" s="3"/>
      <c r="K9" s="3">
        <f>I7-J8</f>
        <v>196.26</v>
      </c>
      <c r="L9" s="1"/>
    </row>
    <row r="10" spans="2:12" x14ac:dyDescent="0.2">
      <c r="B10" s="2">
        <v>3</v>
      </c>
      <c r="C10" s="2">
        <v>300624</v>
      </c>
      <c r="D10" s="3" t="s">
        <v>35</v>
      </c>
      <c r="E10" s="2"/>
      <c r="F10" s="3">
        <v>2915.89</v>
      </c>
      <c r="G10" s="2"/>
      <c r="H10" s="2"/>
      <c r="I10" s="3">
        <v>204.11</v>
      </c>
      <c r="J10" s="2"/>
      <c r="K10" s="2"/>
    </row>
    <row r="11" spans="2:12" x14ac:dyDescent="0.2">
      <c r="B11" s="2">
        <v>3</v>
      </c>
      <c r="C11" s="2">
        <v>300624</v>
      </c>
      <c r="D11" s="3" t="s">
        <v>42</v>
      </c>
      <c r="E11" s="2" t="s">
        <v>22</v>
      </c>
      <c r="F11" s="2"/>
      <c r="G11" s="3">
        <v>1457.95</v>
      </c>
      <c r="H11" s="2"/>
      <c r="I11" s="2"/>
      <c r="J11" s="3">
        <v>102.05</v>
      </c>
      <c r="K11" s="2"/>
    </row>
    <row r="12" spans="2:12" x14ac:dyDescent="0.2">
      <c r="B12" s="2">
        <v>3</v>
      </c>
      <c r="C12" s="2">
        <v>300624</v>
      </c>
      <c r="D12" s="3" t="s">
        <v>49</v>
      </c>
      <c r="E12" s="9" t="s">
        <v>24</v>
      </c>
      <c r="F12" s="2"/>
      <c r="G12" s="7"/>
      <c r="H12" s="3">
        <f>F10-G11</f>
        <v>1457.9399999999998</v>
      </c>
      <c r="I12" s="3"/>
      <c r="J12" s="3"/>
      <c r="K12" s="3">
        <f>I10-J11</f>
        <v>102.06000000000002</v>
      </c>
    </row>
    <row r="13" spans="2:12" x14ac:dyDescent="0.2">
      <c r="B13" s="2">
        <v>4</v>
      </c>
      <c r="C13" s="2">
        <v>300639</v>
      </c>
      <c r="D13" s="3" t="s">
        <v>29</v>
      </c>
      <c r="E13" s="2"/>
      <c r="F13" s="3">
        <v>35158.879999999997</v>
      </c>
      <c r="G13" s="2"/>
      <c r="H13" s="2"/>
      <c r="I13" s="3">
        <v>2461.12</v>
      </c>
      <c r="J13" s="2"/>
      <c r="K13" s="2"/>
    </row>
    <row r="14" spans="2:12" x14ac:dyDescent="0.2">
      <c r="B14" s="2">
        <v>4</v>
      </c>
      <c r="C14" s="2">
        <v>300639</v>
      </c>
      <c r="D14" s="3" t="s">
        <v>36</v>
      </c>
      <c r="E14" s="2" t="s">
        <v>22</v>
      </c>
      <c r="F14" s="2"/>
      <c r="G14" s="3">
        <v>17579.439999999999</v>
      </c>
      <c r="H14" s="2"/>
      <c r="I14" s="2"/>
      <c r="J14" s="3">
        <v>1230.56</v>
      </c>
      <c r="K14" s="2"/>
    </row>
    <row r="15" spans="2:12" x14ac:dyDescent="0.2">
      <c r="B15" s="2">
        <v>4</v>
      </c>
      <c r="C15" s="2">
        <v>300639</v>
      </c>
      <c r="D15" s="3" t="s">
        <v>43</v>
      </c>
      <c r="E15" s="9" t="s">
        <v>24</v>
      </c>
      <c r="F15" s="2"/>
      <c r="G15" s="7"/>
      <c r="H15" s="3">
        <f>F13-G14</f>
        <v>17579.439999999999</v>
      </c>
      <c r="I15" s="3"/>
      <c r="J15" s="3"/>
      <c r="K15" s="3">
        <f>I13-J14</f>
        <v>1230.56</v>
      </c>
    </row>
    <row r="16" spans="2:12" x14ac:dyDescent="0.2">
      <c r="B16" s="12" t="s">
        <v>0</v>
      </c>
      <c r="C16" s="12"/>
      <c r="D16" s="12"/>
      <c r="E16" s="5"/>
      <c r="F16" s="10">
        <f t="shared" ref="F16:K16" si="0">SUM(F4:F15)</f>
        <v>44943.929999999993</v>
      </c>
      <c r="G16" s="3">
        <f t="shared" si="0"/>
        <v>22471.969999999998</v>
      </c>
      <c r="H16" s="3">
        <f t="shared" si="0"/>
        <v>22471.96</v>
      </c>
      <c r="I16" s="3">
        <f t="shared" si="0"/>
        <v>3146.0699999999997</v>
      </c>
      <c r="J16" s="3">
        <f t="shared" si="0"/>
        <v>1573.03</v>
      </c>
      <c r="K16" s="8">
        <f t="shared" si="0"/>
        <v>1573.04</v>
      </c>
    </row>
    <row r="19" spans="5:8" x14ac:dyDescent="0.2">
      <c r="H19" s="1"/>
    </row>
    <row r="20" spans="5:8" x14ac:dyDescent="0.2">
      <c r="F20" s="1"/>
    </row>
    <row r="21" spans="5:8" x14ac:dyDescent="0.2">
      <c r="H21" s="1"/>
    </row>
    <row r="22" spans="5:8" x14ac:dyDescent="0.2">
      <c r="E22" s="1"/>
      <c r="H22" s="1"/>
    </row>
    <row r="23" spans="5:8" x14ac:dyDescent="0.2">
      <c r="E23" s="1"/>
      <c r="H23" s="1"/>
    </row>
    <row r="24" spans="5:8" x14ac:dyDescent="0.2">
      <c r="E24" s="1"/>
      <c r="H24" s="1"/>
    </row>
    <row r="25" spans="5:8" x14ac:dyDescent="0.2">
      <c r="E25" s="1"/>
      <c r="H25" s="1"/>
    </row>
    <row r="26" spans="5:8" x14ac:dyDescent="0.2">
      <c r="E26" s="1"/>
      <c r="H26" s="1"/>
    </row>
    <row r="27" spans="5:8" x14ac:dyDescent="0.2">
      <c r="E27" s="1"/>
      <c r="H27" s="1"/>
    </row>
    <row r="28" spans="5:8" x14ac:dyDescent="0.2">
      <c r="E28" s="1"/>
    </row>
  </sheetData>
  <mergeCells count="3">
    <mergeCell ref="B2:K2"/>
    <mergeCell ref="B3:D3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300000763338</vt:lpstr>
      <vt:lpstr>300000854426</vt:lpstr>
      <vt:lpstr>300000763669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aaaaaaaaaaaaa</dc:creator>
  <cp:lastModifiedBy>aaaaaaaaaaaaa</cp:lastModifiedBy>
  <dcterms:created xsi:type="dcterms:W3CDTF">2016-06-01T00:42:14Z</dcterms:created>
  <dcterms:modified xsi:type="dcterms:W3CDTF">2016-06-02T03:54:27Z</dcterms:modified>
</cp:coreProperties>
</file>