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0" yWindow="0" windowWidth="28800" windowHeight="11400" activeTab="5"/>
  </bookViews>
  <sheets>
    <sheet name="2016" sheetId="4" r:id="rId1"/>
    <sheet name="2017" sheetId="2" r:id="rId2"/>
    <sheet name="2018" sheetId="1" r:id="rId3"/>
    <sheet name="2019" sheetId="5" r:id="rId4"/>
    <sheet name="2020" sheetId="7" r:id="rId5"/>
    <sheet name="2021" sheetId="9" r:id="rId6"/>
    <sheet name="Summary" sheetId="8" r:id="rId7"/>
  </sheets>
  <definedNames>
    <definedName name="_xlnm._FilterDatabase" localSheetId="0" hidden="1">'2016'!$B$9:$S$289</definedName>
    <definedName name="_xlnm._FilterDatabase" localSheetId="1" hidden="1">'2017'!$A$8:$W$315</definedName>
    <definedName name="_xlnm._FilterDatabase" localSheetId="2" hidden="1">'2018'!$A$9:$AA$339</definedName>
    <definedName name="_xlnm._FilterDatabase" localSheetId="3" hidden="1">'2019'!$A$7:$X$356</definedName>
    <definedName name="_xlnm._FilterDatabase" localSheetId="4" hidden="1">'2020'!$A$7:$K$356</definedName>
    <definedName name="_xlnm._FilterDatabase" localSheetId="5" hidden="1">'2021'!$A$7:$K$357</definedName>
    <definedName name="_xlnm.Print_Area" localSheetId="0">'2016'!$B$1:$S$302</definedName>
    <definedName name="_xlnm.Print_Area" localSheetId="2">'2018'!$A$1:$Z$355</definedName>
    <definedName name="_xlnm.Print_Area" localSheetId="5">'2021'!$A$1:$Y$383</definedName>
  </definedNames>
  <calcPr calcId="145621"/>
</workbook>
</file>

<file path=xl/calcChain.xml><?xml version="1.0" encoding="utf-8"?>
<calcChain xmlns="http://schemas.openxmlformats.org/spreadsheetml/2006/main">
  <c r="W176" i="9" l="1"/>
  <c r="W175" i="9"/>
  <c r="W174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2" i="9"/>
  <c r="W151" i="9"/>
  <c r="W150" i="9"/>
  <c r="W149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8" i="9"/>
  <c r="W127" i="9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76" i="9"/>
  <c r="W75" i="9"/>
  <c r="W74" i="9"/>
  <c r="T74" i="9"/>
  <c r="W73" i="9"/>
  <c r="T73" i="9"/>
  <c r="W72" i="9"/>
  <c r="T72" i="9"/>
  <c r="W71" i="9"/>
  <c r="T71" i="9"/>
  <c r="W70" i="9"/>
  <c r="T70" i="9"/>
  <c r="W69" i="9"/>
  <c r="T69" i="9"/>
  <c r="I7" i="9"/>
  <c r="E7" i="9"/>
  <c r="O14" i="8" l="1"/>
  <c r="N14" i="8"/>
  <c r="O13" i="8"/>
  <c r="N13" i="8"/>
  <c r="O12" i="8"/>
  <c r="N12" i="8"/>
  <c r="O11" i="8"/>
  <c r="N11" i="8"/>
  <c r="O10" i="8"/>
  <c r="N10" i="8"/>
  <c r="G6" i="2" l="1"/>
  <c r="D6" i="2"/>
  <c r="I7" i="1"/>
  <c r="D7" i="1"/>
  <c r="H7" i="5"/>
  <c r="E7" i="5"/>
  <c r="I7" i="7"/>
  <c r="E7" i="7"/>
  <c r="W114" i="7" l="1"/>
  <c r="W113" i="7"/>
  <c r="W112" i="7"/>
  <c r="W111" i="7"/>
  <c r="W110" i="7"/>
  <c r="W109" i="7"/>
  <c r="W108" i="7"/>
  <c r="W107" i="7"/>
  <c r="W175" i="7" l="1"/>
  <c r="W174" i="7"/>
  <c r="W173" i="7" l="1"/>
  <c r="W172" i="7"/>
  <c r="W171" i="7"/>
  <c r="W170" i="7"/>
  <c r="W169" i="7"/>
  <c r="W168" i="7"/>
  <c r="W167" i="7"/>
  <c r="W166" i="7"/>
  <c r="W165" i="7"/>
  <c r="W164" i="7"/>
  <c r="W163" i="7"/>
  <c r="W162" i="7"/>
  <c r="W161" i="7"/>
  <c r="W160" i="7"/>
  <c r="W159" i="7"/>
  <c r="W158" i="7"/>
  <c r="W157" i="7"/>
  <c r="W15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T73" i="7" l="1"/>
  <c r="T72" i="7"/>
  <c r="T71" i="7"/>
  <c r="T70" i="7"/>
  <c r="T69" i="7"/>
  <c r="T68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59" i="7"/>
  <c r="T60" i="7"/>
  <c r="T62" i="7"/>
  <c r="T63" i="7"/>
  <c r="T64" i="7"/>
  <c r="T65" i="7"/>
  <c r="T66" i="7"/>
  <c r="T67" i="7"/>
  <c r="T32" i="7"/>
  <c r="T18" i="7"/>
  <c r="T17" i="7"/>
  <c r="T16" i="7"/>
  <c r="T15" i="7"/>
  <c r="T14" i="7"/>
  <c r="T13" i="7"/>
  <c r="T12" i="7"/>
  <c r="T11" i="7"/>
  <c r="T10" i="7"/>
  <c r="V104" i="5" l="1"/>
  <c r="S104" i="5"/>
  <c r="V103" i="5"/>
  <c r="S103" i="5"/>
  <c r="V102" i="5"/>
  <c r="S102" i="5"/>
  <c r="V101" i="5"/>
  <c r="S101" i="5"/>
  <c r="V100" i="5"/>
  <c r="S100" i="5"/>
  <c r="V99" i="5"/>
  <c r="S99" i="5"/>
  <c r="V98" i="5"/>
  <c r="S98" i="5"/>
  <c r="V97" i="5"/>
  <c r="S97" i="5"/>
  <c r="V96" i="5"/>
  <c r="S96" i="5"/>
  <c r="V95" i="5"/>
  <c r="S95" i="5"/>
  <c r="V94" i="5"/>
  <c r="S94" i="5"/>
  <c r="V93" i="5"/>
  <c r="S93" i="5"/>
  <c r="V92" i="5"/>
  <c r="S92" i="5"/>
  <c r="V91" i="5"/>
  <c r="S91" i="5"/>
  <c r="V90" i="5"/>
  <c r="S90" i="5"/>
  <c r="V89" i="5"/>
  <c r="S89" i="5"/>
  <c r="V88" i="5"/>
  <c r="S88" i="5"/>
  <c r="V87" i="5"/>
  <c r="S87" i="5"/>
  <c r="V86" i="5"/>
  <c r="S86" i="5"/>
  <c r="V85" i="5"/>
  <c r="S85" i="5"/>
  <c r="V84" i="5"/>
  <c r="S84" i="5"/>
  <c r="V83" i="5"/>
  <c r="S83" i="5"/>
  <c r="V82" i="5"/>
  <c r="S82" i="5"/>
  <c r="V81" i="5"/>
  <c r="S81" i="5"/>
  <c r="W75" i="7" l="1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0" i="7"/>
  <c r="T30" i="7"/>
  <c r="W28" i="7"/>
  <c r="T28" i="7"/>
  <c r="W27" i="7"/>
  <c r="T27" i="7"/>
  <c r="W26" i="7"/>
  <c r="T26" i="7"/>
  <c r="W25" i="7"/>
  <c r="T25" i="7"/>
  <c r="W24" i="7"/>
  <c r="T24" i="7"/>
  <c r="W23" i="7"/>
  <c r="T23" i="7"/>
  <c r="W22" i="7"/>
  <c r="T22" i="7"/>
  <c r="W21" i="7"/>
  <c r="T21" i="7"/>
  <c r="W20" i="7"/>
  <c r="T20" i="7"/>
  <c r="W18" i="7"/>
  <c r="W17" i="7"/>
  <c r="W16" i="7"/>
  <c r="W15" i="7"/>
  <c r="W14" i="7"/>
  <c r="W13" i="7"/>
  <c r="W12" i="7"/>
  <c r="W11" i="7"/>
  <c r="W10" i="7"/>
  <c r="T323" i="1" l="1"/>
</calcChain>
</file>

<file path=xl/sharedStrings.xml><?xml version="1.0" encoding="utf-8"?>
<sst xmlns="http://schemas.openxmlformats.org/spreadsheetml/2006/main" count="24779" uniqueCount="7778">
  <si>
    <t>Name of DCW</t>
  </si>
  <si>
    <t>Name of DCC</t>
  </si>
  <si>
    <t>Address</t>
  </si>
  <si>
    <t>Status</t>
  </si>
  <si>
    <t>New</t>
  </si>
  <si>
    <t>DCW</t>
  </si>
  <si>
    <t>DCC</t>
  </si>
  <si>
    <t>Prepared by:</t>
  </si>
  <si>
    <t>Renewal</t>
  </si>
  <si>
    <t>Reviewed by:</t>
  </si>
  <si>
    <t>Province</t>
  </si>
  <si>
    <t>Date Issued</t>
  </si>
  <si>
    <t>Level</t>
  </si>
  <si>
    <t>No.</t>
  </si>
  <si>
    <t>______________________</t>
  </si>
  <si>
    <t>Summary</t>
  </si>
  <si>
    <t>Date Complete Docs. received</t>
  </si>
  <si>
    <t>Date of Assessment</t>
  </si>
  <si>
    <t>Date confirmation transmitted</t>
  </si>
  <si>
    <t>No. of days acted upon</t>
  </si>
  <si>
    <t>Accreditation No.</t>
  </si>
  <si>
    <t>Expiration Date</t>
  </si>
  <si>
    <t>Total number of Assessed</t>
  </si>
  <si>
    <t>CDC</t>
  </si>
  <si>
    <t>CDW</t>
  </si>
  <si>
    <t>Total number of Accredited</t>
  </si>
  <si>
    <t>Total</t>
  </si>
  <si>
    <t>Noted by:</t>
  </si>
  <si>
    <t>Report on Accredited Child Development Centers and Child Development Workers</t>
  </si>
  <si>
    <t>Poblacion CDC</t>
  </si>
  <si>
    <t>P-14, Molave St., Brgy. Poblacion, Bayugan City</t>
  </si>
  <si>
    <t>ADS</t>
  </si>
  <si>
    <t>Madasigon CDC</t>
  </si>
  <si>
    <t>Ferilyn A. Lucenio</t>
  </si>
  <si>
    <t>P-4, Pamelo St., Poblacion Bayugan City</t>
  </si>
  <si>
    <t>Masanagon CDC</t>
  </si>
  <si>
    <t>Erlinda A. Padecio</t>
  </si>
  <si>
    <t>P-16, Brgy. Poblacion, Bayugan City</t>
  </si>
  <si>
    <t>San Juan CDC</t>
  </si>
  <si>
    <t>Joselyn C. Carlos</t>
  </si>
  <si>
    <t>P-1, Brgy. San Juan, Bayugan City</t>
  </si>
  <si>
    <t>Purok 7 CDC</t>
  </si>
  <si>
    <t>Marilou S. Taojo</t>
  </si>
  <si>
    <t>P-7, Brgyn San Juan, Bayugan City</t>
  </si>
  <si>
    <t>Precious CDC</t>
  </si>
  <si>
    <t>Veronica S. Lucena</t>
  </si>
  <si>
    <t>P-1, Brgy. Berseba, Bayugan City</t>
  </si>
  <si>
    <t>Mt. Ararat CDC</t>
  </si>
  <si>
    <t>/</t>
  </si>
  <si>
    <t>Andreza R. Tubo</t>
  </si>
  <si>
    <t>P-1. Brgy. Ararat, Bayugan City</t>
  </si>
  <si>
    <t>Berseba CDC</t>
  </si>
  <si>
    <t>Reina Jean B. Canoy</t>
  </si>
  <si>
    <t>P-11, Brgy. Berseba, Bayugan City</t>
  </si>
  <si>
    <t>Calaitan  CDC</t>
  </si>
  <si>
    <t>Lorna L. Oncenes</t>
  </si>
  <si>
    <t>P-2, Brgy. Calaitan, Bayugan City</t>
  </si>
  <si>
    <t>Salvacion CDC</t>
  </si>
  <si>
    <t>Eugene S. Daguplo</t>
  </si>
  <si>
    <t>P-10, Brgy. Salvacion, Bayugan City</t>
  </si>
  <si>
    <t>Sta. Irene CDC</t>
  </si>
  <si>
    <t>Precinita T. Abayon</t>
  </si>
  <si>
    <t>P-10, Brgy. Sta. Irene, Bayugan City</t>
  </si>
  <si>
    <t>Bulawanon CDC</t>
  </si>
  <si>
    <t>Shanile Jean A. Tering</t>
  </si>
  <si>
    <t>P-22, Sambulawan St., Brgy. Poblacion, Bayugan City</t>
  </si>
  <si>
    <t>Claro Cortes CDC</t>
  </si>
  <si>
    <t>Jovelyn L. Quiachon</t>
  </si>
  <si>
    <t>P-6 Brgy. Claro Cortes, Bayugan City</t>
  </si>
  <si>
    <t>Alma T. Mahinay</t>
  </si>
  <si>
    <t>Sto. Niño</t>
  </si>
  <si>
    <t>P-1A. Brgy. Sto Niño, Bayugan City</t>
  </si>
  <si>
    <t>Moonlight CDC</t>
  </si>
  <si>
    <t>Margie T. Pagyos</t>
  </si>
  <si>
    <t>P-6, Sitio Tagpalico, Brgy. Sto Niño, Bayugan City</t>
  </si>
  <si>
    <t>Mahayag CDC</t>
  </si>
  <si>
    <t>Charmen S. Delima</t>
  </si>
  <si>
    <t>P-2, Brgy. Mahayag, Bayugan City</t>
  </si>
  <si>
    <t>Pinagalan CDC</t>
  </si>
  <si>
    <t>Girly D. Briones</t>
  </si>
  <si>
    <t>P-5, Brgy. Pinagalan, Bayugan City</t>
  </si>
  <si>
    <t>Panaytay CDC</t>
  </si>
  <si>
    <t>Rosemarie J. Chatto</t>
  </si>
  <si>
    <t>P-4, Brgy. Panaytay, Bayugan City</t>
  </si>
  <si>
    <t>Consalviben CDC</t>
  </si>
  <si>
    <t>Digna A. Chato</t>
  </si>
  <si>
    <t>P-19, Brgy. Salvacion, Bayugan City</t>
  </si>
  <si>
    <t>Fili CDC</t>
  </si>
  <si>
    <t>Merly P. Escorpio</t>
  </si>
  <si>
    <t>P-10, Brgy. Fili, Bayugan City</t>
  </si>
  <si>
    <t>Biyabid CDC</t>
  </si>
  <si>
    <t>Florgelita Baguhin</t>
  </si>
  <si>
    <t>Brgy. Biyabid, Sison, SDN</t>
  </si>
  <si>
    <t>SDN</t>
  </si>
  <si>
    <t>Lower Patag CDC</t>
  </si>
  <si>
    <t>Renia A. Odtojan</t>
  </si>
  <si>
    <t>Brgy. Lower Patag, Sison, SDN</t>
  </si>
  <si>
    <t>Mayag CDC</t>
  </si>
  <si>
    <t>Angelita I. Tigao</t>
  </si>
  <si>
    <t>Brgy. Mayag, Sison, SDN</t>
  </si>
  <si>
    <t>San Isidro CDC</t>
  </si>
  <si>
    <t>Cristy H. Dajang</t>
  </si>
  <si>
    <t>Brgy. San Isidro, Sison, SDN</t>
  </si>
  <si>
    <t>San Pedro Poblacion CDC</t>
  </si>
  <si>
    <t>Brgy. San Pedro Poblacion, Sison, SDN</t>
  </si>
  <si>
    <t>Patag I Poblacion CDC</t>
  </si>
  <si>
    <t>Ester C. Pantilo</t>
  </si>
  <si>
    <t>Brgy. Patag I Poblacion, Sison, SDN</t>
  </si>
  <si>
    <t>Tagbayani CDC</t>
  </si>
  <si>
    <t>Brgy. Tagbayani, Sison, SDN</t>
  </si>
  <si>
    <t>Upper Patag</t>
  </si>
  <si>
    <t>Aileen A. Lariba</t>
  </si>
  <si>
    <t>Brgy. Upper Patag, Sison, SDN</t>
  </si>
  <si>
    <t>Letecia Cortes</t>
  </si>
  <si>
    <t>Brgy. San Juan, Surigao City, SDN</t>
  </si>
  <si>
    <t>Rizal CDC</t>
  </si>
  <si>
    <t>Rosalyn Maria U. Pagangpang</t>
  </si>
  <si>
    <t>Brgy. Rizal Surigao City, SDN</t>
  </si>
  <si>
    <t>Hamogaway CDC</t>
  </si>
  <si>
    <t>Mary Ann Dumanig</t>
  </si>
  <si>
    <t>Brgy. Hamogaway, Bayugan City</t>
  </si>
  <si>
    <t>Townsite CDC</t>
  </si>
  <si>
    <t>Eleuteria C. Pasaol</t>
  </si>
  <si>
    <t>P-4, Maygatasan, Bayugan City</t>
  </si>
  <si>
    <t>Noli CDC</t>
  </si>
  <si>
    <t>Novelene S. Abdul</t>
  </si>
  <si>
    <t>P-2, Brgy. Noli, Bayugan City</t>
  </si>
  <si>
    <t>Mauswagon</t>
  </si>
  <si>
    <t>P-11, Poblacion, Bayugan City</t>
  </si>
  <si>
    <t>Saguma CDC</t>
  </si>
  <si>
    <t>Loviemyrr R. Yangoring</t>
  </si>
  <si>
    <t>Brgy. Saguma, Bayugan City</t>
  </si>
  <si>
    <t>Siagao CDC</t>
  </si>
  <si>
    <t>Conchita C. Duero</t>
  </si>
  <si>
    <t>SDS</t>
  </si>
  <si>
    <t>Syphone CDC</t>
  </si>
  <si>
    <t>Marce P. Hayahay</t>
  </si>
  <si>
    <t>Brgy. Siagao, San Miguel, SDS</t>
  </si>
  <si>
    <t>P-3, Brgy. Siagao, San Miguel, SDS</t>
  </si>
  <si>
    <t>Sagbayan CDC</t>
  </si>
  <si>
    <t>Nanelyn O. Cabillon</t>
  </si>
  <si>
    <t>P-2, Brgy. Sagbayan, San Miguel, SDS</t>
  </si>
  <si>
    <t>Tina CDC</t>
  </si>
  <si>
    <t>Zenaida P. Paguia</t>
  </si>
  <si>
    <t>P-5, Brgy. Tina, San Miguel, SDS</t>
  </si>
  <si>
    <t>Genevieve Y. Besin</t>
  </si>
  <si>
    <t>Brgy. Poblacion, San Miguel, SDS</t>
  </si>
  <si>
    <t>Magroyong CDC</t>
  </si>
  <si>
    <t>Ellen B. Tabang</t>
  </si>
  <si>
    <t>P-5, Brgy. Magroyong, San Miguel, SDS</t>
  </si>
  <si>
    <t>Castillo CDC</t>
  </si>
  <si>
    <t>Ivy Mae M. Pelisan</t>
  </si>
  <si>
    <t>P-5, Brgy. Castillo, San Miguel, SDS</t>
  </si>
  <si>
    <t>Sta. Cruz CDC</t>
  </si>
  <si>
    <t>Diana U. Dahunog</t>
  </si>
  <si>
    <t>P-4, Brgy. Sta. Cruz, San Miguel, SDS</t>
  </si>
  <si>
    <t>Libas Sud CDC</t>
  </si>
  <si>
    <t>Ethel Q. Bayeta</t>
  </si>
  <si>
    <t>P-Mauswagon, Brgy. Libas Sud, San Miguel, SDS</t>
  </si>
  <si>
    <t>Libas Gua CDC</t>
  </si>
  <si>
    <t>Leny V. Maglangit</t>
  </si>
  <si>
    <t>P-Lower Daan, Brgy. Libas Gua, San Miguel, SDS</t>
  </si>
  <si>
    <t>Monica A. Garin</t>
  </si>
  <si>
    <t>Cab-ilan CDC</t>
  </si>
  <si>
    <t>Brgy. Poblacion, Lingig, SDS</t>
  </si>
  <si>
    <t>Mandus CDC</t>
  </si>
  <si>
    <t>Jenelyn E. Aparece</t>
  </si>
  <si>
    <t>Brgy. Mandus, Lingig, SDS</t>
  </si>
  <si>
    <t>Barcelona CDC</t>
  </si>
  <si>
    <t>Marcelina B. Alvero</t>
  </si>
  <si>
    <t>Brgy. Barcelona, Limgig, SDS</t>
  </si>
  <si>
    <t>Sunrise CDC</t>
  </si>
  <si>
    <t>Norma L. Salonoy</t>
  </si>
  <si>
    <t>San Jose CDC</t>
  </si>
  <si>
    <t>Leodel N. Yu</t>
  </si>
  <si>
    <t>Nena Batawan</t>
  </si>
  <si>
    <t>Mahabo CDC</t>
  </si>
  <si>
    <t>Helen P. Cayao</t>
  </si>
  <si>
    <t>Brgy. Mahayahay, Lingig, SDS</t>
  </si>
  <si>
    <t>Anibongan CDC</t>
  </si>
  <si>
    <t>Jonah V. Balingan</t>
  </si>
  <si>
    <t>Brgy. Anibongan, Lingig, SDS</t>
  </si>
  <si>
    <t>Landing CDC</t>
  </si>
  <si>
    <t>Junicar S. Luna</t>
  </si>
  <si>
    <t>Handamayan CDC</t>
  </si>
  <si>
    <t>Marife S. Orillo</t>
  </si>
  <si>
    <t>Brgy. Handamayan, Lingig, SDS</t>
  </si>
  <si>
    <t>Hanipaan CDC</t>
  </si>
  <si>
    <t>Dureza M. Reyes</t>
  </si>
  <si>
    <t>Union CDC</t>
  </si>
  <si>
    <t>Virgie E. Binoggo</t>
  </si>
  <si>
    <t>Brgy. Union, Lingig, SDS</t>
  </si>
  <si>
    <t>Pagtilaan CDC</t>
  </si>
  <si>
    <t>Remedios C. Balbuena</t>
  </si>
  <si>
    <t>Brgy. Pagtilaan, Lingig, SDS</t>
  </si>
  <si>
    <t>San Roque CDC</t>
  </si>
  <si>
    <t>Edna H. Ravelo</t>
  </si>
  <si>
    <t>Brgy. San Roque, Lingig, SDS</t>
  </si>
  <si>
    <t>Sabang CDC</t>
  </si>
  <si>
    <t>Marissa M. Destura</t>
  </si>
  <si>
    <t>Brgy. Sabang, Lingig, SDS</t>
  </si>
  <si>
    <t>Mahogani CDC</t>
  </si>
  <si>
    <t>Brgy. Tagpupuran, Lingig, SDS</t>
  </si>
  <si>
    <t>New Paradise CDC</t>
  </si>
  <si>
    <t>Rosalie O. Barquin</t>
  </si>
  <si>
    <t>Pagbakatan CDC</t>
  </si>
  <si>
    <t>Emmalinda N. Minguita</t>
  </si>
  <si>
    <t>Hebron CDC</t>
  </si>
  <si>
    <t>Rogebelle R. Dalor</t>
  </si>
  <si>
    <t>Rajah CDC</t>
  </si>
  <si>
    <t>Rosalie M. Tomas</t>
  </si>
  <si>
    <t>Brgy. Rajah Cabungso-an, Lingig, SDS</t>
  </si>
  <si>
    <t>Valencia CDC</t>
  </si>
  <si>
    <t>Anecita P. Ellazo</t>
  </si>
  <si>
    <t>Brgy. Valencia, Lingig, SDS</t>
  </si>
  <si>
    <t>Bongan CDC</t>
  </si>
  <si>
    <t>Julita P. Cualteron</t>
  </si>
  <si>
    <t>Brgy. Bongan, Lingig, SDS</t>
  </si>
  <si>
    <t>Pinanapatan CDC</t>
  </si>
  <si>
    <t>Gemma E. Ungue</t>
  </si>
  <si>
    <t>Brgy. Bogak, Lingig, SDS</t>
  </si>
  <si>
    <t>Zion CDC</t>
  </si>
  <si>
    <t>Lydia B. Dublaz</t>
  </si>
  <si>
    <t>Palo-alto CDC</t>
  </si>
  <si>
    <t>Lord Jean L. Dapitanon</t>
  </si>
  <si>
    <t>Brgy. Mansa-ilao, Lingig, SDS</t>
  </si>
  <si>
    <t>Mans-ilao CDC</t>
  </si>
  <si>
    <t xml:space="preserve">Roger M. Samontina </t>
  </si>
  <si>
    <t>Brgy. Palo-alto, Lingig, SDS</t>
  </si>
  <si>
    <t>Pamian CDC</t>
  </si>
  <si>
    <t xml:space="preserve">Rotisa A. Banay </t>
  </si>
  <si>
    <t>P-10, Brgy. Doña Telesfora, Tubay, ADN</t>
  </si>
  <si>
    <t>ADN</t>
  </si>
  <si>
    <t>Apple CDC</t>
  </si>
  <si>
    <t>Joselita R. Nobillos</t>
  </si>
  <si>
    <t>Justiniana CDC</t>
  </si>
  <si>
    <t>Lucia C. Blantucas</t>
  </si>
  <si>
    <t>Justiniana, San Jose, PDI</t>
  </si>
  <si>
    <t>PDI</t>
  </si>
  <si>
    <t>Aurelio CDC</t>
  </si>
  <si>
    <t>Betty C. Ecle</t>
  </si>
  <si>
    <t>Aurelio, San Jose, PDI</t>
  </si>
  <si>
    <t>Cuarinta CDC</t>
  </si>
  <si>
    <t>Dolly Mae Oliva</t>
  </si>
  <si>
    <t>Cuarinta, San Jose, PDI</t>
  </si>
  <si>
    <t>Mary Jean P. Quima</t>
  </si>
  <si>
    <t>Wilson CDC</t>
  </si>
  <si>
    <t>Angeline G. Añonuevo</t>
  </si>
  <si>
    <t>Wilson, San Jose, PDI</t>
  </si>
  <si>
    <t>San Juan, San Jose, PDI</t>
  </si>
  <si>
    <t>Boa CDC</t>
  </si>
  <si>
    <t>Annelyn E. Presente</t>
  </si>
  <si>
    <t>Boa, Cagdianao, PDI</t>
  </si>
  <si>
    <t>Cabiton-an CDC</t>
  </si>
  <si>
    <t>Leny F. Alonsagay</t>
  </si>
  <si>
    <t>Cabiton-an, Legaspi, Cagdianao, PDI</t>
  </si>
  <si>
    <t>Lower Laguna CDC</t>
  </si>
  <si>
    <t>Predenccia L. Dancalan</t>
  </si>
  <si>
    <t>Lower Laguan, Cagdianao, PDI</t>
  </si>
  <si>
    <t>Cabongbongan CDC</t>
  </si>
  <si>
    <t>Charlita D. Vidad</t>
  </si>
  <si>
    <t>Cabongbongan, Poblacion, Cagdianao, PDI</t>
  </si>
  <si>
    <t>Upper Laguna CDC</t>
  </si>
  <si>
    <t>Nora A. Parcon</t>
  </si>
  <si>
    <t>Upper Laguna, Cagdianao, PDI</t>
  </si>
  <si>
    <t>Sering CDC</t>
  </si>
  <si>
    <t>Jojie E. Sulayao</t>
  </si>
  <si>
    <t>Imelda, Tubajon, PDI</t>
  </si>
  <si>
    <t>Sering, Basilica, PDI</t>
  </si>
  <si>
    <t>Imelda CDC</t>
  </si>
  <si>
    <t>Ma. Paz V. Borromeo</t>
  </si>
  <si>
    <t>Arellano CDC</t>
  </si>
  <si>
    <t>Marites Ma. Teresa Selades</t>
  </si>
  <si>
    <t>Arellano, Libjo, PDI</t>
  </si>
  <si>
    <t>New Mabuhay CDC</t>
  </si>
  <si>
    <t>Joecinim B. Gajol</t>
  </si>
  <si>
    <t>New Mabuhay, Dinagat, PDI</t>
  </si>
  <si>
    <t>Anecita B. Gajol</t>
  </si>
  <si>
    <t>San Juan, Loreto, PDI</t>
  </si>
  <si>
    <t>Wasi-an CDC</t>
  </si>
  <si>
    <t xml:space="preserve">Josephine Y. Cabales </t>
  </si>
  <si>
    <t>P-6 Wasi-an CDC</t>
  </si>
  <si>
    <t>Maritzo B. Gruta</t>
  </si>
  <si>
    <t>P-6, Wasi-an, Rosario, ADS</t>
  </si>
  <si>
    <t>Brgy. Wasi-an, Rosario, ADS</t>
  </si>
  <si>
    <t>Cabawa CDC</t>
  </si>
  <si>
    <t>Wina G. Sapuras</t>
  </si>
  <si>
    <t>Brgy. Cabawa, Dapa, SDN</t>
  </si>
  <si>
    <t>LGU CDC</t>
  </si>
  <si>
    <t>Cornelia F. Bou</t>
  </si>
  <si>
    <t>Brgy. 6, Poblacion, Dapa, SDN</t>
  </si>
  <si>
    <t>Upper Pilaring CDC</t>
  </si>
  <si>
    <t>Jove D. Perez</t>
  </si>
  <si>
    <t>Upper Pilaring, Pilar, SDN</t>
  </si>
  <si>
    <t>Asinan CDC</t>
  </si>
  <si>
    <t>Nancy S. Gemola</t>
  </si>
  <si>
    <t>Asinan, Pilar, SDN</t>
  </si>
  <si>
    <t>Punta CDC</t>
  </si>
  <si>
    <t>Jean E. Cordita</t>
  </si>
  <si>
    <t>Punta, Pilar, SDN</t>
  </si>
  <si>
    <t>Annie Rose B. Borja</t>
  </si>
  <si>
    <t>Katipunan, Pilar, SDN</t>
  </si>
  <si>
    <t>Mary Jane S. Luceno</t>
  </si>
  <si>
    <t>Salvacion, Pilar, SDN</t>
  </si>
  <si>
    <t>Diaz CDC</t>
  </si>
  <si>
    <t>Fedelina C. Bagayas</t>
  </si>
  <si>
    <t>Diaz, San Francisco, SDN</t>
  </si>
  <si>
    <t>Cagniog CDC</t>
  </si>
  <si>
    <t>Sharren M. Awang</t>
  </si>
  <si>
    <t>Cagniog, Surigao City</t>
  </si>
  <si>
    <t>Mahay CDC</t>
  </si>
  <si>
    <t>Jocelyn O. Alipao</t>
  </si>
  <si>
    <t>Brgy. Mahay, Butuan City</t>
  </si>
  <si>
    <t xml:space="preserve">Lemon CDC </t>
  </si>
  <si>
    <t>Wendelyn C. Licayan</t>
  </si>
  <si>
    <t>Brgy. Lemon, Butuan City</t>
  </si>
  <si>
    <t>Church of God CDC</t>
  </si>
  <si>
    <t>Johanna Charity T. Castillo</t>
  </si>
  <si>
    <t>Brgy. San Vicente, Butuan City</t>
  </si>
  <si>
    <t>De oro CDC</t>
  </si>
  <si>
    <t xml:space="preserve">Analiza C. Montera </t>
  </si>
  <si>
    <t>Brgy. De Oro, Butuan City</t>
  </si>
  <si>
    <t>Sumilihon CDC</t>
  </si>
  <si>
    <t xml:space="preserve">Richevie M. Ayuman </t>
  </si>
  <si>
    <t>Brgy. Sumilihon, Butuan City</t>
  </si>
  <si>
    <t>San Vicente Relocation</t>
  </si>
  <si>
    <t>Floramae H. Dela Cruz</t>
  </si>
  <si>
    <t>Rajah Soliman CDC</t>
  </si>
  <si>
    <t>Nerisa A. Toyogan</t>
  </si>
  <si>
    <t>Brgy. Rajah Soliman, Butuan City</t>
  </si>
  <si>
    <t>Villa Kananga CDC</t>
  </si>
  <si>
    <t>Nancy T. Mantilla</t>
  </si>
  <si>
    <t>Brgy. Villa Kanangga, Butuan City</t>
  </si>
  <si>
    <t>Holy Redeemer CDC</t>
  </si>
  <si>
    <t xml:space="preserve">Flora Sescon </t>
  </si>
  <si>
    <t>Brgy. Holy Redeemer, Butuan City</t>
  </si>
  <si>
    <t>Starlight CDC</t>
  </si>
  <si>
    <t>Brgy. 23 Holy Redeemer, Butuan City</t>
  </si>
  <si>
    <t>GAD Child CDC</t>
  </si>
  <si>
    <t>Fe T. Labitad</t>
  </si>
  <si>
    <t>Brgy. 24 Imadejas, Butuan City</t>
  </si>
  <si>
    <t>Masao CDC</t>
  </si>
  <si>
    <t>Janice Ighot</t>
  </si>
  <si>
    <t>Brgy. Masao, Butuan City</t>
  </si>
  <si>
    <t>Rajah Humabon CDC</t>
  </si>
  <si>
    <t>Elvira A. Pendejito</t>
  </si>
  <si>
    <t>Sunflower CDC</t>
  </si>
  <si>
    <t>Alma B. Labrador</t>
  </si>
  <si>
    <t>P-1, Brgy. Sikatuna, Butuan City</t>
  </si>
  <si>
    <t>Bancasi CDC</t>
  </si>
  <si>
    <t xml:space="preserve">Pauline Grace O. Lumbang </t>
  </si>
  <si>
    <t>P-1, Brgy. Bancasi, Butuan City</t>
  </si>
  <si>
    <t>Dumalagan CDC</t>
  </si>
  <si>
    <t xml:space="preserve">Susan O. Gernale </t>
  </si>
  <si>
    <t>P-6, Brgy. Dumalagan, Butuan City</t>
  </si>
  <si>
    <t>Kinamlutan CDC</t>
  </si>
  <si>
    <t>Natividad E. Elagator</t>
  </si>
  <si>
    <t>P-2, Brgy. Kinamlutan Butuan City</t>
  </si>
  <si>
    <t>Baan Riverside II CDC</t>
  </si>
  <si>
    <t xml:space="preserve">Paulyn Glaiza U. Omanglad </t>
  </si>
  <si>
    <t>P-3, Brgy. Baan Riverside, Butuan City</t>
  </si>
  <si>
    <t>Baan Riverside I CDC</t>
  </si>
  <si>
    <t xml:space="preserve">Marjorie A. Mondaga </t>
  </si>
  <si>
    <t>Tandang Sora CDC</t>
  </si>
  <si>
    <t>Elizabeth C. Escaño</t>
  </si>
  <si>
    <t>Burgos Ext., Brgy. Tandang Sora, Butuan City</t>
  </si>
  <si>
    <t>Bliss CDC</t>
  </si>
  <si>
    <t>Natividad B. Gabor</t>
  </si>
  <si>
    <t>P-6, Bliss, Brgy. Libertad, Butuan City</t>
  </si>
  <si>
    <t xml:space="preserve">Jessica B. Lisondra </t>
  </si>
  <si>
    <t>Lumbocan CDC</t>
  </si>
  <si>
    <t>P-8, Brgy. Lumbocan, Butuan City</t>
  </si>
  <si>
    <t>San Ignacio CDC</t>
  </si>
  <si>
    <t xml:space="preserve">Marianita V. Zafra </t>
  </si>
  <si>
    <t>P-Lawaan A, Brgy. Pangabugan, Butuan City</t>
  </si>
  <si>
    <t>Pangabugan CDC</t>
  </si>
  <si>
    <t>Erlinda A. Abing</t>
  </si>
  <si>
    <t>P-3, Brgy. San Ignacio, Butuan City</t>
  </si>
  <si>
    <t>San Vicente Proper CDC</t>
  </si>
  <si>
    <t>Emma M. Momo</t>
  </si>
  <si>
    <t>Catabuanan CDC</t>
  </si>
  <si>
    <t>Elsie B. Cosgapa</t>
  </si>
  <si>
    <t>Sitio Catabuanan, Brgy. Pianing, Butuan City</t>
  </si>
  <si>
    <t>Bit-os CDC</t>
  </si>
  <si>
    <t xml:space="preserve">Jessica C. Arrubio </t>
  </si>
  <si>
    <t>P-5, Brgy. Dulag, Butuan City</t>
  </si>
  <si>
    <t>Bitan-agan CDC</t>
  </si>
  <si>
    <t xml:space="preserve">Liza P. Dizon </t>
  </si>
  <si>
    <t>P-1, Brgy. Bitan-agan, Butuan City</t>
  </si>
  <si>
    <t>Zacor CDC</t>
  </si>
  <si>
    <t>Matin-ao CDC</t>
  </si>
  <si>
    <t xml:space="preserve">Ailene L. Toyco </t>
  </si>
  <si>
    <t>P-6, Brgy. Bonbon, Butuan City</t>
  </si>
  <si>
    <t>Ambago CDC</t>
  </si>
  <si>
    <t>Los Angeles CDC</t>
  </si>
  <si>
    <t xml:space="preserve">Jocelyn L. Raneses </t>
  </si>
  <si>
    <t xml:space="preserve">Creselda D. Ocio </t>
  </si>
  <si>
    <t>Celerina T. Calipes</t>
  </si>
  <si>
    <t>Brgy. Ambago, Butuan City</t>
  </si>
  <si>
    <t>P-6, Brgy. Ambago, Butuan City</t>
  </si>
  <si>
    <t>Brgy. Los Angeles, Butuan City</t>
  </si>
  <si>
    <t>Certificate of Accreditation (Provider)</t>
  </si>
  <si>
    <t>Certificate of Accreditation (Center)</t>
  </si>
  <si>
    <t>ECCDSP-0739-17-Caraga</t>
  </si>
  <si>
    <t>ECCDCBP-0740-17-Caraga</t>
  </si>
  <si>
    <t>ECCDSP-0740-17-Caraga</t>
  </si>
  <si>
    <t>ECCDCBP-0741-17-Caraga</t>
  </si>
  <si>
    <t>Reamae Ann B. Potot</t>
  </si>
  <si>
    <t>ECCDCBP-0742-17-Caraga</t>
  </si>
  <si>
    <t>ECCDSP-0741-17-Caraga</t>
  </si>
  <si>
    <t>ECCDCBP-0743-17-Caraga</t>
  </si>
  <si>
    <t>ECCDSP-0742-17-Caraga</t>
  </si>
  <si>
    <t>ECCDSP-0743-17-Caraga</t>
  </si>
  <si>
    <t>ECCDSP-0744-17-Caraga</t>
  </si>
  <si>
    <t>ECCDCBP-0744-17-Caraga</t>
  </si>
  <si>
    <t>ECCDCBP-0745-17-Caraga</t>
  </si>
  <si>
    <t>ECCDCBP-0746-17-Caraga</t>
  </si>
  <si>
    <t>ECCDCBP-0747-17-Caraga</t>
  </si>
  <si>
    <t>ECCDCBP-0748-17-Caraga</t>
  </si>
  <si>
    <t>ECCDCBP-0749-17-Caraga</t>
  </si>
  <si>
    <t>ECCDCBP-0750-17-Caraga</t>
  </si>
  <si>
    <t>ECCDCBP-0751-17-Caraga</t>
  </si>
  <si>
    <t>ECCDCBP-0752-17-Caraga</t>
  </si>
  <si>
    <t>ECCDCBP-0753-17-Caraga</t>
  </si>
  <si>
    <t>ECCDCBP-0754-17-Caraga</t>
  </si>
  <si>
    <t>ECCDCBP-0755-17-Caraga</t>
  </si>
  <si>
    <t>ECCDCBP-0756-17-Caraga</t>
  </si>
  <si>
    <t>ECCDCBP-0757-17-Caraga</t>
  </si>
  <si>
    <t>ECCDCBP-0759-17-Caraga</t>
  </si>
  <si>
    <t>ECCDCBP-0758-17-Caraga</t>
  </si>
  <si>
    <t>ECCDCBP-0761-17-Caraga</t>
  </si>
  <si>
    <t>ECCDCBP-0762-17-Caraga</t>
  </si>
  <si>
    <t>ECCDCBP-0763-17-Caraga</t>
  </si>
  <si>
    <t>ECCDCBP-0764-17-Caraga</t>
  </si>
  <si>
    <t>ECCDCBP-0765-17-Caraga</t>
  </si>
  <si>
    <t>ECCDCBP-0766-17-Caraga</t>
  </si>
  <si>
    <t>ECCDCBP-0767-17-Caraga</t>
  </si>
  <si>
    <t>ECCDCBP-0768-17-Caraga</t>
  </si>
  <si>
    <t>ECCDCBP-0769-17-Caraga</t>
  </si>
  <si>
    <t>ECCDCBP-0760-17-Caraga</t>
  </si>
  <si>
    <t>ECCDCBP-0807-17-Caraga</t>
  </si>
  <si>
    <t>ECCDCBP-0808-17-Caraga</t>
  </si>
  <si>
    <t>ECCDCBP-0809-17-Caraga</t>
  </si>
  <si>
    <t>ECCDCBP-0810-17-Caraga</t>
  </si>
  <si>
    <t>ECCDCBP-0811-17-Caraga</t>
  </si>
  <si>
    <t>Brgy. Barcelona, Lingig, SDS</t>
  </si>
  <si>
    <t>ECCDCBP-0770-17-Caraga</t>
  </si>
  <si>
    <t>ECCDCBP-0771-17-Caraga</t>
  </si>
  <si>
    <t>ECCDCBP-0772-17-Caraga</t>
  </si>
  <si>
    <t>ECCDCBP-0773-17-Caraga</t>
  </si>
  <si>
    <t>ECCDCBP-0774-17-Caraga</t>
  </si>
  <si>
    <t>ECCDCBP-0775-17-Caraga</t>
  </si>
  <si>
    <t>ECCDCBP-0776-17-Caraga</t>
  </si>
  <si>
    <t>ECCDCBP-0777-17-Caraga</t>
  </si>
  <si>
    <t>ECCDCBP-0778-17-Caraga</t>
  </si>
  <si>
    <t>ECCDCBP-0779-17-Caraga</t>
  </si>
  <si>
    <t>ECCDCBP-0780-17-Caraga</t>
  </si>
  <si>
    <t>ECCDCBP-0781-17-Caraga</t>
  </si>
  <si>
    <t>ECCDCBP-0782-17-Caraga</t>
  </si>
  <si>
    <t>ECCDCBP-0783-17-Caraga</t>
  </si>
  <si>
    <t>ECCDCBP-0784-17-Caraga</t>
  </si>
  <si>
    <t>ECCDCBP-0785-17-Caraga</t>
  </si>
  <si>
    <t>ECCDCBP-0786-17-Caraga</t>
  </si>
  <si>
    <t>ECCDCBP-0787-17-Caraga</t>
  </si>
  <si>
    <t>ECCDCBP-0788-17-Caraga</t>
  </si>
  <si>
    <t>ECCDCBP-0789-17-Caraga</t>
  </si>
  <si>
    <t>ECCDCBP-0790-17-Caraga</t>
  </si>
  <si>
    <t>ECCDCBP-0791-17-Caraga</t>
  </si>
  <si>
    <t>ECCDCBP-0792-17-Caraga</t>
  </si>
  <si>
    <t>ECCDCBP-0793-17-Caraga</t>
  </si>
  <si>
    <t>ECCDCBP-0794-17-Caraga</t>
  </si>
  <si>
    <t>ECCDCBP-0795-17-Caraga</t>
  </si>
  <si>
    <t>ECCDCBP-0796-17-Caraga</t>
  </si>
  <si>
    <t>ECCDCBP-0797-17-Caraga</t>
  </si>
  <si>
    <t>ECCDCBP-0798-17-Caraga</t>
  </si>
  <si>
    <t>ECCDCBP-0799-17-Caraga</t>
  </si>
  <si>
    <t>ECCDCBP-0800-17-Caraga</t>
  </si>
  <si>
    <t>ECCDCBP-0801-17-Caraga</t>
  </si>
  <si>
    <t>ECCDCBP-0802-17-Caraga</t>
  </si>
  <si>
    <t>ECCDCBP-0803-17-Caraga</t>
  </si>
  <si>
    <t>ECCDCBP-0804-17-Caraga</t>
  </si>
  <si>
    <t>ECCDCBP-0805-17-Caraga</t>
  </si>
  <si>
    <t>ECCDCBP-0806-17-Caraga</t>
  </si>
  <si>
    <t>ECCDCBP-0812-17-Caraga</t>
  </si>
  <si>
    <t>ECCDCBP-0813-17-Caraga</t>
  </si>
  <si>
    <t>ECCDCBP-0814-17-Caraga</t>
  </si>
  <si>
    <t>ECCDCBP-0815-17-Caraga</t>
  </si>
  <si>
    <t>ECCDCBP-0816-17-Caraga</t>
  </si>
  <si>
    <t>ECCDCBP-0817-17-Caraga</t>
  </si>
  <si>
    <t>ECCDCBP-0818-17-Caraga</t>
  </si>
  <si>
    <t>ECCDCBP-0819-17-Caraga</t>
  </si>
  <si>
    <t>ECCDCBP-0820-17-Caraga</t>
  </si>
  <si>
    <t>ECCDCBP-0821-17-Caraga</t>
  </si>
  <si>
    <t>ECCDCBP-0822-17-Caraga</t>
  </si>
  <si>
    <t>ECCDCBP-0823-17-Caraga</t>
  </si>
  <si>
    <t>ECCDCBP-0824-17-Caraga</t>
  </si>
  <si>
    <t>ECCDCBP-0825-17-Caraga</t>
  </si>
  <si>
    <t>ECCDCBP-0826-17-Caraga</t>
  </si>
  <si>
    <t>ECCDCBP-0827-17-Caraga</t>
  </si>
  <si>
    <t>ECCDCBP-0828-17-Caraga</t>
  </si>
  <si>
    <t>ECCDCBP-0829-17-Caraga</t>
  </si>
  <si>
    <t>ECCDCBP-0830-17-Caraga</t>
  </si>
  <si>
    <t>ECCDCBP-0831-17-Caraga</t>
  </si>
  <si>
    <t>ECCDCBP-0832-17-Caraga</t>
  </si>
  <si>
    <t>ECCDCBP-0833-17-Caraga</t>
  </si>
  <si>
    <t>ECCDCBP-0834-17-Caraga</t>
  </si>
  <si>
    <t>Katipunan CDC</t>
  </si>
  <si>
    <t>ECCDCBP-0835-17-Caraga</t>
  </si>
  <si>
    <t>ECCDCBP-0836-17-Caraga</t>
  </si>
  <si>
    <t>ECCDCBP-0837-17-Caraga</t>
  </si>
  <si>
    <t>ECCDCBP-0838-17-Caraga</t>
  </si>
  <si>
    <t>ECCDCBP-0880-17-Caraga</t>
  </si>
  <si>
    <t>ECCDCBP-0882-17-Caraga</t>
  </si>
  <si>
    <t>ECCDCBP-0885-17-Caraga</t>
  </si>
  <si>
    <t>ECCDCBP-0888-17-Caraga</t>
  </si>
  <si>
    <t>ECCDCBP-0889-17-Caraga</t>
  </si>
  <si>
    <t>ECCDCBP-0891-17-Caraga</t>
  </si>
  <si>
    <t>ECCDCBP-0893-17-Caraga</t>
  </si>
  <si>
    <t>ECCDCBP-0894-17-Caraga</t>
  </si>
  <si>
    <t>ECCDCBP-0897-17-Caraga</t>
  </si>
  <si>
    <t>ECCDCBP-0898-17-Caraga</t>
  </si>
  <si>
    <t>ECCDCBP-0899-17-Caraga</t>
  </si>
  <si>
    <t>ECCDCBP-0901-17-Caraga</t>
  </si>
  <si>
    <t>ECCDCBP-0840-17-Caraga</t>
  </si>
  <si>
    <t>P-5, Brgy. Rajah Humabon, Butuan City</t>
  </si>
  <si>
    <t>ECCDCBP-0841-17-Caraga</t>
  </si>
  <si>
    <t>ECCDCBP-0846-17-Caraga</t>
  </si>
  <si>
    <t>ECCDCBP-0847-17-Caraga</t>
  </si>
  <si>
    <t>ECCDCBP-0848-17-Caraga</t>
  </si>
  <si>
    <t>ECCDCBP-0849-17-Caraga</t>
  </si>
  <si>
    <t>ECCDCBP-0850-17-Caraga</t>
  </si>
  <si>
    <t>ECCDCBP-0855-17-Caraga</t>
  </si>
  <si>
    <t>ECCDCBP-0858-17-Caraga</t>
  </si>
  <si>
    <t>ECCDCBP-0859-17-Caraga</t>
  </si>
  <si>
    <t>ECCDCBP-0861-17-Caraga</t>
  </si>
  <si>
    <t>ECCDCBP-0862-17-Caraga</t>
  </si>
  <si>
    <t>ECCDCBP-0864-17-Caraga</t>
  </si>
  <si>
    <t>ECCDCBP-0868-17-Caraga</t>
  </si>
  <si>
    <t>ECCDCBP-0869-17-Caraga</t>
  </si>
  <si>
    <t>ECCDCBP-0873-17-Caraga</t>
  </si>
  <si>
    <t>ECCDCBP-0875-17-Caraga</t>
  </si>
  <si>
    <t>ECCDCBP-0876-17-Caraga</t>
  </si>
  <si>
    <t>Emenvil CDC</t>
  </si>
  <si>
    <t>ECCDCBP-0877-17-Caraga</t>
  </si>
  <si>
    <t>ECCDCBP-0879-17-Caraga</t>
  </si>
  <si>
    <t>ECCDCBP-0863-17-Caraga</t>
  </si>
  <si>
    <t>ECCDSP-0745-17-Caraga</t>
  </si>
  <si>
    <t>ECCDSP-0746-17-Caraga</t>
  </si>
  <si>
    <t>ECCDSP-0747-17-Caraga</t>
  </si>
  <si>
    <t>ECCDSP-0757-17-Caraga</t>
  </si>
  <si>
    <t>ECCDSP-0748-17-Caraga</t>
  </si>
  <si>
    <t>ECCDSP-0749-17-Caraga</t>
  </si>
  <si>
    <t>ECCDSP-0750-17-Caraga</t>
  </si>
  <si>
    <t>ECCDSP-0751-17-Caraga</t>
  </si>
  <si>
    <t>ECCDSP-0752-17-Caraga</t>
  </si>
  <si>
    <t>ECCDSP-0753-17-Caraga</t>
  </si>
  <si>
    <t>ECCDSP-0763-17-Caraga</t>
  </si>
  <si>
    <t>ECCDSP-0754-17-Caraga</t>
  </si>
  <si>
    <t>ECCDSP-0764-17-Caraga</t>
  </si>
  <si>
    <t>ECCDSP-0755-17-Caraga</t>
  </si>
  <si>
    <t>'ECCDSP-0756-17-Caraga</t>
  </si>
  <si>
    <t>ECCDSP-0758-17-Caraga</t>
  </si>
  <si>
    <t>ECCDSP-0759-17-Caraga</t>
  </si>
  <si>
    <t>ECCDSP-0760-17-Caraga</t>
  </si>
  <si>
    <t>ECCDSP-0761-17-Caraga</t>
  </si>
  <si>
    <t>ECCDSP-0762-17-Caraga</t>
  </si>
  <si>
    <t>Jesel Y. Escolano</t>
  </si>
  <si>
    <t>Lecelda S. Ramin</t>
  </si>
  <si>
    <t>ECCDSP-0765-17-Caraga</t>
  </si>
  <si>
    <t>ECCDSP-0766-17-Caraga</t>
  </si>
  <si>
    <t>ECCDSP-0767-17-Caraga</t>
  </si>
  <si>
    <t>ECCDSP-0768-17-Caraga</t>
  </si>
  <si>
    <t>ECCDSP-0778-17-Caraga</t>
  </si>
  <si>
    <t>ECCDSP-0813-17-Caraga</t>
  </si>
  <si>
    <t>ECCDSP-0814-17-Caraga</t>
  </si>
  <si>
    <t>ECCDSP-0815-17-Caraga</t>
  </si>
  <si>
    <t>ECCDSP-0816-17-Caraga</t>
  </si>
  <si>
    <t>ECCDSP-0817-17-Caraga</t>
  </si>
  <si>
    <t>ECCDSP-0777-17-Caraga</t>
  </si>
  <si>
    <t>ECCDSP-0769-17-Caraga</t>
  </si>
  <si>
    <t>ECCDSP-0770-17-Caraga</t>
  </si>
  <si>
    <t>ECCDSP-0780-17-Caraga</t>
  </si>
  <si>
    <t>ECCDSP-0772-17-Caraga</t>
  </si>
  <si>
    <t>ECCDSP-0771-17-Caraga</t>
  </si>
  <si>
    <t>ECCDSP-0773-17-Caraga</t>
  </si>
  <si>
    <t>ECCDSP-0782-17-Caraga</t>
  </si>
  <si>
    <t>ECCDSP-0774-17-Caraga</t>
  </si>
  <si>
    <t>ECCDSP-0775-17-Caraga</t>
  </si>
  <si>
    <t>ECCDSP-0776-17-Caraga</t>
  </si>
  <si>
    <t>ECCDSP-0790-17-Caraga</t>
  </si>
  <si>
    <t>ECCDSP-0800-17-Caraga</t>
  </si>
  <si>
    <t>ECCDSP-0784-17-Caraga</t>
  </si>
  <si>
    <t>ECCDSP-0785-17-Caraga</t>
  </si>
  <si>
    <t>ECCDSP-0786-17-Caraga</t>
  </si>
  <si>
    <t>ECCDSP-0787-17-Caraga</t>
  </si>
  <si>
    <t>ECCDSP-0788-17-Caraga</t>
  </si>
  <si>
    <t>ECCDSP-0791-17-Caraga</t>
  </si>
  <si>
    <t>ECCDSP-0792-17-Caraga</t>
  </si>
  <si>
    <t>ECCDSP-0793-17-Caraga</t>
  </si>
  <si>
    <t>ECCDSP-0794-17-Caraga</t>
  </si>
  <si>
    <t>ECCDSP-0796-17-Caraga</t>
  </si>
  <si>
    <t>ECCDSP-0797-17-Caraga</t>
  </si>
  <si>
    <t>ECCDSP-0798-17-Caraga</t>
  </si>
  <si>
    <t>ECCDSP-0799-17-Caraga</t>
  </si>
  <si>
    <t>ECCDSP-0801-17-Caraga</t>
  </si>
  <si>
    <t>ECCDSP-0802-17-Caraga</t>
  </si>
  <si>
    <t>ECCDSP-0804-17-Caraga</t>
  </si>
  <si>
    <t>ECCDSP-0783-17-Caraga</t>
  </si>
  <si>
    <t>ECCDSP-0779-17-Caraga</t>
  </si>
  <si>
    <t>ECCDSP-0789-17-Caraga</t>
  </si>
  <si>
    <t>Mary Joy C. Quezada</t>
  </si>
  <si>
    <t>ECCDSP-0805-17-Caraga</t>
  </si>
  <si>
    <t>ECCDSP-0810-17-Caraga</t>
  </si>
  <si>
    <t>ECCDSP-0812-17-Caraga</t>
  </si>
  <si>
    <t>ECCDSP-0811-17-Caraga</t>
  </si>
  <si>
    <t>ECCDSP-0818-17-Caraga</t>
  </si>
  <si>
    <t>ECCDSP-0819-17-Caraga</t>
  </si>
  <si>
    <t>ECCDSP-0820-17-Caraga</t>
  </si>
  <si>
    <t>ECCDSP-0821-17-Caraga</t>
  </si>
  <si>
    <t>ECCDSP-0822-17-Caraga</t>
  </si>
  <si>
    <t>ECCDSP-0823-17-Caraga</t>
  </si>
  <si>
    <t>ECCDSP-0824-17-Caraga</t>
  </si>
  <si>
    <t>ECCDSP-0825-17-Caraga</t>
  </si>
  <si>
    <t>ECCDSP-0826-17-Caraga</t>
  </si>
  <si>
    <t>ECCDSP-0827-17-Caraga</t>
  </si>
  <si>
    <t>ECCDSP-0828-17-Caraga</t>
  </si>
  <si>
    <t>ECCDSP-0829-17-Caraga</t>
  </si>
  <si>
    <t>ECCDSP-0830-17-Caraga</t>
  </si>
  <si>
    <t>ECCDSP-0831-17-Caraga</t>
  </si>
  <si>
    <t>ECCDSP-0832-17-Caraga</t>
  </si>
  <si>
    <t>ECCDSP-0833-17-Caraga</t>
  </si>
  <si>
    <t>ECCDSP-0834-17-Caraga</t>
  </si>
  <si>
    <t>ECCDSP-0835-17-Caraga</t>
  </si>
  <si>
    <t>ECCDSP-0836-17-Caraga</t>
  </si>
  <si>
    <t>ECCDSP-0837-17-Caraga</t>
  </si>
  <si>
    <t>ECCDSP-0838-17-Caraga</t>
  </si>
  <si>
    <t>ECCDSP-0839-17-Caraga</t>
  </si>
  <si>
    <t>ECCDSP-0840-17-Caraga</t>
  </si>
  <si>
    <t>ECCDSP-0842-17-Caraga</t>
  </si>
  <si>
    <t>ECCDSP-0841-17-Caraga</t>
  </si>
  <si>
    <t>ECCDSP-0843-17-Caraga</t>
  </si>
  <si>
    <t>ECCDSP-0844-17-Caraga</t>
  </si>
  <si>
    <t>ECCDSP-0885-17-Caraga</t>
  </si>
  <si>
    <t>ECCDSP-0887-17-Caraga</t>
  </si>
  <si>
    <t>ECCDSP-0890-17-Caraga</t>
  </si>
  <si>
    <t>ECCDSP-0893-17-Caraga</t>
  </si>
  <si>
    <t>ECCDSP-0894-17-Caraga</t>
  </si>
  <si>
    <t>ECCDSP-0896-17-Caraga</t>
  </si>
  <si>
    <t>ECCDSP-0898-17-Caraga</t>
  </si>
  <si>
    <t>ECCDSP-0899-17-Caraga</t>
  </si>
  <si>
    <t>ECCDSP-0903-17-Caraga</t>
  </si>
  <si>
    <t>ECCDSP-0902-17-Caraga</t>
  </si>
  <si>
    <t>Constancia C. Avenida</t>
  </si>
  <si>
    <t>ECCDSP-0904-17-Caraga</t>
  </si>
  <si>
    <t>ECCDSP-0906-17-Caraga</t>
  </si>
  <si>
    <t>ECCDSP-0846-17-Caraga</t>
  </si>
  <si>
    <t>ECCDSP-0856-17-Caraga</t>
  </si>
  <si>
    <t>ECCDSP-0876-17-Caraga</t>
  </si>
  <si>
    <t>ECCDSP-0847-17-Caraga</t>
  </si>
  <si>
    <t>ECCDSP-0852-17-Caraga</t>
  </si>
  <si>
    <t>ECCDSP-0867-17-Caraga</t>
  </si>
  <si>
    <t>ECCDSP-0853-17-Caraga</t>
  </si>
  <si>
    <t>ECCDSP-0854-17-Caraga</t>
  </si>
  <si>
    <t>ECCDSP-0855-17-Caraga</t>
  </si>
  <si>
    <t>ECCDSP-0861-17-Caraga</t>
  </si>
  <si>
    <t>ECCDSP-0864-17-Caraga</t>
  </si>
  <si>
    <t>ECCDSP-0865-17-Caraga</t>
  </si>
  <si>
    <t>ECCDSP-0868-17-Caraga</t>
  </si>
  <si>
    <t>ECCDSP-0869-17-Caraga</t>
  </si>
  <si>
    <t>ECCDSP-0870-17-Caraga</t>
  </si>
  <si>
    <t>ECCDSP-0875-17-Caraga</t>
  </si>
  <si>
    <t>P-5, Brgy. Tandang Sora, Butuan City</t>
  </si>
  <si>
    <t>ECCDSP-0880-17-Caraga</t>
  </si>
  <si>
    <t>ECCDSP-0881-17-Caraga</t>
  </si>
  <si>
    <t>ECCDSP-0882-17-Caraga</t>
  </si>
  <si>
    <t>ECCDSP-0884-17-Caraga</t>
  </si>
  <si>
    <r>
      <t xml:space="preserve"> (</t>
    </r>
    <r>
      <rPr>
        <b/>
        <u/>
        <sz val="12"/>
        <rFont val="Arial"/>
        <family val="2"/>
      </rPr>
      <t>1st-4th</t>
    </r>
    <r>
      <rPr>
        <b/>
        <sz val="12"/>
        <rFont val="Arial"/>
        <family val="2"/>
      </rPr>
      <t xml:space="preserve">  Quarter of CY </t>
    </r>
    <r>
      <rPr>
        <b/>
        <u/>
        <sz val="12"/>
        <rFont val="Arial"/>
        <family val="2"/>
      </rPr>
      <t>2018</t>
    </r>
    <r>
      <rPr>
        <b/>
        <sz val="12"/>
        <rFont val="Arial"/>
        <family val="2"/>
      </rPr>
      <t>)</t>
    </r>
  </si>
  <si>
    <t>- Field Office Caraga -</t>
  </si>
  <si>
    <t>Librero CDC</t>
  </si>
  <si>
    <t>Re-assessment</t>
  </si>
  <si>
    <t>Kristine E. Teriote</t>
  </si>
  <si>
    <t>P-6, Brgy. Noli, Bayugan City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</si>
  <si>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</si>
  <si>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</si>
  <si>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</si>
  <si>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</si>
  <si>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</si>
  <si>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</si>
  <si>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</si>
  <si>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</si>
  <si>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</si>
  <si>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</si>
  <si>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</si>
  <si>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</si>
  <si>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</si>
  <si>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</si>
  <si>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</si>
  <si>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</si>
  <si>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</si>
  <si>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Bidcor CDC</t>
  </si>
  <si>
    <t>Bella Rosa J. Pelenio</t>
  </si>
  <si>
    <t>P-6, Brgy. Poblacion, Bayugan City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</si>
  <si>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</si>
  <si>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</si>
  <si>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</si>
  <si>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</si>
  <si>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</si>
  <si>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</si>
  <si>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</si>
  <si>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</si>
  <si>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</si>
  <si>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</si>
  <si>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</si>
  <si>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</si>
  <si>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</si>
  <si>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</si>
  <si>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</si>
  <si>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</si>
  <si>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</si>
  <si>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</si>
  <si>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</si>
  <si>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</si>
  <si>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</si>
  <si>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</si>
  <si>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</si>
  <si>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</si>
  <si>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</si>
  <si>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</si>
  <si>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Cabtic CDC</t>
  </si>
  <si>
    <t>On-going Compliance</t>
  </si>
  <si>
    <t>Maribeth A. Leonardo</t>
  </si>
  <si>
    <t>44</t>
  </si>
  <si>
    <t>45</t>
  </si>
  <si>
    <t>46</t>
  </si>
  <si>
    <t>47</t>
  </si>
  <si>
    <t>Carromata CDC</t>
  </si>
  <si>
    <t>Mary Jane B. Sandigan</t>
  </si>
  <si>
    <t>P-1, Brgy. Carromata, San Miguel, SDS</t>
  </si>
  <si>
    <t>48</t>
  </si>
  <si>
    <t>49</t>
  </si>
  <si>
    <t>Bolhoon CDC</t>
  </si>
  <si>
    <t>Emelie Q. Candia</t>
  </si>
  <si>
    <t>P-1, Brgy. Bolhoon, San Miguel, SDS</t>
  </si>
  <si>
    <t>50</t>
  </si>
  <si>
    <t>Lower Daan CDC</t>
  </si>
  <si>
    <t>Flordeliza A. Mandigal</t>
  </si>
  <si>
    <t>P-3, Brgy. San Roque, San Miguel, SDS</t>
  </si>
  <si>
    <t>51</t>
  </si>
  <si>
    <t>52</t>
  </si>
  <si>
    <t>53</t>
  </si>
  <si>
    <t>54</t>
  </si>
  <si>
    <t>Km. 2 CDC</t>
  </si>
  <si>
    <t>Delina C. Geda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</si>
  <si>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</si>
  <si>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</si>
  <si>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</si>
  <si>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</si>
  <si>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</si>
  <si>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</si>
  <si>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</si>
  <si>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</si>
  <si>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</si>
  <si>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</si>
  <si>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</si>
  <si>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</si>
  <si>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</si>
  <si>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</si>
  <si>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New Canaan CDC</t>
  </si>
  <si>
    <t>Ma. Gina A. Uriarte</t>
  </si>
  <si>
    <t>69</t>
  </si>
  <si>
    <t>70</t>
  </si>
  <si>
    <t>71</t>
  </si>
  <si>
    <t>72</t>
  </si>
  <si>
    <t>73</t>
  </si>
  <si>
    <t>74</t>
  </si>
  <si>
    <t>75</t>
  </si>
  <si>
    <t>76</t>
  </si>
  <si>
    <t>Maribojoc CDC</t>
  </si>
  <si>
    <t>Nelyn R. Maganyan</t>
  </si>
  <si>
    <t>77</t>
  </si>
  <si>
    <t>North Mecaupe CDC</t>
  </si>
  <si>
    <t>Corazon C. Gaylo</t>
  </si>
  <si>
    <t>78</t>
  </si>
  <si>
    <t>79</t>
  </si>
  <si>
    <t>80</t>
  </si>
  <si>
    <t>81</t>
  </si>
  <si>
    <t>82</t>
  </si>
  <si>
    <t>83</t>
  </si>
  <si>
    <t>Bentigan CDC</t>
  </si>
  <si>
    <t>Tamsian CDC</t>
  </si>
  <si>
    <t>Tubod CDC</t>
  </si>
  <si>
    <t>Gua-an CDC</t>
  </si>
  <si>
    <t>Elbianita D. Dela Conception</t>
  </si>
  <si>
    <t>Loide Ven E. Buniel</t>
  </si>
  <si>
    <t>Magdalena T. Recalda</t>
  </si>
  <si>
    <t>Hydie C. Larino</t>
  </si>
  <si>
    <t>84</t>
  </si>
  <si>
    <t>85</t>
  </si>
  <si>
    <t>86</t>
  </si>
  <si>
    <t>87</t>
  </si>
  <si>
    <t>88</t>
  </si>
  <si>
    <t>Ram CDC</t>
  </si>
  <si>
    <t>Fe B. Magto</t>
  </si>
  <si>
    <t>P-4, Brgy. Doña Telesfora, Tubay, Agusan del Norte</t>
  </si>
  <si>
    <t>Doña Telesfora</t>
  </si>
  <si>
    <t>Reyjalen D. Orquuillas</t>
  </si>
  <si>
    <t>P-1, Brgy. Doña Telesfora, Tubay, AND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</si>
  <si>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</si>
  <si>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</si>
  <si>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</si>
  <si>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</si>
  <si>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</si>
  <si>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</si>
  <si>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</si>
  <si>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</si>
  <si>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</si>
  <si>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</si>
  <si>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</si>
  <si>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</si>
  <si>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</si>
  <si>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</si>
  <si>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</si>
  <si>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</si>
  <si>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</si>
  <si>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</si>
  <si>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</si>
  <si>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</si>
  <si>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</si>
  <si>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</si>
  <si>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</si>
  <si>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</si>
  <si>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</si>
  <si>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</si>
  <si>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</si>
  <si>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</si>
  <si>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</si>
  <si>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</si>
  <si>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</si>
  <si>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</si>
  <si>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</si>
  <si>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</si>
  <si>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</si>
  <si>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</si>
  <si>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</si>
  <si>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</si>
  <si>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</si>
  <si>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</si>
  <si>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</si>
  <si>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</si>
  <si>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</si>
  <si>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</si>
  <si>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</si>
  <si>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</si>
  <si>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</si>
  <si>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</si>
  <si>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</si>
  <si>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</si>
  <si>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</si>
  <si>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</si>
  <si>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</si>
  <si>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</si>
  <si>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Dulag CDC</t>
  </si>
  <si>
    <t>Ray Ann P. Ostos</t>
  </si>
  <si>
    <t>143</t>
  </si>
  <si>
    <t>144</t>
  </si>
  <si>
    <t>145</t>
  </si>
  <si>
    <t>146</t>
  </si>
  <si>
    <t>Mellenium CDC</t>
  </si>
  <si>
    <t>Eulor A. Arcipe</t>
  </si>
  <si>
    <t>P-5A, Brgy. Bonbon, Butuan City</t>
  </si>
  <si>
    <t>147</t>
  </si>
  <si>
    <t>148</t>
  </si>
  <si>
    <t>149</t>
  </si>
  <si>
    <t>150</t>
  </si>
  <si>
    <t>N/A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</si>
  <si>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</si>
  <si>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</si>
  <si>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</si>
  <si>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</si>
  <si>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</si>
  <si>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</si>
  <si>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</si>
  <si>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</si>
  <si>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</si>
  <si>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</si>
  <si>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</si>
  <si>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</si>
  <si>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</si>
  <si>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</si>
  <si>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</si>
  <si>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</si>
  <si>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</si>
  <si>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</si>
  <si>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</si>
  <si>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</si>
  <si>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</si>
  <si>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</si>
  <si>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</si>
  <si>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</si>
  <si>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</si>
  <si>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</si>
  <si>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</si>
  <si>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</si>
  <si>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</si>
  <si>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</si>
  <si>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San Roque Day Care Center</t>
  </si>
  <si>
    <t>Alma L. Lastima</t>
  </si>
  <si>
    <t>San Roque, Surigao City</t>
  </si>
  <si>
    <t>SURIGAO DEL NORTE</t>
  </si>
  <si>
    <t>August 23, 2018</t>
  </si>
  <si>
    <t>Gacepan Day Care Center</t>
  </si>
  <si>
    <t>Medelyn S. Mongado</t>
  </si>
  <si>
    <t>Gacepan, Sison, Surigao Del Norte</t>
  </si>
  <si>
    <t>Del Rosario Day Care Center</t>
  </si>
  <si>
    <t>Janeth O. Macula</t>
  </si>
  <si>
    <t>Del Rosario, Tubod, Surigao del Norte</t>
  </si>
  <si>
    <t>Magsaysay Day Care Center</t>
  </si>
  <si>
    <t>Bernadeth O. Lucaberte</t>
  </si>
  <si>
    <t>Magsaysay, Placer, Surigao Del Norte</t>
  </si>
  <si>
    <t>Manila Mining Corporation Day Care Center</t>
  </si>
  <si>
    <t>Re-visit</t>
  </si>
  <si>
    <t>Jennifer R. Oraliza</t>
  </si>
  <si>
    <t>Mapaso, Magsaysay, Placer, Surigao Del Norte</t>
  </si>
  <si>
    <t>Central Day Care Center</t>
  </si>
  <si>
    <t>Verna F. Delola</t>
  </si>
  <si>
    <t>Central, Placer, Surigao Del Norte</t>
  </si>
  <si>
    <t>Amoslog Day Care Center</t>
  </si>
  <si>
    <t>Lowe G. Sajorga</t>
  </si>
  <si>
    <t>Amoslog, Placer, Surigao Del Norte</t>
  </si>
  <si>
    <t>Osmeῆa Child Development Center</t>
  </si>
  <si>
    <t>Salome B. Paulines</t>
  </si>
  <si>
    <t>Osmeña, Libjo, Dinagat Islands</t>
  </si>
  <si>
    <t>Sto. Niῆo Child Development Center</t>
  </si>
  <si>
    <t>Emily B. Abis</t>
  </si>
  <si>
    <t>Sto. Niño, Libjo Dinagat Islands</t>
  </si>
  <si>
    <t>Cagnijog Child Development Center</t>
  </si>
  <si>
    <t>Jasmin T. Fideles</t>
  </si>
  <si>
    <t>Cagnijog, Libjo, Dinagat Islands</t>
  </si>
  <si>
    <t>San Pedro Child Development Center</t>
  </si>
  <si>
    <t>Lorna D. Gio</t>
  </si>
  <si>
    <t xml:space="preserve">San Pedro, Plaridel, Libjo,Dinagat Islands </t>
  </si>
  <si>
    <t>Botong Child Development Center</t>
  </si>
  <si>
    <t>Ursula S. Llamera</t>
  </si>
  <si>
    <t xml:space="preserve">Botong, San Antonio, Libjo, 
Dinagat Islands </t>
  </si>
  <si>
    <t>San Jose Child Development Center</t>
  </si>
  <si>
    <t>Precy A. Potaso</t>
  </si>
  <si>
    <t xml:space="preserve">San Jose, Libjo, Dinagat Islands </t>
  </si>
  <si>
    <t>Villa Consolacion Child Development Center</t>
  </si>
  <si>
    <t>Annie C. Narciso</t>
  </si>
  <si>
    <t xml:space="preserve">Villa Consolacion, San Jose, Libjo, Dinagat Islands </t>
  </si>
  <si>
    <t>Salvador Child Development center</t>
  </si>
  <si>
    <t xml:space="preserve">Maricris L. Abrenica </t>
  </si>
  <si>
    <t xml:space="preserve">Salvador, Llamera, Libjo, Dinagat Islands </t>
  </si>
  <si>
    <t>Bayanihan Child Development Center</t>
  </si>
  <si>
    <t>Rilyn C. Balaba</t>
  </si>
  <si>
    <t xml:space="preserve">Bayanihan, Libjo, Dinagat Islands </t>
  </si>
  <si>
    <t>Maytubig Child Development Center</t>
  </si>
  <si>
    <t>Conie A. Fideles</t>
  </si>
  <si>
    <t xml:space="preserve">Maytubig, Bayanihan Libjo, Dinagat Islands </t>
  </si>
  <si>
    <t>Rosita Child Development Center</t>
  </si>
  <si>
    <t>Wildeth T. Senining</t>
  </si>
  <si>
    <t xml:space="preserve">Rosita, Libjo, Dinagat Islands </t>
  </si>
  <si>
    <t>Cabalawan Child Development Center</t>
  </si>
  <si>
    <t>Melinda G. Sotto</t>
  </si>
  <si>
    <t>Cabalawan, Garcia, Libjo, Dinagat Islands</t>
  </si>
  <si>
    <t>Imelda Child Development Center</t>
  </si>
  <si>
    <t>Corazon B. Obsioma</t>
  </si>
  <si>
    <t>Imelda, Garcia, Libjo, Dinagat Islands</t>
  </si>
  <si>
    <t>Albor Child Development Worker</t>
  </si>
  <si>
    <t>Raycel C. Jaguimit</t>
  </si>
  <si>
    <t>Albor, Libjo, Dinagat Islands</t>
  </si>
  <si>
    <t>Maraging Child Development Center</t>
  </si>
  <si>
    <t>Veronica A. Lumbra</t>
  </si>
  <si>
    <t>Maraging, Gen. Aguinaldo, Libjo, Dinagat Islands</t>
  </si>
  <si>
    <t>Melody, Child Development Center</t>
  </si>
  <si>
    <t>Lenda D. Matutes</t>
  </si>
  <si>
    <t>Melody, San Antonio, Libjo, Dinagat Islands</t>
  </si>
  <si>
    <t>Plaridel Child Development Center</t>
  </si>
  <si>
    <t>Cecilia R. Narvasa</t>
  </si>
  <si>
    <t>Plaridel, Libjo, Dinagat Islands</t>
  </si>
  <si>
    <t>Dapya Child Development Center</t>
  </si>
  <si>
    <t>Dotecian G. Mabugay</t>
  </si>
  <si>
    <t>Dapya, San Antonio, Libjo, Dinagat Islands</t>
  </si>
  <si>
    <t xml:space="preserve">San Antonio Child 
Development Center 
</t>
  </si>
  <si>
    <t>Jenefen B. Baluya</t>
  </si>
  <si>
    <t>San Antonio, Libjo, Dinagat Islands</t>
  </si>
  <si>
    <t xml:space="preserve">Ferdinand, Child Development Center </t>
  </si>
  <si>
    <t>Edna C. Ramos</t>
  </si>
  <si>
    <t>Ferdinand, Loreto, Dinagat Islands</t>
  </si>
  <si>
    <t>San Roque Child Development Center</t>
  </si>
  <si>
    <t>Marichu C. Pasco</t>
  </si>
  <si>
    <t>San Roque, Tubajon, Dinagat Islands</t>
  </si>
  <si>
    <t>Edera Child Development Center</t>
  </si>
  <si>
    <t>Lorina A. Quitong</t>
  </si>
  <si>
    <t>Edera, Basilisa, Dinagat Islands</t>
  </si>
  <si>
    <t>Escolta Child Development Center</t>
  </si>
  <si>
    <t>Irish E. Oposa</t>
  </si>
  <si>
    <t>Escolta, Dinagat, Dinagat Islands</t>
  </si>
  <si>
    <t>San Roque DCC</t>
  </si>
  <si>
    <t>Jocelyn S. Agopitac</t>
  </si>
  <si>
    <t>September 12, 2018</t>
  </si>
  <si>
    <t>San Andres DCC</t>
  </si>
  <si>
    <t>Anelyn G. Aleño</t>
  </si>
  <si>
    <t>Sitio San Andres, Maharlika, Bislig City</t>
  </si>
  <si>
    <t>SURIGAO DEL SUR</t>
  </si>
  <si>
    <t>Sug-obon DCC</t>
  </si>
  <si>
    <t>Failed</t>
  </si>
  <si>
    <t>Emelita C. Plamos</t>
  </si>
  <si>
    <t>Sitio Sug-ubon, Tabon, Bislig City</t>
  </si>
  <si>
    <t>Calubian  DCC</t>
  </si>
  <si>
    <t>P-9, Calubian District,Tabon,  Bislig City</t>
  </si>
  <si>
    <t>Bongaitan DCC</t>
  </si>
  <si>
    <t>Adelfa M. Francisco</t>
  </si>
  <si>
    <t>Bongaitan Mangagoy, Bislig City</t>
  </si>
  <si>
    <t>Requina DCC</t>
  </si>
  <si>
    <t>P-8 Requina Extension, John Bosco District, Mangagoy, Bislig City</t>
  </si>
  <si>
    <t>SAN LORENZO CDC</t>
  </si>
  <si>
    <t>DENESA C. CARLOS</t>
  </si>
  <si>
    <t>Brgy. San Roque, Sitio San Lorenzo, Bislig City</t>
  </si>
  <si>
    <t>MAHARLIKA CDC</t>
  </si>
  <si>
    <t>GENALYN T. ESCUYOS</t>
  </si>
  <si>
    <t>Brgy. Maharlika, Bislig City</t>
  </si>
  <si>
    <t>PUROK 3A CDC</t>
  </si>
  <si>
    <t>JUDITH R. ELISAN</t>
  </si>
  <si>
    <t>Purok 3A Tabon, Bislig City</t>
  </si>
  <si>
    <t>PUROK 8A CDC</t>
  </si>
  <si>
    <t>MARIA S. GALLARDO</t>
  </si>
  <si>
    <t>P-8A, Tabon, Bislig City</t>
  </si>
  <si>
    <t>MARKETSITE CDC</t>
  </si>
  <si>
    <t>JULIANA A. MORALES</t>
  </si>
  <si>
    <t>Mangagoy, Bislig City</t>
  </si>
  <si>
    <t>MANTABAN DCC</t>
  </si>
  <si>
    <t>GERALDINE A. DESO ASIRO</t>
  </si>
  <si>
    <t>P1 Sitio Manataban, Brgy. San Vicente, Bislig City</t>
  </si>
  <si>
    <t>SIBAROY DCC</t>
  </si>
  <si>
    <t>JERRIELYN M. ROXAS</t>
  </si>
  <si>
    <t>P2, Brgy. Sibaroy, Bislig City</t>
  </si>
  <si>
    <t>DELOT DCC</t>
  </si>
  <si>
    <t>JULIETA E. LUMPAY</t>
  </si>
  <si>
    <t>P7 Sitio Delot, Brgy. San Vicente, Bislig City</t>
  </si>
  <si>
    <t>P6-A DCC</t>
  </si>
  <si>
    <t>EMELYN B. PETINES</t>
  </si>
  <si>
    <t>P6-A Maraville, Brgy. Tabon, Bislig City</t>
  </si>
  <si>
    <t>SV CACAYAN DCC</t>
  </si>
  <si>
    <t>Brgy. Tabon, Bislig City</t>
  </si>
  <si>
    <t>GAMAON DCC</t>
  </si>
  <si>
    <t>FELICIDAD C. CACHO</t>
  </si>
  <si>
    <t>Not yet expired</t>
  </si>
  <si>
    <t>P1 Gamaon Distrcit, Brgy. Mangagoy, Bislig City</t>
  </si>
  <si>
    <t>GORDONAS DCC</t>
  </si>
  <si>
    <t>INDALINA L. QUITA</t>
  </si>
  <si>
    <t>P7 Brgy. Mangagoy, Bislig City</t>
  </si>
  <si>
    <t>BAYBAY 1 DCC</t>
  </si>
  <si>
    <t>FLORINDA R. AGRAVANTE</t>
  </si>
  <si>
    <t>P1 Baybay, Brgy. Poblacion, Bislig City</t>
  </si>
  <si>
    <t>POBLACION DCC</t>
  </si>
  <si>
    <t>MERNA F. ANDOY</t>
  </si>
  <si>
    <t>P5 Sto. Tomas, Brgy. Poblacion, Bislig City</t>
  </si>
  <si>
    <t>GUAVA JUNCTION DCC</t>
  </si>
  <si>
    <t>GONIGONDA L. MASANCAY</t>
  </si>
  <si>
    <t>P11 Brgy. Poblacion, Bislig City</t>
  </si>
  <si>
    <t>COLETO DCC</t>
  </si>
  <si>
    <t>FLORIA J. ABATAYO</t>
  </si>
  <si>
    <t>BRGY. COLETO, BISLIG, SURIGAO DEL SUR</t>
  </si>
  <si>
    <t>LAWIGAN DCC</t>
  </si>
  <si>
    <t>JORGE SALAZAR, JR.</t>
  </si>
  <si>
    <t>BRGY. LAWIGAN, BISLIG, SURIGAO DEL SUR</t>
  </si>
  <si>
    <t>STO. NIÑO DCC</t>
  </si>
  <si>
    <t>SINFORIANA L. CONTES</t>
  </si>
  <si>
    <t>BRGY. TABON, BISLIG, SURIGAO DEL SUR</t>
  </si>
  <si>
    <t>STA. MARIA DAY CARE CENTER</t>
  </si>
  <si>
    <t>CASTILLO VILLAGE DISTRICT CHILD DEVELOPMENT CENTER</t>
  </si>
  <si>
    <t>EDITA M. MONDALO</t>
  </si>
  <si>
    <t>P-6 BRGY. CASTILLO, MANGAGOY, BISLIG, SURIGAO DEL SUR</t>
  </si>
  <si>
    <t>DAMPINGAN DAY CARE  CENTER</t>
  </si>
  <si>
    <t>NENITA P. BASIGSIG</t>
  </si>
  <si>
    <t>BRGY. CARAMCAM, MANGAGOY, BISLIG, SURIGAO DEL SUR</t>
  </si>
  <si>
    <t>MAMPARASAN DCC</t>
  </si>
  <si>
    <t>RAFONCIL C. APIQUE</t>
  </si>
  <si>
    <t>SITIO MAMPARASAN, SAN ROQUE, BISLIG CITY</t>
  </si>
  <si>
    <t>CUMAWAS DCC</t>
  </si>
  <si>
    <t>THELMA G. DELARMENTE</t>
  </si>
  <si>
    <t>Brgy. Cumawas, Bislig, Surigao del Sur</t>
  </si>
  <si>
    <t>BLISS MANCAROGO DCC</t>
  </si>
  <si>
    <t>MARCIFILI B. BAGON</t>
  </si>
  <si>
    <t>P-L3, Poblacion, Bislig City, Surigao del Sur</t>
  </si>
  <si>
    <t>STA. CRUZ DCC</t>
  </si>
  <si>
    <t>NILA M. SABENORIO</t>
  </si>
  <si>
    <t>P8, Sta. Cruz, Bislig City, Surigao del Sur</t>
  </si>
  <si>
    <t>BURBO-ANAN DCC</t>
  </si>
  <si>
    <t>MARLYN D. ELUDO</t>
  </si>
  <si>
    <t>P4, Burbo-anan, Bislig City, Surigao del Sur</t>
  </si>
  <si>
    <t>CARAMCAM DCC</t>
  </si>
  <si>
    <t>FREDESMINDA J. ORILLOSA</t>
  </si>
  <si>
    <t>P3, Caramcam, Mangagoy, Bislig City, Surigao del Sur</t>
  </si>
  <si>
    <t>CAGUYAO DCC</t>
  </si>
  <si>
    <t xml:space="preserve"> NILFA SAMONTINA</t>
  </si>
  <si>
    <t>Brgy. Caguyao, Bislig City, Surigao del Sur</t>
  </si>
  <si>
    <t>SAN ANTONIO DCC</t>
  </si>
  <si>
    <t>ANALIZA R. LANDERO</t>
  </si>
  <si>
    <t>P-1, San Antonio, Bislig City, Surigao del Sur</t>
  </si>
  <si>
    <t>SAN VICENTE DCC</t>
  </si>
  <si>
    <t>CARMELITA M. LAD</t>
  </si>
  <si>
    <t>P-3, San Vicente, Bislig City, Surigao del Sur</t>
  </si>
  <si>
    <t>TUMANAN DCC</t>
  </si>
  <si>
    <t>EGRECILDA P. BRUNO</t>
  </si>
  <si>
    <t>PANAOSAWON DCC</t>
  </si>
  <si>
    <t>JUSEL S. MIANO</t>
  </si>
  <si>
    <t>P2, Panaosawon, Bayabas, Surigao del Sur</t>
  </si>
  <si>
    <t>September 18, 2018</t>
  </si>
  <si>
    <t>CAGBAOTO DCC</t>
  </si>
  <si>
    <t>ELEROSE P. DUMANHOG</t>
  </si>
  <si>
    <t>P4, Cagbaoto, Bayabas, Surigao del Sur</t>
  </si>
  <si>
    <t>CABUGO DCC</t>
  </si>
  <si>
    <t>MARIVIC T. MURILLO</t>
  </si>
  <si>
    <t>Cabugo, Bayabas, Surigao del Sur</t>
  </si>
  <si>
    <t>AMAG DCC</t>
  </si>
  <si>
    <t>MENDALYN B. MAXIMO</t>
  </si>
  <si>
    <t>P2, Amag, Bayabas, Surigao del Sur</t>
  </si>
  <si>
    <t>LA PAZ ANNEX DCC</t>
  </si>
  <si>
    <t>NORMELYN L. ALBARRACIN</t>
  </si>
  <si>
    <t>P-6, Brgy. La Paz, Bayabas, Surigao del Sur</t>
  </si>
  <si>
    <t>LA PAZ DCC MAIN</t>
  </si>
  <si>
    <t>ELLEN M. MORSE</t>
  </si>
  <si>
    <t>P-3, Brgy. La Paz, Bayabas, Surigao del Sur</t>
  </si>
  <si>
    <t>BALETE DCC</t>
  </si>
  <si>
    <t>MARIVIC C. LIGUTAN</t>
  </si>
  <si>
    <t>P-2, Brgy. Balete, Bayabas, Surigao del Sur</t>
  </si>
  <si>
    <t>MAGOBAWOK DCC</t>
  </si>
  <si>
    <t>MS. AILYN E. CAPE</t>
  </si>
  <si>
    <t>P-2, Brgy. Magobawok, Bayabas, Surigao del Sur</t>
  </si>
  <si>
    <t>Poblacion 2 CDC</t>
  </si>
  <si>
    <t>Jessie M. Agpalo</t>
  </si>
  <si>
    <t>Poblacion 2 Santigo, Agusan del Norte</t>
  </si>
  <si>
    <t>AGUSAN DEL NORTE</t>
  </si>
  <si>
    <t>September 25, 2018</t>
  </si>
  <si>
    <t>La Paz Child Development Center</t>
  </si>
  <si>
    <t>Necita C. Padiz</t>
  </si>
  <si>
    <t>La Paz, Santiago , Agusan del Norte</t>
  </si>
  <si>
    <t>Tagbuyacan Child Development Center</t>
  </si>
  <si>
    <t>Ranulfa b. Montilla</t>
  </si>
  <si>
    <t>Tagbuyacan, Santiago, Agusan del Norte</t>
  </si>
  <si>
    <t>Riverside Child Development Center</t>
  </si>
  <si>
    <t>Mischel Z. Monato</t>
  </si>
  <si>
    <t>Poblacion 1, San Tiago, Agusan del Norte</t>
  </si>
  <si>
    <t>Jagupit Child Development Center</t>
  </si>
  <si>
    <t>Jerome F. Laya</t>
  </si>
  <si>
    <t>Jagupit, Santiago, Agusan del Norte</t>
  </si>
  <si>
    <t>San Isidro Child Development Center</t>
  </si>
  <si>
    <t>Catherine M. Enobio</t>
  </si>
  <si>
    <t>San Isidro, Santiago, Agusan del Norte</t>
  </si>
  <si>
    <t>Roadside Child Development Center</t>
  </si>
  <si>
    <t>Merlyn Cabiltes</t>
  </si>
  <si>
    <t>Pangaylan, San Isidro, Agusan del Norte</t>
  </si>
  <si>
    <t>Hilltop Child Development Center</t>
  </si>
  <si>
    <t>Christine R. Betalas</t>
  </si>
  <si>
    <t>Poblacion 1, Santiago, Agusan del Norte</t>
  </si>
  <si>
    <t>River Top Child Development Center</t>
  </si>
  <si>
    <t>Neda J. Autor</t>
  </si>
  <si>
    <t>Sitio Casagayan, Pangaylan, Santiago, Agusan del Norte</t>
  </si>
  <si>
    <t>Sto. Niño Child Development  Center</t>
  </si>
  <si>
    <t>Ludivina R. Salazar</t>
  </si>
  <si>
    <t>Sto. Niño, Loreto, Agusan del Sur</t>
  </si>
  <si>
    <t>AGUSAN DEL SUR</t>
  </si>
  <si>
    <t>October 1, 2018</t>
  </si>
  <si>
    <t>Kauswagan Child Development  Center</t>
  </si>
  <si>
    <t>Lourdes L. Artiaga</t>
  </si>
  <si>
    <t>Kauswagan, Loreto, Agusan del Sur</t>
  </si>
  <si>
    <t>San Isidro, Child Development  Center</t>
  </si>
  <si>
    <t>Mecil C. Saavedra</t>
  </si>
  <si>
    <t>San Isidro, Loreto, Agusan del Sur</t>
  </si>
  <si>
    <t>Union Child Development  Center</t>
  </si>
  <si>
    <t>Artchi D. Maban</t>
  </si>
  <si>
    <t>Sitio Union, Binucayan, Loreto, Agusan del Sur</t>
  </si>
  <si>
    <t>Natividad Child Development  Center</t>
  </si>
  <si>
    <t>Sienna G. Saludaga</t>
  </si>
  <si>
    <t>Sitio Natividad, Binucayan, Loreto, Agusan del Sur</t>
  </si>
  <si>
    <t>Guitas Child Development  Center</t>
  </si>
  <si>
    <t>Lorelei P. Magbago</t>
  </si>
  <si>
    <t>Sitio Guitas, Waloe, Loreto, Agusan Del Sur</t>
  </si>
  <si>
    <t>Waloe Child Development  Center</t>
  </si>
  <si>
    <t>Mila B. Visto</t>
  </si>
  <si>
    <t>P4 Proper, Waloe, Loreto, Agusan Del Sur</t>
  </si>
  <si>
    <t>New Visayas Child Development  Center</t>
  </si>
  <si>
    <t>Annabel D. Cabanal</t>
  </si>
  <si>
    <t>New Visayas, Sto. Tomas, Loreto, Agusan Del Sur</t>
  </si>
  <si>
    <t>P1 Sto. Tomas Child Development  Center</t>
  </si>
  <si>
    <t>Evangeline C. Fernandez</t>
  </si>
  <si>
    <t>P1 Sto. Tomas, Loreto, Agusan del Sur</t>
  </si>
  <si>
    <t>Sto. Tomas Child Development  Center</t>
  </si>
  <si>
    <t>Maria Betty D. Yares</t>
  </si>
  <si>
    <t>P4, Sto. Tomas, Loreto, Agusan del Sur</t>
  </si>
  <si>
    <t>Pag-asa Child Development  Center</t>
  </si>
  <si>
    <t>Janet I. Plaza</t>
  </si>
  <si>
    <t>Pag-asa, Sta. Josefa, Agusan del Sur</t>
  </si>
  <si>
    <t>Tapaz Child Development  Center</t>
  </si>
  <si>
    <t>Raquel B. Gare</t>
  </si>
  <si>
    <t>Tapaz, Sta. Josefa, Agusan del Sur</t>
  </si>
  <si>
    <t>Gamut II Day Care Center</t>
  </si>
  <si>
    <t>III</t>
  </si>
  <si>
    <t>Nenette A. Villarubia</t>
  </si>
  <si>
    <t>Gamut, Tago, Surigao del Sur</t>
  </si>
  <si>
    <t>September 10, 2018</t>
  </si>
  <si>
    <t>Sumo-Sumo II Day Care Center</t>
  </si>
  <si>
    <t>Aiza T. Samucot</t>
  </si>
  <si>
    <t>Sumo-Sumo, Tago Surigao del Sur</t>
  </si>
  <si>
    <t>September 11, 2018</t>
  </si>
  <si>
    <t>Victoria Day Care Center</t>
  </si>
  <si>
    <t>Zenaida Q. Ganabe</t>
  </si>
  <si>
    <t>Victoria, Tago, Surigao del Sur</t>
  </si>
  <si>
    <t>September 5, 2018</t>
  </si>
  <si>
    <t>Dayoan Day Care Center</t>
  </si>
  <si>
    <t>Julgy J. Ranesis</t>
  </si>
  <si>
    <t>Dayoan, Tago, Surigao del Sur</t>
  </si>
  <si>
    <t>September 6, 2018</t>
  </si>
  <si>
    <t>Unidos Day  Care Center</t>
  </si>
  <si>
    <t>Gina N. Ebon</t>
  </si>
  <si>
    <t>Unidos, Tago, Surigao del Sur</t>
  </si>
  <si>
    <t>Tabon-Tabon Day Care Center</t>
  </si>
  <si>
    <t>Felipa A. Carezo</t>
  </si>
  <si>
    <t>Tabon-Tabon, Tago, Surigao del Sur</t>
  </si>
  <si>
    <t>Soong Day Care Center</t>
  </si>
  <si>
    <t>Nancy M. Corvera</t>
  </si>
  <si>
    <t>Soong, Tago, Surigao del Sur</t>
  </si>
  <si>
    <t>September 4, 2018</t>
  </si>
  <si>
    <t>Sumo-Sumo I Day Care Center</t>
  </si>
  <si>
    <t>Cherilyn I. Medrano</t>
  </si>
  <si>
    <t>Sumo-Sumo, Tago, Surigao del SUR</t>
  </si>
  <si>
    <t>September 19, 2018</t>
  </si>
  <si>
    <t>Gamut I Day Care Center</t>
  </si>
  <si>
    <t>Arnida B. Bacolot</t>
  </si>
  <si>
    <t>Citrus Day Care Center</t>
  </si>
  <si>
    <t>Daylinda M. Montenegro</t>
  </si>
  <si>
    <t>Tago, Surigao del Sur</t>
  </si>
  <si>
    <t xml:space="preserve"> Balisong Day Care Center</t>
  </si>
  <si>
    <t>Ednaflor T. Salguero</t>
  </si>
  <si>
    <t>Balisong, Tago, Surigao del Sur</t>
  </si>
  <si>
    <t>Cayale Day Care Center</t>
  </si>
  <si>
    <t>Elizabeth Q. Galindo</t>
  </si>
  <si>
    <t>Cayale, Tago, Surigao del Sur</t>
  </si>
  <si>
    <t>Cagdapao Day Care Center</t>
  </si>
  <si>
    <t>Charlin C. Damarilio</t>
  </si>
  <si>
    <t>Cagdapao, Tago, Surigao del Sur</t>
  </si>
  <si>
    <t>September 14, 2018</t>
  </si>
  <si>
    <t>Bongtud Day Care Center</t>
  </si>
  <si>
    <t>Arlyn M. Penales</t>
  </si>
  <si>
    <t>Bongtud, Tago, Surigao del Sur</t>
  </si>
  <si>
    <t>Lig-og Day Care Center</t>
  </si>
  <si>
    <t>Develyn C. Bangoy</t>
  </si>
  <si>
    <t>Lig-og, Tago, Surigao del Sur</t>
  </si>
  <si>
    <t>September 13, 2018</t>
  </si>
  <si>
    <t>Kinabigtasan Day Care Center</t>
  </si>
  <si>
    <t>Michelle S. Arreza</t>
  </si>
  <si>
    <t>Kinabigtasan, Tago, Surigao del Sur</t>
  </si>
  <si>
    <t>Cabanghan Day Care Center</t>
  </si>
  <si>
    <t>Nesvan A. Serbo</t>
  </si>
  <si>
    <t>Cabanghan, Tago, Surigao del Sur</t>
  </si>
  <si>
    <t>Bajao Day Care Center</t>
  </si>
  <si>
    <t>Tessie T. Requina</t>
  </si>
  <si>
    <t>Bajao, Tago, Surigao del Sur</t>
  </si>
  <si>
    <t>Triangulo CDC</t>
  </si>
  <si>
    <t>Jeana O. Lumbab</t>
  </si>
  <si>
    <t>Triangulo, Nasipit, Agusan del Norte</t>
  </si>
  <si>
    <t>October 2, 2018</t>
  </si>
  <si>
    <t>Kinabjangan CDC</t>
  </si>
  <si>
    <t>Leodie C. Lacaran</t>
  </si>
  <si>
    <t>Kinabjangan, Nasipit, Agusan del Norte</t>
  </si>
  <si>
    <t>Amontay CDC</t>
  </si>
  <si>
    <t>Cristina C. Lumidas</t>
  </si>
  <si>
    <t>Amontay, Nasipit, Agusan del Norte</t>
  </si>
  <si>
    <t>Camagong CDC</t>
  </si>
  <si>
    <t>Melinda C. Lope</t>
  </si>
  <si>
    <t>Camagong, Nasipit, Agusan del Norte</t>
  </si>
  <si>
    <t>Cubi-cubi CDC</t>
  </si>
  <si>
    <t>Hernalyn B. Lamanilao</t>
  </si>
  <si>
    <t>Cubi-cubi, Nasipit, Agusan del Norte</t>
  </si>
  <si>
    <t>October 3, 2018</t>
  </si>
  <si>
    <t xml:space="preserve">Ata-atahon CDC </t>
  </si>
  <si>
    <t>Liezel B. Bernaldez</t>
  </si>
  <si>
    <t>Ata-atahon, Nasipit, Agusan del Norte</t>
  </si>
  <si>
    <t>Sta. Ana CDC</t>
  </si>
  <si>
    <t>Luzminda C. Dizon</t>
  </si>
  <si>
    <t>Sta. Ana, Nasipit, Agusan del Norte</t>
  </si>
  <si>
    <t>October 4, 2018</t>
  </si>
  <si>
    <t>Talisay CDC-A</t>
  </si>
  <si>
    <t>Crislyn B. Mercado</t>
  </si>
  <si>
    <t>Talisay, Nasipit, Agusan del Norte</t>
  </si>
  <si>
    <t>Talisay CDC-B</t>
  </si>
  <si>
    <t>Alexis Medalle</t>
  </si>
  <si>
    <t>Jaguimitan CDC</t>
  </si>
  <si>
    <t>Marivic L. Janea</t>
  </si>
  <si>
    <t>Jagupitan, Nasipit, Agusan del Norte</t>
  </si>
  <si>
    <t>Sitio Tagbabacon CDC</t>
  </si>
  <si>
    <t>Veronica L. Crencia</t>
  </si>
  <si>
    <t>Culit, Nasipit, Agusan del Norte</t>
  </si>
  <si>
    <t>Barangay 4 CDC</t>
  </si>
  <si>
    <t>Gina U. Delegero</t>
  </si>
  <si>
    <t>Brgy. 4, Nasipit, Agusan del Norte</t>
  </si>
  <si>
    <t>October 14, 2018</t>
  </si>
  <si>
    <t>Barangay 5 CDC</t>
  </si>
  <si>
    <t>Annalyn G. Caranzo</t>
  </si>
  <si>
    <t>Brgy. 5, Nasipit, Agusan del Norte</t>
  </si>
  <si>
    <t>Barangay 6 CDC</t>
  </si>
  <si>
    <t>Victorina A. Amora</t>
  </si>
  <si>
    <t>Brgy. 6, Nasipit, Agusan del Norte</t>
  </si>
  <si>
    <t>Barangay 7 CDC</t>
  </si>
  <si>
    <t>Evangeline C. Divina</t>
  </si>
  <si>
    <t>Brgy. 7, Nasipit, Agusan del Norte</t>
  </si>
  <si>
    <t>October 15, 2018</t>
  </si>
  <si>
    <t>Hinandayan CDC</t>
  </si>
  <si>
    <t>Vanessa Mae B. Hewe</t>
  </si>
  <si>
    <t>Km 12 D-9, Hinandayan Brgy. Camagong, Nasipit, Agusan del Norte</t>
  </si>
  <si>
    <t>Minbahandi CDC</t>
  </si>
  <si>
    <t>Arcelie P. Porras</t>
  </si>
  <si>
    <t>Sitio Minbahandi, Brgy. Camagong, Nasipit, Agusan del Norte</t>
  </si>
  <si>
    <t>Reina B. Tubo</t>
  </si>
  <si>
    <t>D-6, Brgy. Punta, Nasipit, Agusan del Norte</t>
  </si>
  <si>
    <t>Barangay 1 CDC</t>
  </si>
  <si>
    <t>Marcelino P. Dungo</t>
  </si>
  <si>
    <t>D-Narra Brgy. 1 Poblacion, Nasipit, Agusan del Norte</t>
  </si>
  <si>
    <t>Igpalas CDC</t>
  </si>
  <si>
    <t>Liza B. Rasonabe</t>
  </si>
  <si>
    <t>D-1 Igpalasn, Brgy. Culit, Nasipit, Agusan del Norte</t>
  </si>
  <si>
    <t>Barangay 2 CDC</t>
  </si>
  <si>
    <t>Mitchessa Nova C. Tumaroy</t>
  </si>
  <si>
    <t>Brgy-2, Nasipit, Agusan del Norte</t>
  </si>
  <si>
    <t>Barangay 3 CDC</t>
  </si>
  <si>
    <t>Ludivina T. Edillo</t>
  </si>
  <si>
    <t>D-3, Brgy. 3, Nasipit, Agusan del Norte</t>
  </si>
  <si>
    <t>Culit CDC</t>
  </si>
  <si>
    <t>Arcile T. Felias</t>
  </si>
  <si>
    <t>D-3, Brgy. Culit, Nasipit, Agusan del Norte</t>
  </si>
  <si>
    <t>Tabon CDC</t>
  </si>
  <si>
    <t>Chandler O. Flores</t>
  </si>
  <si>
    <t>D-5, Brgy. Aclan, Nasipit, Agusan del Norte</t>
  </si>
  <si>
    <t>Aclan CDC</t>
  </si>
  <si>
    <t>Jeffrey B. Felias</t>
  </si>
  <si>
    <t>D-2, Brgy. Aclan, Nasipit, Agusan del Norte</t>
  </si>
  <si>
    <t>Puyat CDC</t>
  </si>
  <si>
    <t>Jenna D. Sumaoy</t>
  </si>
  <si>
    <t>P-Yakal, Brgy. Puyat, Carmen , Surigao del Sur</t>
  </si>
  <si>
    <t>October 18, 2018</t>
  </si>
  <si>
    <t>Antao CDC</t>
  </si>
  <si>
    <t>Ellen U. Orozco</t>
  </si>
  <si>
    <t>P-1, Brgy. Antao, Carmen, Surigao del Sur</t>
  </si>
  <si>
    <t>Cancavan CDC</t>
  </si>
  <si>
    <t>Gregoria L. Raz</t>
  </si>
  <si>
    <t>P-2, Brgy. Cancavan, Carmen, Surigao del Sur</t>
  </si>
  <si>
    <t>Gacub CDC</t>
  </si>
  <si>
    <t>Catherine A. Meniano</t>
  </si>
  <si>
    <t>P-5, Sitio Gacub, Brgy. Hinapoyan, Carmen, Surigao del Sur</t>
  </si>
  <si>
    <t>Hinapoyan CDC</t>
  </si>
  <si>
    <t>Cionelyn D. Adobo</t>
  </si>
  <si>
    <t>P-2, Brgy. Hinapuyan, Carmen, Surigao del Sur</t>
  </si>
  <si>
    <t>Esperanza CDC</t>
  </si>
  <si>
    <t>Emalyn G. Macarat</t>
  </si>
  <si>
    <t>P-2, Brgy. Esperanza, Carmen, Surigao del Sur</t>
  </si>
  <si>
    <t>Rosemarie P. Prado</t>
  </si>
  <si>
    <t xml:space="preserve">P-2, Brgy. Sta. Cruz Carmen, </t>
  </si>
  <si>
    <t>Cabakhawan CDC</t>
  </si>
  <si>
    <t>Rosalie B. Mccarthy</t>
  </si>
  <si>
    <t>P-Duranta Sitio Cabakhawan, Poblacion, Carmen, Surigao del Sur</t>
  </si>
  <si>
    <t>San Vicente CDC</t>
  </si>
  <si>
    <t>Antonieta M. Sumaoy</t>
  </si>
  <si>
    <t>P-2, Brgy. San Vicente, Carmen, Surigao del Sur</t>
  </si>
  <si>
    <t>Poblacion Carmen CDC</t>
  </si>
  <si>
    <t>Claire D. Padon</t>
  </si>
  <si>
    <t>P-African Daisy, Brgy. Poblacion, Carmen, Surigao del Sur</t>
  </si>
  <si>
    <t>Magsaysay CDC</t>
  </si>
  <si>
    <t>Leonora T. Estrada</t>
  </si>
  <si>
    <t>P-1 Brgy. Magsaysay, Madrid, Surigao del Sur</t>
  </si>
  <si>
    <t>October 17, 2018</t>
  </si>
  <si>
    <t>Sitio Higues CDC</t>
  </si>
  <si>
    <t>Maritess A. Miranda</t>
  </si>
  <si>
    <t>P-5 Sitio Higues, Madrid, Surigao del Sur</t>
  </si>
  <si>
    <t>Christis Y. Sullano</t>
  </si>
  <si>
    <t>P-4, Brgy. Union, Madrid, Surigao del Sur</t>
  </si>
  <si>
    <t>Bayogo CDC</t>
  </si>
  <si>
    <t>Josephine A. Toribio</t>
  </si>
  <si>
    <t>P-5, Bayogo, Madrid, Surigao del Sur</t>
  </si>
  <si>
    <t>Julieta E. Loren</t>
  </si>
  <si>
    <t>P-3 Brgy. Linibunan, Madrid, Surigao del Sur</t>
  </si>
  <si>
    <t>Linibunan CDC</t>
  </si>
  <si>
    <t>Arden Luz A. Orgino</t>
  </si>
  <si>
    <t>P-5 Brgy. San Juan, Madrid, Surigao del Sur</t>
  </si>
  <si>
    <t>Arlyn Luz A. Orgino</t>
  </si>
  <si>
    <t>P-1 Brgy. San juan, Madrid, Surigao del Sur</t>
  </si>
  <si>
    <t>Banlas CDC</t>
  </si>
  <si>
    <t>Daylen E. Sarin</t>
  </si>
  <si>
    <t>P-5, Brgy. Quirino, Madrid, Surigao del Sur</t>
  </si>
  <si>
    <t>Cagdinao Day Care Center</t>
  </si>
  <si>
    <t>Zenaida N. Cruiz</t>
  </si>
  <si>
    <t>Cagdianao, Claver, Surigao del Norte</t>
  </si>
  <si>
    <t>Jummary G. Francia</t>
  </si>
  <si>
    <t>Punta Naga Day Care Center</t>
  </si>
  <si>
    <t>Irich B. Esperon</t>
  </si>
  <si>
    <t>Sitio Punta Naga, Cagdianao, Claver, Surigao del Norte</t>
  </si>
  <si>
    <t>Bagakay Day Care Center</t>
  </si>
  <si>
    <t>Arlene N. Baron</t>
  </si>
  <si>
    <t>Bagakay, Claver, Surigao del Norte</t>
  </si>
  <si>
    <t>Daywan Day Care Center</t>
  </si>
  <si>
    <t>Clemencia E. Taño</t>
  </si>
  <si>
    <t>Daywan, Claver, Surigao del Norte</t>
  </si>
  <si>
    <t>Upper Cabugo Day Care Center</t>
  </si>
  <si>
    <t>Romelyn Y. Huelma</t>
  </si>
  <si>
    <t>Cabugo, Claver, Surigao del Norte</t>
  </si>
  <si>
    <t>Hiltop Hayanggabon Day Care Center</t>
  </si>
  <si>
    <t>Laida M. Ranza</t>
  </si>
  <si>
    <t>Hayanggabon, Claver, Surigao del Norte</t>
  </si>
  <si>
    <t>Taganito Day Care Center</t>
  </si>
  <si>
    <t>Aida E. Tulod</t>
  </si>
  <si>
    <t>Taganito, Claver, Surigao del Norte</t>
  </si>
  <si>
    <t>Consolacion G. Perol</t>
  </si>
  <si>
    <t>Wangke Day Care Center</t>
  </si>
  <si>
    <t>Alma D. Dicap</t>
  </si>
  <si>
    <t>Wangke, Claver, Surigao del Norte</t>
  </si>
  <si>
    <t>Matingbe CDC</t>
  </si>
  <si>
    <t>Lannie E. Arcillas</t>
  </si>
  <si>
    <t>Matingbe, San Jose, Dinagat Islands</t>
  </si>
  <si>
    <t>Mabini CDC</t>
  </si>
  <si>
    <t>Alma B. Lasco</t>
  </si>
  <si>
    <t>Mabini, Tubajon, Dinagat Islands</t>
  </si>
  <si>
    <t>Mila C. Serna</t>
  </si>
  <si>
    <t>Diaz, Tubajon, Dinagat Islands</t>
  </si>
  <si>
    <t>Dulcita T. Luid</t>
  </si>
  <si>
    <t>Sta. Cruz, Tubajon, Dinagat Islands</t>
  </si>
  <si>
    <t>Bagsac CDC</t>
  </si>
  <si>
    <t>Teresita G. Curayag</t>
  </si>
  <si>
    <t>P-3, Brgy. Bagsac, Madrid, Surigao del Sur</t>
  </si>
  <si>
    <t>Panayogon CDC</t>
  </si>
  <si>
    <t>Lalyn J. Arwita</t>
  </si>
  <si>
    <t>P-2, Brgy. Panayogon, Madrid, Surigao del Sur</t>
  </si>
  <si>
    <t>Songkit CDC</t>
  </si>
  <si>
    <t>Normelita G. Cosmiano</t>
  </si>
  <si>
    <t>P-2, Brgy. Songkit, Madrid, Surigao del Sur</t>
  </si>
  <si>
    <t>Manga CDC</t>
  </si>
  <si>
    <t>Virginia L. Ulbida</t>
  </si>
  <si>
    <t>P-3, Brgy. Manga, Madrid, Surigao del Sur</t>
  </si>
  <si>
    <t>Sto. Niño CDC</t>
  </si>
  <si>
    <t>Luordes D. Arpilleda</t>
  </si>
  <si>
    <t>P-5, Sitio, Sto. Niño, Brgy. San Juan, Madrid, Surigao del Sur</t>
  </si>
  <si>
    <t>Quirino CDC</t>
  </si>
  <si>
    <t>Maria Ethyl A. Uriarte</t>
  </si>
  <si>
    <t>P-4, Brgy. Quirino Madrid, Surigao del Sur</t>
  </si>
  <si>
    <t>Adelia U. Tubaon</t>
  </si>
  <si>
    <t>P-2, Brgy. San Vicente, Madrid, Surigao del Sur</t>
  </si>
  <si>
    <t>Mary Jane P. Sandigan</t>
  </si>
  <si>
    <t>Brgy. Carromata San Roque, San Miguel, Surigao del Sur</t>
  </si>
  <si>
    <t>November 20, 2018</t>
  </si>
  <si>
    <t>Lower Daan San Roque CDC</t>
  </si>
  <si>
    <t>Lower Daan San Roque, San Miguel, Surigao del Sur</t>
  </si>
  <si>
    <t>August 24, 2018</t>
  </si>
  <si>
    <t>August 23, 2022</t>
  </si>
  <si>
    <t>August 23, 2021</t>
  </si>
  <si>
    <t>September 12, 2022</t>
  </si>
  <si>
    <t>September 18, 2021</t>
  </si>
  <si>
    <t>September 18, 2022</t>
  </si>
  <si>
    <t>September 26, 2018</t>
  </si>
  <si>
    <t>September 26, 2022</t>
  </si>
  <si>
    <t>September 25, 2021</t>
  </si>
  <si>
    <t>October 1, 2021</t>
  </si>
  <si>
    <t>October 1, 2022</t>
  </si>
  <si>
    <t>September 10, 2022</t>
  </si>
  <si>
    <t>September 11, 2022</t>
  </si>
  <si>
    <t>September 5, 2022</t>
  </si>
  <si>
    <t>September 7, 2018</t>
  </si>
  <si>
    <t>September 6, 2022</t>
  </si>
  <si>
    <t>September 12, 2021</t>
  </si>
  <si>
    <t>September 6, 2021</t>
  </si>
  <si>
    <t>September 4, 2021</t>
  </si>
  <si>
    <t>September 21, 2018</t>
  </si>
  <si>
    <t>September 19, 2021</t>
  </si>
  <si>
    <t>September 10, 2021</t>
  </si>
  <si>
    <t>September 5, 2021</t>
  </si>
  <si>
    <t>September 15, 2018</t>
  </si>
  <si>
    <t>September 14, 2021</t>
  </si>
  <si>
    <t>September 13, 2021</t>
  </si>
  <si>
    <t>October 2, 2022</t>
  </si>
  <si>
    <t>October 2, 2021</t>
  </si>
  <si>
    <t>October 3, 2021</t>
  </si>
  <si>
    <t>October 3, 2022</t>
  </si>
  <si>
    <t>October 5, 2018</t>
  </si>
  <si>
    <t>October 4, 2021</t>
  </si>
  <si>
    <t>October 14, 2022</t>
  </si>
  <si>
    <t>October 14, 2021</t>
  </si>
  <si>
    <t>October 16, 2018</t>
  </si>
  <si>
    <t>October 15, 2022</t>
  </si>
  <si>
    <t>October 19, 2018</t>
  </si>
  <si>
    <t>October 18, 2021</t>
  </si>
  <si>
    <t>October 18, 2022</t>
  </si>
  <si>
    <t>October 17, 2021</t>
  </si>
  <si>
    <t>October 17, 2023</t>
  </si>
  <si>
    <t>October 17, 2022</t>
  </si>
  <si>
    <t>October 15, 2021</t>
  </si>
  <si>
    <t>November 21, 2018</t>
  </si>
  <si>
    <t>November 20, 2021</t>
  </si>
  <si>
    <t>ECCDCBP-1051-17-Caraga</t>
  </si>
  <si>
    <t>ECCDCBP-1055-17-Caraga</t>
  </si>
  <si>
    <t>PROVINCE OF DINAGAT ISLANDS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</si>
  <si>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</si>
  <si>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</si>
  <si>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</si>
  <si>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</si>
  <si>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</si>
  <si>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</si>
  <si>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</si>
  <si>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</si>
  <si>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</si>
  <si>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</si>
  <si>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</si>
  <si>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</si>
  <si>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</si>
  <si>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</si>
  <si>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</si>
  <si>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</si>
  <si>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</si>
  <si>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</si>
  <si>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</si>
  <si>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</si>
  <si>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</si>
  <si>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</si>
  <si>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</si>
  <si>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</si>
  <si>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</si>
  <si>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</si>
  <si>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</si>
  <si>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</si>
  <si>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</si>
  <si>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</si>
  <si>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</si>
  <si>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</si>
  <si>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</si>
  <si>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</si>
  <si>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</si>
  <si>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</si>
  <si>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</si>
  <si>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</si>
  <si>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</si>
  <si>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</si>
  <si>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</si>
  <si>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</si>
  <si>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</si>
  <si>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</si>
  <si>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</si>
  <si>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</si>
  <si>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</si>
  <si>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</si>
  <si>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</si>
  <si>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</si>
  <si>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</si>
  <si>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</si>
  <si>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</si>
  <si>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</si>
  <si>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</si>
  <si>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</si>
  <si>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</si>
  <si>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</si>
  <si>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</si>
  <si>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</si>
  <si>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</si>
  <si>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</si>
  <si>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</si>
  <si>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</si>
  <si>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</si>
  <si>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</si>
  <si>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</si>
  <si>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</si>
  <si>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</si>
  <si>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</si>
  <si>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</si>
  <si>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</si>
  <si>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</si>
  <si>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</si>
  <si>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</si>
  <si>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</si>
  <si>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</si>
  <si>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</si>
  <si>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</si>
  <si>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</si>
  <si>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</si>
  <si>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</si>
  <si>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</si>
  <si>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</si>
  <si>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</si>
  <si>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</si>
  <si>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</si>
  <si>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</si>
  <si>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</si>
  <si>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</si>
  <si>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</si>
  <si>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</si>
  <si>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</si>
  <si>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</si>
  <si>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</si>
  <si>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</si>
  <si>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</si>
  <si>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</si>
  <si>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</si>
  <si>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</si>
  <si>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</si>
  <si>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</si>
  <si>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</si>
  <si>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</si>
  <si>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</si>
  <si>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</si>
  <si>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</si>
  <si>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</si>
  <si>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</si>
  <si>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</si>
  <si>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</si>
  <si>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</si>
  <si>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</si>
  <si>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</si>
  <si>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</si>
  <si>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</si>
  <si>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</si>
  <si>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</si>
  <si>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</si>
  <si>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</si>
  <si>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</si>
  <si>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</si>
  <si>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</si>
  <si>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</si>
  <si>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</si>
  <si>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</si>
  <si>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</si>
  <si>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</si>
  <si>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</si>
  <si>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</si>
  <si>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</si>
  <si>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</si>
  <si>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</si>
  <si>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</si>
  <si>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</si>
  <si>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</si>
  <si>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</si>
  <si>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</si>
  <si>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</si>
  <si>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</si>
  <si>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</si>
  <si>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</si>
  <si>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</si>
  <si>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</si>
  <si>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</si>
  <si>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</si>
  <si>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</si>
  <si>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</si>
  <si>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</si>
  <si>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</si>
  <si>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Laura R. Kusong</t>
  </si>
  <si>
    <t xml:space="preserve">Designation: AA II </t>
  </si>
  <si>
    <r>
      <t xml:space="preserve">Name:   </t>
    </r>
    <r>
      <rPr>
        <b/>
        <sz val="12"/>
        <color theme="1"/>
        <rFont val="Arial"/>
        <family val="2"/>
      </rPr>
      <t>JANETH A. RIVAS</t>
    </r>
  </si>
  <si>
    <r>
      <t xml:space="preserve">Name:  </t>
    </r>
    <r>
      <rPr>
        <b/>
        <sz val="12"/>
        <color theme="1"/>
        <rFont val="Arial"/>
        <family val="2"/>
      </rPr>
      <t>ARCHIE D. TURTUR</t>
    </r>
  </si>
  <si>
    <r>
      <t xml:space="preserve">Designation:  </t>
    </r>
    <r>
      <rPr>
        <sz val="12"/>
        <rFont val="Arial"/>
        <family val="2"/>
      </rPr>
      <t>STANDARDS SECTION HEAD</t>
    </r>
  </si>
  <si>
    <r>
      <t xml:space="preserve">Name:   </t>
    </r>
    <r>
      <rPr>
        <b/>
        <sz val="12"/>
        <color theme="1"/>
        <rFont val="Arial"/>
        <family val="2"/>
      </rPr>
      <t>RAMIL M. TACULOD</t>
    </r>
  </si>
  <si>
    <t>Designation:  CHIEF, PPD</t>
  </si>
  <si>
    <t>LAPINIGAN DCC</t>
  </si>
  <si>
    <t>level 1</t>
  </si>
  <si>
    <t>EMELIZA N. CAGASAN</t>
  </si>
  <si>
    <t>Lapinigan, Claver</t>
  </si>
  <si>
    <t>✓</t>
  </si>
  <si>
    <t>ECCDCBP-0100-14-Caraga</t>
  </si>
  <si>
    <t>ECCDSP-0303-14-Caraga</t>
  </si>
  <si>
    <t>CELEDONIA L. BERNALES</t>
  </si>
  <si>
    <t>Cabugo, Claver</t>
  </si>
  <si>
    <t>ECCDCBP-0307-14-Caraga</t>
  </si>
  <si>
    <t>ECCDSP-0304-14-Caraga</t>
  </si>
  <si>
    <t>PANATAO DCC</t>
  </si>
  <si>
    <t>EDNA G. CAGASAN</t>
  </si>
  <si>
    <t>Panatao, Claver</t>
  </si>
  <si>
    <t>ECCDCBP-0308-17-Caraga</t>
  </si>
  <si>
    <t>ECCDSP-0305-14-Caraga</t>
  </si>
  <si>
    <t>SAN JOSE DCC</t>
  </si>
  <si>
    <t>RUBY G. PERIL</t>
  </si>
  <si>
    <t>San Jose, Mainit</t>
  </si>
  <si>
    <t>ECCDCBP-0189-14-Caraga</t>
  </si>
  <si>
    <t>ECCDSP-0469-14-Caraga</t>
  </si>
  <si>
    <t>EVELYN R. PEDRAZA</t>
  </si>
  <si>
    <t>San Antonio, Gigaquit</t>
  </si>
  <si>
    <t>ECCDCBP-0473-14-Caraga</t>
  </si>
  <si>
    <t>ECCDSP-0470-14-Caraga</t>
  </si>
  <si>
    <t>CAMBOAYON DCC</t>
  </si>
  <si>
    <t>MARGIE E. OMAC</t>
  </si>
  <si>
    <t>Camboayon, Gigaquit</t>
  </si>
  <si>
    <t>ECCDCBP-0474-14-Caraga</t>
  </si>
  <si>
    <t>ECCDSP-0471-14-Caraga</t>
  </si>
  <si>
    <t>TUYA-TUYA DCC</t>
  </si>
  <si>
    <t>MARIA LUISA B. SALELE</t>
  </si>
  <si>
    <t>Poniente, Gigaquit</t>
  </si>
  <si>
    <t>ECCDCBP-0475-14-Caraga</t>
  </si>
  <si>
    <t>ECCDSP-0472-14-Caraga</t>
  </si>
  <si>
    <t>ANIBONGAN DCC</t>
  </si>
  <si>
    <t>BERNADETH D. JAPOS</t>
  </si>
  <si>
    <t>Anibongan, Gigaquit</t>
  </si>
  <si>
    <t>ECCDCBP-0476-14-Caraga</t>
  </si>
  <si>
    <t>ECCDSP-0473-14-Caraga</t>
  </si>
  <si>
    <t>VILLAFRANCA DCC</t>
  </si>
  <si>
    <t>CATHERINE C. PARIAN</t>
  </si>
  <si>
    <t>Villafranca, Gigaquit</t>
  </si>
  <si>
    <t>ECCDCBP-0477-14-Caraga</t>
  </si>
  <si>
    <t>ECCDSP-0474-14-Caraga</t>
  </si>
  <si>
    <t>ANISLAGAN DCC</t>
  </si>
  <si>
    <t>NANETTE O. PERTOS</t>
  </si>
  <si>
    <t>Anislagan, Placer</t>
  </si>
  <si>
    <t>ECCDCBP-0478-14-Caraga</t>
  </si>
  <si>
    <t>ECCDSP-0475-14-Caraga</t>
  </si>
  <si>
    <t>SUYOC DCC</t>
  </si>
  <si>
    <t>NERIE C. RAFOLS</t>
  </si>
  <si>
    <t>Suyoc, Placer</t>
  </si>
  <si>
    <t>ECCDCBP-0479-14-Caraga</t>
  </si>
  <si>
    <t>ECCDSP-0476-14-Caraga</t>
  </si>
  <si>
    <t>STO.ROSARIO DCC</t>
  </si>
  <si>
    <t>ALMA N. LOAYAN</t>
  </si>
  <si>
    <t>Sto. Rosario, Bacuag</t>
  </si>
  <si>
    <t>ECCDCBP-0480-14-Caraga</t>
  </si>
  <si>
    <t>ECCDSP-0477-14-Caraga</t>
  </si>
  <si>
    <t>PAYAPAG DCC</t>
  </si>
  <si>
    <t>EMIE D. AGUILAR</t>
  </si>
  <si>
    <t>Payapag, Bacuag</t>
  </si>
  <si>
    <t>ECCDCBP-0481-14-Caraga</t>
  </si>
  <si>
    <t>ECCDSP-0478-14-Caraga</t>
  </si>
  <si>
    <t>STA.CRUZ DCC</t>
  </si>
  <si>
    <t>SERENIA F. ORDIDOR</t>
  </si>
  <si>
    <t>Sta. Cruz, San Benito</t>
  </si>
  <si>
    <t>ECCDCBP-0226-14-Caraga</t>
  </si>
  <si>
    <t>ECCDSP-0479-14-Caraga</t>
  </si>
  <si>
    <t>KATIPUNAN DCC</t>
  </si>
  <si>
    <t>ANNIE ROSE B. BORJA</t>
  </si>
  <si>
    <t>Katipunan, Pilar</t>
  </si>
  <si>
    <t>ECCDCBP-0483-14-Caraga</t>
  </si>
  <si>
    <t>ECCDSP-0480-14-Caraga</t>
  </si>
  <si>
    <t>LGU DAPA DCC</t>
  </si>
  <si>
    <t>CORNELIA F. BUO</t>
  </si>
  <si>
    <t>Brgy. 6, Dapa</t>
  </si>
  <si>
    <t>ECCDCBP-0484-14-Caraga</t>
  </si>
  <si>
    <t>ECCDSP-0481-14-Caraga</t>
  </si>
  <si>
    <t>TARUC A DCC</t>
  </si>
  <si>
    <t>BEBELITA C. CARBALLO</t>
  </si>
  <si>
    <t xml:space="preserve">Don Albino Taruc, Socorro </t>
  </si>
  <si>
    <t>ECCDCBP-0485-14-Caraga</t>
  </si>
  <si>
    <t>ECCDSP-0482-14-Caraga</t>
  </si>
  <si>
    <t>TARUC B DCC</t>
  </si>
  <si>
    <t>AMOR C. PLAZA</t>
  </si>
  <si>
    <t>ECCDCBP-0486-14-Caraga</t>
  </si>
  <si>
    <t>ECCDSP-0483-14-Caraga</t>
  </si>
  <si>
    <t>JIREH CDC</t>
  </si>
  <si>
    <t>LETECIA D. CORPUZ</t>
  </si>
  <si>
    <t>level 2</t>
  </si>
  <si>
    <t>Brgy. Kapatungan, Trento</t>
  </si>
  <si>
    <t>ECCDCBP-0491-17-Caraga</t>
  </si>
  <si>
    <t>ECCDSP-0488-17-Caraga</t>
  </si>
  <si>
    <t>ONOMAN CDC</t>
  </si>
  <si>
    <t>JEAN T. HEYRES</t>
  </si>
  <si>
    <t>Brgy. Pulang lupa, Trento</t>
  </si>
  <si>
    <t>ECCDCBP-0492-17-Caraga</t>
  </si>
  <si>
    <t>ECCDSP-0489-17-Caraga</t>
  </si>
  <si>
    <t>EVERLASTING CDC</t>
  </si>
  <si>
    <t>EDITHA R. SALAS</t>
  </si>
  <si>
    <t>Brgy. Cuevas, Trento</t>
  </si>
  <si>
    <t>ECCDCBP-0493-17-Caraga</t>
  </si>
  <si>
    <t>ECCDSP-0490-17-Caraga</t>
  </si>
  <si>
    <t>MAUSWAGON CDC</t>
  </si>
  <si>
    <t>ROSIE M. LANSANG</t>
  </si>
  <si>
    <t>Brgy. Poblacion, Trento</t>
  </si>
  <si>
    <t>ECCDCBP-0494-17-Caraga</t>
  </si>
  <si>
    <t>ECCDSP-0491-17-Caraga</t>
  </si>
  <si>
    <t>NEW ISRAEL CDC</t>
  </si>
  <si>
    <t>CARMELINA M. GUAY</t>
  </si>
  <si>
    <t>Brgy. Sta. Maria, Trento</t>
  </si>
  <si>
    <t>ECCDCBP-0495-17-Caraga</t>
  </si>
  <si>
    <t>ECCDSP-0492-17-Caraga</t>
  </si>
  <si>
    <t>SINGAPORE CDC</t>
  </si>
  <si>
    <t>NELIDA L. NERI</t>
  </si>
  <si>
    <t>ECCDCBP-0496-17-Caraga</t>
  </si>
  <si>
    <t>ECCDSP-0493-17-Caraga</t>
  </si>
  <si>
    <t>MAYMAYAN CDC</t>
  </si>
  <si>
    <t>EVA GRACE V. FUENTES</t>
  </si>
  <si>
    <t>ECCDCBP-0497-17-Caraga</t>
  </si>
  <si>
    <t>ECCDSP-0494-17-Caraga</t>
  </si>
  <si>
    <t>SAN IGNACIO CDC</t>
  </si>
  <si>
    <t>SIDNEY R. ENCABO</t>
  </si>
  <si>
    <t>ECCDCBP-0499-17-Caraga</t>
  </si>
  <si>
    <t>ECCDSP-0495-17-Caraga</t>
  </si>
  <si>
    <t>HILLSIDE CDC</t>
  </si>
  <si>
    <t>IRISH CARE VAE F. GARING</t>
  </si>
  <si>
    <t>Brgy. San Ignacio, Trento</t>
  </si>
  <si>
    <t>ECCDCBP-0498-17-Caraga</t>
  </si>
  <si>
    <t>ECCDSP-0496-17-Caraga</t>
  </si>
  <si>
    <t>QUIMAYONG CDC</t>
  </si>
  <si>
    <t>JULIEBETH J. MANLANGIT</t>
  </si>
  <si>
    <t>Brgy. San Isidro, Trento</t>
  </si>
  <si>
    <t>ECCDCBP-0500-17-Caraga</t>
  </si>
  <si>
    <t>ECCDSP-0497-17-Caraga</t>
  </si>
  <si>
    <t>PUROK 6 CDC</t>
  </si>
  <si>
    <t>IRISH M. CANTO</t>
  </si>
  <si>
    <t>Brgy. Tudela, Trento</t>
  </si>
  <si>
    <t>ECCDCBP-0501-17-Caraga</t>
  </si>
  <si>
    <t>ECCDSP-0498-17-Caraga</t>
  </si>
  <si>
    <t>SOPHIA CDC</t>
  </si>
  <si>
    <t>ROSAVILLA S. OSOK</t>
  </si>
  <si>
    <t>Brgy. Upper Manat, Trento</t>
  </si>
  <si>
    <t>ECCDCBP-0502-17-Caraga</t>
  </si>
  <si>
    <t>ECCDSP-0499-17-Caraga</t>
  </si>
  <si>
    <t>LITTLE BAGIUO CDC</t>
  </si>
  <si>
    <t>MA. ISABEL P. BORLAZA</t>
  </si>
  <si>
    <t>Brgy. Pangyan, Trento</t>
  </si>
  <si>
    <t>ECCDCBP-0503-17-Caraga</t>
  </si>
  <si>
    <t>ECCDSP-0500-17-Caraga</t>
  </si>
  <si>
    <t>SAN ROQUE ECCD LEARNING CENTER</t>
  </si>
  <si>
    <t>MERCEDITA L. FIEDACAN</t>
  </si>
  <si>
    <t>Brgy. Sangay, Buenavista</t>
  </si>
  <si>
    <t>ECCDCBP-0504-17-Caraga</t>
  </si>
  <si>
    <t>ECCDSP-0501-17-Caraga</t>
  </si>
  <si>
    <t>KABALALAHAN DCC</t>
  </si>
  <si>
    <t>LORNA J, TOMAQUIN</t>
  </si>
  <si>
    <t>TAGMAMARKAY CDC</t>
  </si>
  <si>
    <t>JUDITHA C. SEROHIJOS</t>
  </si>
  <si>
    <t>P-3, Tagmamarkay, Tubay</t>
  </si>
  <si>
    <t>ECCDCBP-0506-17-Caraga</t>
  </si>
  <si>
    <t>ECCDSP-0503-17-Caraga</t>
  </si>
  <si>
    <t>ORCHIDS CDC</t>
  </si>
  <si>
    <t>SUSAN B. DAGANI</t>
  </si>
  <si>
    <t>P-5, Doña Rosario, Tubay</t>
  </si>
  <si>
    <t>ECCDCBP-0507-17-Caraga</t>
  </si>
  <si>
    <t>LA FRATERNIDAD ECCD</t>
  </si>
  <si>
    <t>GINA B. DEL ROSARIO</t>
  </si>
  <si>
    <t>P-4, La Fraternidad, Tubay</t>
  </si>
  <si>
    <t>ECCDCBP-0508-17-Caraga</t>
  </si>
  <si>
    <t>LAWIGAN ECCD LEARNING CENTER</t>
  </si>
  <si>
    <t>FLORENCIA P. MAGPALE</t>
  </si>
  <si>
    <t>P-1, Lawigan, Tubay</t>
  </si>
  <si>
    <t>ECCDCBP-0509-17-Caraga</t>
  </si>
  <si>
    <t>ANIBANGON CDC</t>
  </si>
  <si>
    <t>JUDITH B. VALDUEZA</t>
  </si>
  <si>
    <t>P-6, Anibangon, Kitcharao</t>
  </si>
  <si>
    <t>ECCDCBP-0510-17-Caraga</t>
  </si>
  <si>
    <t>LAPUCON CDC</t>
  </si>
  <si>
    <t>FELICIANA T. GUERRA</t>
  </si>
  <si>
    <t>P-4, Crossing, Kitcharao</t>
  </si>
  <si>
    <t>ECCDCBP-0511-17-Caraga</t>
  </si>
  <si>
    <t>LOWER MAHAYAHAY CDC</t>
  </si>
  <si>
    <t>RACHEL ANGELICA C. BISNAR</t>
  </si>
  <si>
    <t>P-3, Mahayahay, Kitcharao</t>
  </si>
  <si>
    <t>ECCDCBP-0512-17-Caraga</t>
  </si>
  <si>
    <t>POBLACION CDC</t>
  </si>
  <si>
    <t>BERNESIONY R. PAJANOSTAN</t>
  </si>
  <si>
    <t>P-3 Bliss, Poblacion, Kitcharao</t>
  </si>
  <si>
    <t>ECCDCBP-0513-17-Caraga</t>
  </si>
  <si>
    <t>ECCDSP-0511-17-Caraga</t>
  </si>
  <si>
    <t>DENR GENDER &amp; DEV'T LEARNING D</t>
  </si>
  <si>
    <t>BEGIE Q. BULALA</t>
  </si>
  <si>
    <t>P-8, Ambago, Butuan City</t>
  </si>
  <si>
    <t>ECCDCBP-0514-17-Caraga</t>
  </si>
  <si>
    <t>ECCDSP-0512-17-Caraga</t>
  </si>
  <si>
    <t>BANCASI RELOCATION CDC</t>
  </si>
  <si>
    <t>PRITZ ANN L. GALLOS</t>
  </si>
  <si>
    <t>P-12, Bancasi, Butuan City</t>
  </si>
  <si>
    <t>ECCDCBP-0515-17-Caraga</t>
  </si>
  <si>
    <t>ECCDSP-0513-17-Caraga</t>
  </si>
  <si>
    <t>BANZA CDC</t>
  </si>
  <si>
    <t>ARACELI A. AGAN</t>
  </si>
  <si>
    <t>P-3, Banza, Butuan City</t>
  </si>
  <si>
    <t>ECCDCBP-0516-17-Caraga</t>
  </si>
  <si>
    <t>ECCDSP-0514-17-Caraga</t>
  </si>
  <si>
    <t>BOBON ECCD LEARNING CENTER</t>
  </si>
  <si>
    <t>JEANY P. NOMBRADO</t>
  </si>
  <si>
    <t>P-2, Bobon, Butuan City</t>
  </si>
  <si>
    <t>ECCDCBP-0517-17-Caraga</t>
  </si>
  <si>
    <t>ECCDSP-0515-17-Caraga</t>
  </si>
  <si>
    <t>BUHANGIN CDC</t>
  </si>
  <si>
    <t>ERNALIZ A. BALBUENA</t>
  </si>
  <si>
    <t>P-4, Buhangin, Butuan City</t>
  </si>
  <si>
    <t>ECCDCBP-0518-17-Caraga</t>
  </si>
  <si>
    <t>ECCDSP-0516-17-Caraga</t>
  </si>
  <si>
    <t>BAAN KM. 3 CDC</t>
  </si>
  <si>
    <t>GINA J. MEDRANO</t>
  </si>
  <si>
    <t>P-3, Baan km. 3, Butuan City</t>
  </si>
  <si>
    <t>ECCDCBP-0519-17-Caraga</t>
  </si>
  <si>
    <t>ECCDSP-0517-17-Caraga</t>
  </si>
  <si>
    <t>BAAN KM. 3 ECCD LEARNING CENTER</t>
  </si>
  <si>
    <t>RHEA A. MOLDEZ</t>
  </si>
  <si>
    <t>Baan km. 3, Butuan City</t>
  </si>
  <si>
    <t>ECCDCBP-0520-17-Caraga</t>
  </si>
  <si>
    <t>ECCDSP-0518-17-Caraga</t>
  </si>
  <si>
    <t>DATU SILONGAN CDC</t>
  </si>
  <si>
    <t>EVANGELINE M. EBONIA</t>
  </si>
  <si>
    <t>P-5, Datu Silongan, Butuan City</t>
  </si>
  <si>
    <t>ECCDCBP-0521-17-Caraga</t>
  </si>
  <si>
    <t>ECCDSP-0519-17-Caraga</t>
  </si>
  <si>
    <t>URDUJA CDC</t>
  </si>
  <si>
    <t>ELVIRA P. OTAZA</t>
  </si>
  <si>
    <t>P-1, Urduja,Butuan City</t>
  </si>
  <si>
    <t>ECCDCBP-0522-17-Caraga</t>
  </si>
  <si>
    <t>ECCDSP-0520-17-Caraga</t>
  </si>
  <si>
    <t>P-5 LOWER DOONGAN CDC</t>
  </si>
  <si>
    <t>CHERRY GRACE L. AÑORA</t>
  </si>
  <si>
    <t>P-5, Lower Doongan, Butuan City</t>
  </si>
  <si>
    <t>ECCDCBP-0523-17-Caraga</t>
  </si>
  <si>
    <t>ECCDSP-0521-17-Caraga</t>
  </si>
  <si>
    <t>BACMI WISDOM CDC</t>
  </si>
  <si>
    <t>MARINA L. RUIZ</t>
  </si>
  <si>
    <t>P-8, Upper Doongan, Butuan City</t>
  </si>
  <si>
    <t>ECCDCBP-0524-17-Caraga</t>
  </si>
  <si>
    <t>ECCDSP-0522-17-Caraga</t>
  </si>
  <si>
    <t>ST. THERESE CDC</t>
  </si>
  <si>
    <t>HAYETH T. AMPONG</t>
  </si>
  <si>
    <t>P-3, Upper Doongan, Butuan City</t>
  </si>
  <si>
    <t>ECCDCBP-0525-17-Caraga</t>
  </si>
  <si>
    <t>ECCDSP-0523-17-Caraga</t>
  </si>
  <si>
    <t>RCBN ECCD LEARNING CENTER</t>
  </si>
  <si>
    <t>EVELYN S. CABATINGAN</t>
  </si>
  <si>
    <t>P-8 Badiangon, Ampayon, Butuan City</t>
  </si>
  <si>
    <t>ECCDCBP-0526-17-Caraga</t>
  </si>
  <si>
    <t>ECCDSP-0524-17-Caraga</t>
  </si>
  <si>
    <t>BUGSUKAN CDC</t>
  </si>
  <si>
    <t>ELVIRA G. ETORMA</t>
  </si>
  <si>
    <t>P-1, Bugsukan, Butuan City</t>
  </si>
  <si>
    <t>ECCDCBP-0527-17-Caraga</t>
  </si>
  <si>
    <t>ECCDSP-0525-17-Caraga</t>
  </si>
  <si>
    <t>TALIGAMAN ECCD LEARNING CENTER</t>
  </si>
  <si>
    <t>TERESITA R. OLALO</t>
  </si>
  <si>
    <t>P-1 Taligaman, Butuan City</t>
  </si>
  <si>
    <t>ECCDCBP-0528-17-Caraga</t>
  </si>
  <si>
    <t>ECCDSP-0526-17-Caraga</t>
  </si>
  <si>
    <t>BAGONG SILANG CDC</t>
  </si>
  <si>
    <t>JENNIFER L. ABOHON</t>
  </si>
  <si>
    <t>P-13, Sitio Bagong Silang, San Mateo, Butuan City</t>
  </si>
  <si>
    <t>ECCDCBP-0529-17-Caraga</t>
  </si>
  <si>
    <t>ECCDSP-0527-17-Caraga</t>
  </si>
  <si>
    <t>SAN MATEO CDC</t>
  </si>
  <si>
    <t>EDEN CLAIRE B. FLORES</t>
  </si>
  <si>
    <t>P-10, San Mateo, Butuan City</t>
  </si>
  <si>
    <t>ECCDCBP-0530-17-Caraga</t>
  </si>
  <si>
    <t>ECCDSP-0528-17-Caraga</t>
  </si>
  <si>
    <t>IMELDA, ANTONGALON CDC</t>
  </si>
  <si>
    <t>MARISSA A. CAPITAN</t>
  </si>
  <si>
    <t>P-6 Sitio Imelda, Antongalon, Butuan City</t>
  </si>
  <si>
    <t>ECCDCBP-0531-17-Caraga</t>
  </si>
  <si>
    <t>ECCDSP-0529-17-Caraga</t>
  </si>
  <si>
    <t>TAGUIBO ECCD LEARNING CENTER</t>
  </si>
  <si>
    <t>P-1 Taguibo, Butuan City</t>
  </si>
  <si>
    <t>ECCDCBP-0532-17-Caraga</t>
  </si>
  <si>
    <t>ECCDSP-0530-17-Caraga</t>
  </si>
  <si>
    <t>IRENE P. APOLINARIA</t>
  </si>
  <si>
    <t>P-5, Taguibo, Butuan City</t>
  </si>
  <si>
    <t>ECCDCBP-0533-17-Caraga</t>
  </si>
  <si>
    <t>MABUHAY CDC</t>
  </si>
  <si>
    <t>SHERLITA A. PAGTALUNAN</t>
  </si>
  <si>
    <t>P-20 Sitio Mabuhay, Manila de Bugabus, Butuan City</t>
  </si>
  <si>
    <t>ECCDCBP-0534-17-Caraga</t>
  </si>
  <si>
    <t>ECCDSP-0531-17-Caraga</t>
  </si>
  <si>
    <t>MJ SANTOS CDC</t>
  </si>
  <si>
    <t>MARINA A. MANZANAS</t>
  </si>
  <si>
    <t>P-2 MJ Santos, Butuan City</t>
  </si>
  <si>
    <t>ECCDCBP-0535-17-Caraga</t>
  </si>
  <si>
    <t>ECCDSP-0532-17-Caraga</t>
  </si>
  <si>
    <t>MJ SANTOS CDC 2</t>
  </si>
  <si>
    <t>ANN JANETH B. DELA CRUZ</t>
  </si>
  <si>
    <t>P-8 MJ Santos, Butuan City</t>
  </si>
  <si>
    <t>ECCDCBP-0536-17-Caraga</t>
  </si>
  <si>
    <t>ECCDSP-0533-17-Caraga</t>
  </si>
  <si>
    <t>SAN VICENTE BINGKILAN CDC</t>
  </si>
  <si>
    <t>TRINIDAD H. DELA CRUZ</t>
  </si>
  <si>
    <t>P-19 Sitio Bingkilan, San Vicente, Butuan City</t>
  </si>
  <si>
    <t>ECCDCBP-0537-17-Caraga</t>
  </si>
  <si>
    <t>ECCDSP-0534-17-Caraga</t>
  </si>
  <si>
    <t>ONG YUI ECCD LEARNING CENTER</t>
  </si>
  <si>
    <t>MARIA M. BALISBIS</t>
  </si>
  <si>
    <t>P-3, Brgy. 16-Ong Yui, Butuan City</t>
  </si>
  <si>
    <t>ECCDCBP-0538-17-Caraga</t>
  </si>
  <si>
    <t>ECCDSP-0535-17-Caraga</t>
  </si>
  <si>
    <t>UPPER TAGABACA CDC</t>
  </si>
  <si>
    <t>MARY ANN J. MONTEBON</t>
  </si>
  <si>
    <t>P-9, Tagabaca, Butuan City</t>
  </si>
  <si>
    <t>ECCDCBP-0539-17-Caraga</t>
  </si>
  <si>
    <t>ECCDSP-0536-17-Caraga</t>
  </si>
  <si>
    <t>LOWER TAGABACA CDC</t>
  </si>
  <si>
    <t>TERESITA J. DATIG</t>
  </si>
  <si>
    <t>P-4, Tagabaca, Butuan City</t>
  </si>
  <si>
    <t>ECCDCBP-0540-17-Caraga</t>
  </si>
  <si>
    <t>ECCDSP-0537-17-Caraga</t>
  </si>
  <si>
    <t>BAOBAOAN ECCD LEARNING CENTER</t>
  </si>
  <si>
    <t>IMELDA M. MIONES</t>
  </si>
  <si>
    <t>P-1, Baobaoan, Butuan City</t>
  </si>
  <si>
    <t>ECCDCBP-0541-17-Caraga</t>
  </si>
  <si>
    <t>ECCDSP-0538-17-Caraga</t>
  </si>
  <si>
    <t>STO.NIÑO CDC</t>
  </si>
  <si>
    <t>VERGINIA J. CABUSAO</t>
  </si>
  <si>
    <t>P-4 Sto. NiÑo, Butuan City</t>
  </si>
  <si>
    <t>ECCDCBP-0542-17-Caraga</t>
  </si>
  <si>
    <t>ECCDSP-0539-17-Caraga</t>
  </si>
  <si>
    <t>SIDLAKAN ECCD LEARNING CENTER</t>
  </si>
  <si>
    <t>ANGICLEAR B. ABIAN</t>
  </si>
  <si>
    <t>P-6 Sitio Sidlakan, Sto.NiÑo, Butuan City</t>
  </si>
  <si>
    <t>ECCDCBP-0543-17-Caraga</t>
  </si>
  <si>
    <t>ECCDSP-0540-17-Caraga</t>
  </si>
  <si>
    <t>TAGPULANGI CDC</t>
  </si>
  <si>
    <t>FLORDELISA P. AMPLAYO</t>
  </si>
  <si>
    <t>P-10 Sitio Tagpulangi, Dulag, Butuan City</t>
  </si>
  <si>
    <t>ECCDCBP-0544-17-Caraga</t>
  </si>
  <si>
    <t>ECCDSP-0541-17-Caraga</t>
  </si>
  <si>
    <t>STA. CRUZ CDC</t>
  </si>
  <si>
    <t>ESTER L. CASINDAC</t>
  </si>
  <si>
    <t>P-5, Sitio Sta. Cruz, Manila de Bugabus, Butuan City</t>
  </si>
  <si>
    <t>ECCDCBP-0545-17-Caraga</t>
  </si>
  <si>
    <t>ECCDSP-0542-17-Caraga</t>
  </si>
  <si>
    <t>IMELDA MAR CDC</t>
  </si>
  <si>
    <t>ALICIA L. PAGUMPANA</t>
  </si>
  <si>
    <t>P-12, Sitio Imelda Mar, Manila de Bugabus, Butuan City</t>
  </si>
  <si>
    <t>ECCDCBP-0546-17-Caraga</t>
  </si>
  <si>
    <t>ECCDSP-0543-17-Caraga</t>
  </si>
  <si>
    <t>SALVACION CDC</t>
  </si>
  <si>
    <t>MARIFE R. LARA</t>
  </si>
  <si>
    <t>P-16 Sitio Salvacion, Manila de Bugabus, Butuan City</t>
  </si>
  <si>
    <t>ECCDCBP-0547-17-Caraga</t>
  </si>
  <si>
    <t>ECCDSP-0544-17-Caraga</t>
  </si>
  <si>
    <t>NUEVA ESTRELLA CDC</t>
  </si>
  <si>
    <t>NENITA S. GAMBA</t>
  </si>
  <si>
    <t>P-18 Sitio New Estella, Manila de Bugabus, Butuan City</t>
  </si>
  <si>
    <t>ECCDCBP-0548-17-Caraga</t>
  </si>
  <si>
    <t>ECCDSP-0545-17-Caraga</t>
  </si>
  <si>
    <t>MANILA DE BUGABUS</t>
  </si>
  <si>
    <t>BERNADITA M. GIRON</t>
  </si>
  <si>
    <t>P-2, Manila de Bugabus, Butuan City</t>
  </si>
  <si>
    <t>ECCDCBP-0549-17-Caraga</t>
  </si>
  <si>
    <t>ECCDSP-0546-17-Caraga</t>
  </si>
  <si>
    <t>IYAO TRIBAL ECCD LEARNING CENTER</t>
  </si>
  <si>
    <t>SHERLYN B. SIMBAJON</t>
  </si>
  <si>
    <t>P-4, Anticala, Butuan City</t>
  </si>
  <si>
    <t>ECCDCBP-0550-17-Caraga</t>
  </si>
  <si>
    <t>ECCDSP-0547-17-Caraga</t>
  </si>
  <si>
    <t>PIANING CDC</t>
  </si>
  <si>
    <t>AIZA G. OLIVERIO</t>
  </si>
  <si>
    <t>P-2, Pianing, Butuan City</t>
  </si>
  <si>
    <t>ECCDCBP-0551-17-Caraga</t>
  </si>
  <si>
    <t>ECCDSP-0548-17-Caraga</t>
  </si>
  <si>
    <t>AUPAGAN ECCD LEARNING CENTER</t>
  </si>
  <si>
    <t>IRENE C. CABAHUG</t>
  </si>
  <si>
    <t>P-5, Aupagan, Butuan City</t>
  </si>
  <si>
    <t>ECCDCBP-0552-17-Caraga</t>
  </si>
  <si>
    <t>ECCDSP-0549-17-Caraga</t>
  </si>
  <si>
    <t>CAMAYAHAN CDC</t>
  </si>
  <si>
    <t>MYLENE P. PORTARCOS</t>
  </si>
  <si>
    <t>P-4 A, Camayahan, Butuan City</t>
  </si>
  <si>
    <t>ECCDCBP-0553-17-Caraga</t>
  </si>
  <si>
    <t>ECCDSP-0550-17-Caraga</t>
  </si>
  <si>
    <t>MAHAYAHAY CDC</t>
  </si>
  <si>
    <t>LENNY MAE A. SIGNAR</t>
  </si>
  <si>
    <t xml:space="preserve">P-3, Sitio Mahayahay, Anticala, Butuan City Butuan City </t>
  </si>
  <si>
    <t>ECCDCBP-0554-17-Caraga</t>
  </si>
  <si>
    <t>ECCDSP-0551-17-Caraga</t>
  </si>
  <si>
    <t>NONGNONG ECCD LEARNING CENTER</t>
  </si>
  <si>
    <t>AGNES A. ESTORGIO</t>
  </si>
  <si>
    <t>P-1, Nongnong, Butuan City</t>
  </si>
  <si>
    <t>ECCDCBP-0555-17-Caraga</t>
  </si>
  <si>
    <t>ECCDSP-0552-17-Caraga</t>
  </si>
  <si>
    <t>DANKIAS ECCD LEARNING CENTER</t>
  </si>
  <si>
    <t>GLORIA C. TEJADA</t>
  </si>
  <si>
    <t>P-2, Dankias, Butuan City</t>
  </si>
  <si>
    <t>ECCDCBP-0556-17-Caraga</t>
  </si>
  <si>
    <t>ECCDSP-0553-17-Caraga</t>
  </si>
  <si>
    <t>MANDAMO ECCD LEARNING CENTER</t>
  </si>
  <si>
    <t>ELENA M. CADAVOS</t>
  </si>
  <si>
    <t>P-3, Mandamo, Butuan City</t>
  </si>
  <si>
    <t>ECCDCBP-0557-17-Caraga</t>
  </si>
  <si>
    <t>ECCDSP-0554-17-Caraga</t>
  </si>
  <si>
    <t>FLORIDA CDC</t>
  </si>
  <si>
    <t>MARIA ELENA P. OSIN</t>
  </si>
  <si>
    <t>P-3, Florida, Butuan City</t>
  </si>
  <si>
    <t>ECCDCBP-0558-17-Caraga</t>
  </si>
  <si>
    <t>ECCDSP-0555-17-Caraga</t>
  </si>
  <si>
    <t>MAGUINDA CDC</t>
  </si>
  <si>
    <t>LUCY C. TINO</t>
  </si>
  <si>
    <t>P-1, Maguinda, Butuan City</t>
  </si>
  <si>
    <t>ECCDCBP-0559-17-Caraga</t>
  </si>
  <si>
    <t>ECCDSP-0556-17-Caraga</t>
  </si>
  <si>
    <t>BILAY CDC</t>
  </si>
  <si>
    <t>ARJONA B. DALIRE</t>
  </si>
  <si>
    <t>P-5, Bilay, Butuan City</t>
  </si>
  <si>
    <t>ECCDCBP-0560-17-Caraga</t>
  </si>
  <si>
    <t>ECCDSP-0557-17-Caraga</t>
  </si>
  <si>
    <t>DON FRANCISCO CDC</t>
  </si>
  <si>
    <t>MARYJANE C. MAHINAY</t>
  </si>
  <si>
    <t>P-3, Don Francisco, Butuan City</t>
  </si>
  <si>
    <t>ECCDCBP-0561-17-Caraga</t>
  </si>
  <si>
    <t>ECCDSP-0558-17-Caraga</t>
  </si>
  <si>
    <t>CORINA E. ESTRADA</t>
  </si>
  <si>
    <t>P-1, Salvacion, Butuan City</t>
  </si>
  <si>
    <t>ECCDCBP-0562-17-Caraga</t>
  </si>
  <si>
    <t>ECCDSP-0559-17-Caraga</t>
  </si>
  <si>
    <t>UGABANG CDC</t>
  </si>
  <si>
    <t>DEBBIE ANN A. BERNALDEZ</t>
  </si>
  <si>
    <t>P-7 Sitio Ugabang, Bonbon, Butan City</t>
  </si>
  <si>
    <t>ECCDCBP-0563-17-Caraga</t>
  </si>
  <si>
    <t>ECCDSP-0560-17-Caraga</t>
  </si>
  <si>
    <t>BONBON CDC</t>
  </si>
  <si>
    <t>JUNNELYN C. DUROPAN</t>
  </si>
  <si>
    <t>P-4, Bonbon, Butuan City</t>
  </si>
  <si>
    <t>ECCDCBP-0564-17-Caraga</t>
  </si>
  <si>
    <t>ECCDSP-0561-17-Caraga</t>
  </si>
  <si>
    <t>KALAHI CDC</t>
  </si>
  <si>
    <t>LITA P. AMAS</t>
  </si>
  <si>
    <t>P-10, Lower Doongan, Butuan City</t>
  </si>
  <si>
    <t>ECCDCBP-0565-17-Caraga</t>
  </si>
  <si>
    <t>ECCDSP-0562-17-Caraga</t>
  </si>
  <si>
    <t>GK TAGLIKID CDC</t>
  </si>
  <si>
    <t>FREDORA D.  BAGUIO</t>
  </si>
  <si>
    <t>Brgy. Bayugan, San Francisco</t>
  </si>
  <si>
    <t>ECCDCBP-0585-17-Caraga</t>
  </si>
  <si>
    <t>ECCDSP-0582-17-Caraga</t>
  </si>
  <si>
    <t>BORBON PROPER CDC</t>
  </si>
  <si>
    <t>ERLINE L. LEGHIDAN</t>
  </si>
  <si>
    <t>Borbon, San Francisco</t>
  </si>
  <si>
    <t>ECCDCBP-0586-17-Caraga</t>
  </si>
  <si>
    <t>ECCDSP-0583-17-Caraga</t>
  </si>
  <si>
    <t>PUBLUSAN CDC</t>
  </si>
  <si>
    <t>EVELYN L. LANSANGAN</t>
  </si>
  <si>
    <t>ECCDCBP-0587-17-Caraga</t>
  </si>
  <si>
    <t>ECCDSP-0584-17-Caraga</t>
  </si>
  <si>
    <t>BARANGAY 1 CDC</t>
  </si>
  <si>
    <t>BERLIE O. OLAY</t>
  </si>
  <si>
    <t>Barangay 1, San Francisco</t>
  </si>
  <si>
    <t>ECCDCBP-0588-17-Caraga</t>
  </si>
  <si>
    <t>ECCDSP-0585-17-Caraga</t>
  </si>
  <si>
    <t>BARANGAY 3 CDC</t>
  </si>
  <si>
    <t>ELEEN MARJORIE C. BULA</t>
  </si>
  <si>
    <t>Barangay 3, San Francisco</t>
  </si>
  <si>
    <t>ECCDCBP-0589-17-Caraga</t>
  </si>
  <si>
    <t>ECCDSP-0586-17-Caraga</t>
  </si>
  <si>
    <t>BARANGAY 5 CDC</t>
  </si>
  <si>
    <t>MARILOU U. ESPINA</t>
  </si>
  <si>
    <t>Barangay 5, San Francisco</t>
  </si>
  <si>
    <t>ECCDCBP-0590-17-Caraga</t>
  </si>
  <si>
    <t>ECCDSP-0587-17-Caraga</t>
  </si>
  <si>
    <t>AGAO CDC</t>
  </si>
  <si>
    <t>GASMELBA ESCORIAL</t>
  </si>
  <si>
    <t>Agao, Butuan City</t>
  </si>
  <si>
    <t>ECCDCBP-0566-17-Caraga</t>
  </si>
  <si>
    <t>ECCDSP-0563-17-Caraga</t>
  </si>
  <si>
    <t>AGUSAN PEQUEÑO CDC</t>
  </si>
  <si>
    <t>PRISCA TINAMPAY</t>
  </si>
  <si>
    <t>Agusan Pequeño, Butuan City</t>
  </si>
  <si>
    <t>ECCDCBP-0567-17-Caraga</t>
  </si>
  <si>
    <t>ECCDSP-0564-17-Caraga</t>
  </si>
  <si>
    <t>BABAG CDC</t>
  </si>
  <si>
    <t>VIVIEN MONTADAS</t>
  </si>
  <si>
    <t>Babag, Butuan City</t>
  </si>
  <si>
    <t>ECCDCBP-0568-17-Caraga</t>
  </si>
  <si>
    <t>ECCDSP-0565-17-Caraga</t>
  </si>
  <si>
    <t>BADING CDC</t>
  </si>
  <si>
    <t>PILAR NAVARRO</t>
  </si>
  <si>
    <t>Bading, Butuan City</t>
  </si>
  <si>
    <t>ECCDCBP-0569-17-Caraga</t>
  </si>
  <si>
    <t>ECCDSP-0566-17-Caraga</t>
  </si>
  <si>
    <t>BAYANIHAN CDC</t>
  </si>
  <si>
    <t>ABUNDIA BAWEGA</t>
  </si>
  <si>
    <t>Bayanihan, Butuan City</t>
  </si>
  <si>
    <t>ECCDCBP-0570-17-Caraga</t>
  </si>
  <si>
    <t>ECCDSP-0567-17-Caraga</t>
  </si>
  <si>
    <t>DAGOHOY CDC</t>
  </si>
  <si>
    <t>GLORIA ROLUNA</t>
  </si>
  <si>
    <t>Dagohoy, Butuan City</t>
  </si>
  <si>
    <t>ECCDCBP-0571-17-Caraga</t>
  </si>
  <si>
    <t>ECCDSP-0568-17-Caraga</t>
  </si>
  <si>
    <t>DIEGO CDC</t>
  </si>
  <si>
    <t>ADELAIDA ANLOG</t>
  </si>
  <si>
    <t>Diego, Butuan City</t>
  </si>
  <si>
    <t>ECCDCBP-0572-17-Caraga</t>
  </si>
  <si>
    <t>ECCDSP-0569-17-Caraga</t>
  </si>
  <si>
    <t>FORT POYOHON CDC</t>
  </si>
  <si>
    <t>SHIELA PALAD</t>
  </si>
  <si>
    <t>Fort Poyohon, Butuan City</t>
  </si>
  <si>
    <t>ECCDCBP-0573-17-Caraga</t>
  </si>
  <si>
    <t>ECCDSP-0570-17-Caraga</t>
  </si>
  <si>
    <t>GOLDEN RIBBON CDC</t>
  </si>
  <si>
    <t>VIOLETA GUANZON</t>
  </si>
  <si>
    <t>Golden Ribbon, Butuan City</t>
  </si>
  <si>
    <t>ECCDCBP-0574-17-Caraga</t>
  </si>
  <si>
    <t>ECCDSP-0571-17-Caraga</t>
  </si>
  <si>
    <t>PANGABUGAN CDC</t>
  </si>
  <si>
    <t>ERLINDA E. ABING</t>
  </si>
  <si>
    <t>Pangabugan, Butuan City</t>
  </si>
  <si>
    <t>ECCDCBP-0575-17-Caraga</t>
  </si>
  <si>
    <t>RAJA SOLIMAN CDC</t>
  </si>
  <si>
    <t>NRRISA A.TOYOGAN</t>
  </si>
  <si>
    <t>Raja Soliman, Butuan City</t>
  </si>
  <si>
    <t>ECCDCBP-0576-17-Caraga</t>
  </si>
  <si>
    <t>LAPULAPU CDC</t>
  </si>
  <si>
    <t>JOSEPHINE GAMAY</t>
  </si>
  <si>
    <t>Lapulapu, Butuan City</t>
  </si>
  <si>
    <t>ECCDCBP-0577-17-Caraga</t>
  </si>
  <si>
    <t>ECCDSP-0574-17-Caraga</t>
  </si>
  <si>
    <t>LEON KILAT CDC</t>
  </si>
  <si>
    <t>ELVIRA PENDEJITO</t>
  </si>
  <si>
    <t>Leon Kilat, Butuan City</t>
  </si>
  <si>
    <t>ECCDCBP-0578-17-Caraga</t>
  </si>
  <si>
    <t>ECCDSP-0575-17-Caraga</t>
  </si>
  <si>
    <t>SIKATUNA CDC</t>
  </si>
  <si>
    <t>ALMA B. LABRADOR</t>
  </si>
  <si>
    <t>Sikatuna,Butuan City</t>
  </si>
  <si>
    <t>ECCDCBP-0579-17-Caraga</t>
  </si>
  <si>
    <t>ECCDSP-847-17-Caraga</t>
  </si>
  <si>
    <t>TANDANG SORA CDC</t>
  </si>
  <si>
    <t>ELIZABETH C. ESCAÑO</t>
  </si>
  <si>
    <t>Tandang Sora, Butuan City</t>
  </si>
  <si>
    <t>ECCDCBP-0580-17-Caraga</t>
  </si>
  <si>
    <t>ECCDSP-0577-17-Caraga</t>
  </si>
  <si>
    <t>NEW SOCIETY CDC</t>
  </si>
  <si>
    <t>BABIE ROSE POJAS</t>
  </si>
  <si>
    <t>New Society, Butuan City</t>
  </si>
  <si>
    <t>ECCDCBP-0581-17-Caraga</t>
  </si>
  <si>
    <t>ECCDSP-0578-17-Caraga</t>
  </si>
  <si>
    <t>P-8 OBRERO CDC</t>
  </si>
  <si>
    <t>LILY GRACE BONITE</t>
  </si>
  <si>
    <t>P-8 Obrero, Butuan City</t>
  </si>
  <si>
    <t>ECCDCBP-0582-17-Caraga</t>
  </si>
  <si>
    <t>ECCDSP-0579-17-Caraga</t>
  </si>
  <si>
    <t>VILLA KANANGA CDC</t>
  </si>
  <si>
    <t>NANCY T. MATILLA</t>
  </si>
  <si>
    <t>Villa Kananga, Butuan City</t>
  </si>
  <si>
    <t>ECCDCBP-058317-Caraga</t>
  </si>
  <si>
    <t>ECCDSP-0580-17-Caraga</t>
  </si>
  <si>
    <t>PAGATPATAN ST. JOHN CDC</t>
  </si>
  <si>
    <t>LOURDES MORON</t>
  </si>
  <si>
    <t>Pagatpatan, Butuan City</t>
  </si>
  <si>
    <t>ECCDCBP-0584-17-Caraga</t>
  </si>
  <si>
    <t>ECCDSP-0581-17-Caraga</t>
  </si>
  <si>
    <t>HUBANG CDC</t>
  </si>
  <si>
    <t>SUSAN A. SACASAC</t>
  </si>
  <si>
    <t>Hubang, San Francisco</t>
  </si>
  <si>
    <t>ECCDCBP-0591-17-Caraga</t>
  </si>
  <si>
    <t>ECCDSP-0588-17-Caraga</t>
  </si>
  <si>
    <t>LAPINIGAN PROP. CDC</t>
  </si>
  <si>
    <t>CRISTY C. MACASLING</t>
  </si>
  <si>
    <t>Lapinigan, San Francisco</t>
  </si>
  <si>
    <t>ECCDCBP-0592-17-Caraga</t>
  </si>
  <si>
    <t>ECCDSP-0589-17-Caraga</t>
  </si>
  <si>
    <t>MATE PROPER CDC</t>
  </si>
  <si>
    <t>JOCELYN D. MARGATE</t>
  </si>
  <si>
    <t>P-8, Mate, San Francisco</t>
  </si>
  <si>
    <t>ECCDCBP-0593-17-Caraga</t>
  </si>
  <si>
    <t>ECCDSP-0590-17-Caraga</t>
  </si>
  <si>
    <t>AMPAYON CDC</t>
  </si>
  <si>
    <t>JENNIFER PACOT</t>
  </si>
  <si>
    <t>Ampayon, Butuan City</t>
  </si>
  <si>
    <t>ECCDCBP-0594-17-Caraga</t>
  </si>
  <si>
    <t>ECCDSP-0591-17-Caraga</t>
  </si>
  <si>
    <t>ANTONGALON CDC</t>
  </si>
  <si>
    <t>LUISA QUIZON</t>
  </si>
  <si>
    <t>Antongalon, Butuan City</t>
  </si>
  <si>
    <t>ECCDCBP-0595-17-Caraga</t>
  </si>
  <si>
    <t>ECCDSP-0592-17-Caraga</t>
  </si>
  <si>
    <t>BASAG CDC</t>
  </si>
  <si>
    <t>DELIA TINGAS</t>
  </si>
  <si>
    <t>Basag, Butuan City</t>
  </si>
  <si>
    <t>ECCDCBP-0596-17-Caraga</t>
  </si>
  <si>
    <t>ECCDSP-0593-17-Caraga</t>
  </si>
  <si>
    <t>MAHOGANY CDC</t>
  </si>
  <si>
    <t>MAY CATUBIGAN</t>
  </si>
  <si>
    <t>ECCDCBP-0597-17-Caraga</t>
  </si>
  <si>
    <t>ECCDSP-0594-17-Caraga</t>
  </si>
  <si>
    <t>MAUG CDC</t>
  </si>
  <si>
    <t>ELSA TORIN</t>
  </si>
  <si>
    <t>Maug, Butuan City</t>
  </si>
  <si>
    <t>ECCDCBP-0598-17-Caraga</t>
  </si>
  <si>
    <t>ECCDSP-0595-17-Caraga</t>
  </si>
  <si>
    <t>PIGDAULAN CDC</t>
  </si>
  <si>
    <t>THERESA PEPITO</t>
  </si>
  <si>
    <t>Pigdaulan, Butuan City</t>
  </si>
  <si>
    <t>ECCDCBP-0599-17-Caraga</t>
  </si>
  <si>
    <t>ECCDSP-0596-17-Caraga</t>
  </si>
  <si>
    <t>TINIWISAN CDC</t>
  </si>
  <si>
    <t>OFELIA CABINEGRO</t>
  </si>
  <si>
    <t>Tiniwisan, Butuan City</t>
  </si>
  <si>
    <t>ECCDCBP-0600-17-Caraga</t>
  </si>
  <si>
    <t>ECCDSP-0597-17-Caraga</t>
  </si>
  <si>
    <t>TUNGAO CDC</t>
  </si>
  <si>
    <t>P-2, Tungao, Butuan City</t>
  </si>
  <si>
    <t>ECCDCBP-05601-17-Caraga</t>
  </si>
  <si>
    <t>ECCDSP-0873-17-Caraga</t>
  </si>
  <si>
    <t>YEMANE CDC</t>
  </si>
  <si>
    <t>NEDA ANUB</t>
  </si>
  <si>
    <t>P-18, Tungao, Butuan City</t>
  </si>
  <si>
    <t>ECCDCBP-05602-17-Caraga</t>
  </si>
  <si>
    <t>ECCDSP-0599-17-Caraga</t>
  </si>
  <si>
    <t>P-6 BUCAC CDC</t>
  </si>
  <si>
    <t>ARCILE A. GONZAGA</t>
  </si>
  <si>
    <t>P-6 Brgy. Bucac, Bayugan City</t>
  </si>
  <si>
    <t>ECCDCBP-0603-17-Caraga</t>
  </si>
  <si>
    <t>ECCDSP-0600-17-Caraga</t>
  </si>
  <si>
    <t>LOWER BUCAC CDC</t>
  </si>
  <si>
    <t>MILA C. SARONG</t>
  </si>
  <si>
    <t xml:space="preserve">P-2 Brgy. Bucac, Bayugan City </t>
  </si>
  <si>
    <t>ECCDCBP-0604-17-Caraga</t>
  </si>
  <si>
    <t>ECCDSP-0601-17-Caraga</t>
  </si>
  <si>
    <t>BUCAC CDC</t>
  </si>
  <si>
    <t>MARIE FE L. BALLESTEROS</t>
  </si>
  <si>
    <t>p-3 Brgy. Bucac, Bayugan City</t>
  </si>
  <si>
    <t>ECCDCBP-0605-17-Caraga</t>
  </si>
  <si>
    <t>ECCDSP-0602-17-Caraga</t>
  </si>
  <si>
    <t>BINGAY CDC</t>
  </si>
  <si>
    <t>ROSE MARIE G. ALCOBER</t>
  </si>
  <si>
    <t>p-16 Bigay Brgy. Salvation, Bayugan City</t>
  </si>
  <si>
    <t>ECCDCBP-0606-17-Caraga</t>
  </si>
  <si>
    <t>ECCDSP-0603-17-Caraga</t>
  </si>
  <si>
    <t>KATIPUNAN CDC</t>
  </si>
  <si>
    <t>NOVELYN R. ESTODILLO</t>
  </si>
  <si>
    <t>p-2 Brgy. Katipunan, Bayugan City</t>
  </si>
  <si>
    <t>ECCDCBP-0607-17-Caraga</t>
  </si>
  <si>
    <t>ECCDSP-0604-17-Caraga</t>
  </si>
  <si>
    <t>NEW DEMAR CDC</t>
  </si>
  <si>
    <t>ESTRELLA O. BACALING</t>
  </si>
  <si>
    <t>Sitio New Demar, Brgy. Marcelina, Bayugan City</t>
  </si>
  <si>
    <t>ECCDCBP-0608-17-Caraga</t>
  </si>
  <si>
    <t>ECCDSP-0605-17-Caraga</t>
  </si>
  <si>
    <t>HEART CDC</t>
  </si>
  <si>
    <t>LEONILA G. ALPECHE</t>
  </si>
  <si>
    <t>p-5 New Davao Group, Brgy. Marcelina, Bayugan City</t>
  </si>
  <si>
    <t>ECCDCBP-0609-17-Caraga</t>
  </si>
  <si>
    <t>ECCDSP-0606-17-Caraga</t>
  </si>
  <si>
    <t>JULITA G. MADRIA</t>
  </si>
  <si>
    <t>p-2, Brgy. Marcelina, Bayugan City</t>
  </si>
  <si>
    <t>ECCDCBP-0610-17-Caraga</t>
  </si>
  <si>
    <t>ECCDSP-0607-17-Caraga</t>
  </si>
  <si>
    <t>MARICAR R. MADRIA</t>
  </si>
  <si>
    <t>p-3, Brgy. Marcelina, Bayugan City</t>
  </si>
  <si>
    <t>ECCDCBP-0611-17-Caraga</t>
  </si>
  <si>
    <t>ECCDSP-0608-17-Caraga</t>
  </si>
  <si>
    <t>CAGBAS CDC</t>
  </si>
  <si>
    <t>NILA A. LABOR</t>
  </si>
  <si>
    <t>p-2 Brgy. Cagbas, Bayugan City</t>
  </si>
  <si>
    <t>ECCDCBP-0612-17-Caraga</t>
  </si>
  <si>
    <t>ECCDSP-0609-17-Caraga</t>
  </si>
  <si>
    <t>CHARITO CDC</t>
  </si>
  <si>
    <t>ERLINDA D. CALE</t>
  </si>
  <si>
    <t>p-1, Brgy. Charito, Bayugan City</t>
  </si>
  <si>
    <t>ECCDCBP-0613-17-Caraga</t>
  </si>
  <si>
    <t>ECCDSP-0610-17-Caraga</t>
  </si>
  <si>
    <t>GAMAO CDC</t>
  </si>
  <si>
    <t>SHIELA MARIE A. CABERTE</t>
  </si>
  <si>
    <t>p-1 Brgy. Gamao, Bayugan City</t>
  </si>
  <si>
    <t>ECCDCBP-0614-17-Caraga</t>
  </si>
  <si>
    <t>ECCDSP-0611-17-Caraga</t>
  </si>
  <si>
    <t>ADLAY-B CDC</t>
  </si>
  <si>
    <t>ROSELYN C. SUNIEL</t>
  </si>
  <si>
    <t>Brgy. Adlay, Carrascal</t>
  </si>
  <si>
    <t>ECCDCBP-0615-17-Caraga</t>
  </si>
  <si>
    <t>ADLAY-A CDC</t>
  </si>
  <si>
    <t>ROSALITA M. OMAPOY</t>
  </si>
  <si>
    <t>ECCDCBP-0616-16-Caraga</t>
  </si>
  <si>
    <t>ADLAY-C CDC</t>
  </si>
  <si>
    <t>MARISA P. GEMOLA</t>
  </si>
  <si>
    <t>ECCDCBP-0617-17-Caraga</t>
  </si>
  <si>
    <t>ADLAY-D CDC</t>
  </si>
  <si>
    <t>MARLYVIC C. TAMIOK</t>
  </si>
  <si>
    <t>ECCDCBP-0618-17-Caraga</t>
  </si>
  <si>
    <t>NASIPIT CDC</t>
  </si>
  <si>
    <t>FAITH G. GEMOLA</t>
  </si>
  <si>
    <t>Sitio Nasipit, Brgy. Adlay, Carrascal</t>
  </si>
  <si>
    <t>ECCDCBP-0619-17-Caraga</t>
  </si>
  <si>
    <t>GAMUTON CDC</t>
  </si>
  <si>
    <t>NYSAN I. SUAZO</t>
  </si>
  <si>
    <t>p-4, Brgy. Gamuton, Carrascal</t>
  </si>
  <si>
    <t>ECCDCBP-0620-17-Caraga</t>
  </si>
  <si>
    <t>NOCOT CDC</t>
  </si>
  <si>
    <t>MARY JANE S. DOONG</t>
  </si>
  <si>
    <t>Sitio Nocot, Brgy. Saca, Carrascal</t>
  </si>
  <si>
    <t>ECCDCBP-0621-17-Caraga</t>
  </si>
  <si>
    <t>MAICAM ECCD LEARNING CENTER</t>
  </si>
  <si>
    <t>MERSA I. CORDITO</t>
  </si>
  <si>
    <t>p-9, Brgy. Panikian, Carrascal</t>
  </si>
  <si>
    <t>ECCDCBP-0622-17-Caraga</t>
  </si>
  <si>
    <t>MASLOG CDC</t>
  </si>
  <si>
    <t>MENCHIE S. GUIRAL</t>
  </si>
  <si>
    <t>Sitio Maslog, Brgy. Panikian, Carrasccal</t>
  </si>
  <si>
    <t>ECCDCBP-0623-17-Caraga</t>
  </si>
  <si>
    <t>BAYBAY CDC</t>
  </si>
  <si>
    <t>level  2</t>
  </si>
  <si>
    <t>IMELDA I. ABASTAS</t>
  </si>
  <si>
    <t>p-3 Brgy. Baybay, Carrascal</t>
  </si>
  <si>
    <t>ECCDCBP-0624-17-Caraga</t>
  </si>
  <si>
    <t>EMBARCADERO CDC</t>
  </si>
  <si>
    <t>DIANITA E. MIRANDA</t>
  </si>
  <si>
    <t>p-1, Brgy. Embarcadero, Carrascal</t>
  </si>
  <si>
    <t>ECCDCBP-0625-17-Caraga</t>
  </si>
  <si>
    <t>DOYOS CDC</t>
  </si>
  <si>
    <t xml:space="preserve">PHOEBE R. BASIL </t>
  </si>
  <si>
    <t>Brgy. Doyos, Carrascal</t>
  </si>
  <si>
    <t>ECCDCBP-0626-17-Caraga</t>
  </si>
  <si>
    <t>CAGLAYAG CDC</t>
  </si>
  <si>
    <t>IRENE T. DIESTO</t>
  </si>
  <si>
    <t>p-5, Brgy. Caglayag, Carrascal</t>
  </si>
  <si>
    <t>ECCDCBP-0627-17-Caraga</t>
  </si>
  <si>
    <t>BANBAN CDC</t>
  </si>
  <si>
    <t>LORLIE MAE M. ECO</t>
  </si>
  <si>
    <t>p-8, Brgy. Panikian, Carrascal</t>
  </si>
  <si>
    <t>ECCDCBP-0628-17-Caraga</t>
  </si>
  <si>
    <t>BURI CDC</t>
  </si>
  <si>
    <t>MERCY GRACE A. DEGAMO</t>
  </si>
  <si>
    <t>p-1B, Brgy. Taglatawa, Bayugan</t>
  </si>
  <si>
    <t>ECCDCBP-0629-17-Caraga</t>
  </si>
  <si>
    <t>BLISS CDC</t>
  </si>
  <si>
    <t>ELIZABETH C. LOAYON</t>
  </si>
  <si>
    <t>p-7, Brgy. Taglatawan, Bayugan</t>
  </si>
  <si>
    <t>ECCDCBP-0630-17-Caraga</t>
  </si>
  <si>
    <t>LAHI CDC</t>
  </si>
  <si>
    <t>ELVIRA D. ARGUELLES</t>
  </si>
  <si>
    <t>Brgy. Lahi, Gigaquit</t>
  </si>
  <si>
    <t>ECCDCBP-0709-17-Caraga</t>
  </si>
  <si>
    <t>ECCDCBP-0707-17-Caraga</t>
  </si>
  <si>
    <t>ELSIE E. TANDAYAG</t>
  </si>
  <si>
    <t>BELINDA T. PAJUYO</t>
  </si>
  <si>
    <t>Brgy. Sison</t>
  </si>
  <si>
    <t>ECCDCBP-0710-17-Caraga</t>
  </si>
  <si>
    <t>ECCDCBP-0708-17-Caraga</t>
  </si>
  <si>
    <t>SAN PABLO CDC</t>
  </si>
  <si>
    <t>LIEZEL S. MARZON</t>
  </si>
  <si>
    <t>Brgy. San Pablo, Sison</t>
  </si>
  <si>
    <t>ECCDCBP-0265-14-Caraga</t>
  </si>
  <si>
    <t>SITIO TUGONAN</t>
  </si>
  <si>
    <t>MEZIEL G. CUBELO</t>
  </si>
  <si>
    <t>Brgy. Mabini, Surigao City</t>
  </si>
  <si>
    <t>ECCDCBP-0712-17-Caraga</t>
  </si>
  <si>
    <t>LUMABAN CDC</t>
  </si>
  <si>
    <t>JENEVIEVE D. LOPEZ</t>
  </si>
  <si>
    <t>Brgy. Rizal, Surigao City</t>
  </si>
  <si>
    <t>ECCDCBP-0713-17-Caraga</t>
  </si>
  <si>
    <t>PAYAWAN CDC</t>
  </si>
  <si>
    <t>ETHEL D. ABELANO</t>
  </si>
  <si>
    <t>Brgy. Luna, Surigao City</t>
  </si>
  <si>
    <t>ECCDCBP-0714-17-Caraga</t>
  </si>
  <si>
    <t>POCTOY CDC</t>
  </si>
  <si>
    <t>SHILA B. CAVITE</t>
  </si>
  <si>
    <t>Brgy. Poctoy, Surigao City</t>
  </si>
  <si>
    <t>ECCDCBP-0715-17-Caraga</t>
  </si>
  <si>
    <t>PUTOHAN CDC</t>
  </si>
  <si>
    <t>JUNALIZA N. MACO</t>
  </si>
  <si>
    <t>Brgy. Mat-i, Surigao City</t>
  </si>
  <si>
    <t>ECCDCBP-0716-17-Caraga</t>
  </si>
  <si>
    <t>TAGUBAY CDC</t>
  </si>
  <si>
    <t>JANETH N. FRANCO</t>
  </si>
  <si>
    <t>P-4,Brgy. Tagubay, Bayugan City</t>
  </si>
  <si>
    <t>ECCDCBP-0663-17-Caraga</t>
  </si>
  <si>
    <t>ECCDCBP-0660-17-Caraga</t>
  </si>
  <si>
    <t>SAGMONE CDC</t>
  </si>
  <si>
    <t>MARITCHO A. CERBAS</t>
  </si>
  <si>
    <t>P-6, Brgy. Sagmone, Bayugan City</t>
  </si>
  <si>
    <t>ECCDCBP-0664-17-Caraga</t>
  </si>
  <si>
    <t>MARILYN N. JUYO</t>
  </si>
  <si>
    <t>p-1, Brgy. Canayugan, Bayugan City</t>
  </si>
  <si>
    <t>ECCDCBP-0665-17-Caraga</t>
  </si>
  <si>
    <t>ECCDCBP-0662-17-Caraga</t>
  </si>
  <si>
    <t>P-5 TAGLATAWAN CDC</t>
  </si>
  <si>
    <t>AIDA E. GALA</t>
  </si>
  <si>
    <t>P5, Brgy. Taglatawan, Bayugan City</t>
  </si>
  <si>
    <t>ECCDCBP-0666-17-Caraga</t>
  </si>
  <si>
    <t>SIBOL CDC</t>
  </si>
  <si>
    <t>MERLYN G. POPELO</t>
  </si>
  <si>
    <t>P-11, Brgy. Fili. Bayugan City</t>
  </si>
  <si>
    <t>ECCDCBP-0667-17-Caraga</t>
  </si>
  <si>
    <t>STAR CDC</t>
  </si>
  <si>
    <t>EVA S. DEDOMO</t>
  </si>
  <si>
    <t>P-1, Brgy. Sta.Irene, Bayugan City</t>
  </si>
  <si>
    <t>ECCDCBP-0668-17-Caraga</t>
  </si>
  <si>
    <t>SAN ISIDRO CDC</t>
  </si>
  <si>
    <t>ANA S. BALMOCENA</t>
  </si>
  <si>
    <t>Brgy. San Isidro, Las Nieves</t>
  </si>
  <si>
    <t>ECCDCBP-0294-17-Caraga</t>
  </si>
  <si>
    <t>ECCDCBP-0640-17-Caraga</t>
  </si>
  <si>
    <t>NEW CANAAN CDC</t>
  </si>
  <si>
    <t>MARILYN T. RANARA</t>
  </si>
  <si>
    <t>Brgy. Durian, Las Nieves</t>
  </si>
  <si>
    <t>ECCDCBP-0644-17-Caraga</t>
  </si>
  <si>
    <t>ECCDCBP-0641-17-Caraga</t>
  </si>
  <si>
    <t>LINGAYAO-ANNEX CDC</t>
  </si>
  <si>
    <t>CARMEN O. PAGLINAWAN</t>
  </si>
  <si>
    <t>Brgy. Lingayao, Las Nieves</t>
  </si>
  <si>
    <t>ECCDCBP-0645-17-Caraga</t>
  </si>
  <si>
    <t>ECCDCBP-0642-17-Caraga</t>
  </si>
  <si>
    <t>LINGAYAO-EXTENSION CDC</t>
  </si>
  <si>
    <t>WILMA C. CALAGA</t>
  </si>
  <si>
    <t>ECCDCBP-0646-17-Caraga</t>
  </si>
  <si>
    <t>LINGAYAO-MAIN CDC</t>
  </si>
  <si>
    <t>ARNEL M. TIMO</t>
  </si>
  <si>
    <t>Brgy. Lingayao Las Nieves</t>
  </si>
  <si>
    <t>ECCDCBP-0647-17-Caraga</t>
  </si>
  <si>
    <t>LINGAYAO PUROK 6B CDC</t>
  </si>
  <si>
    <t>MERILA T. LABARES</t>
  </si>
  <si>
    <t>ECCDCBP-0648-17-Caraga</t>
  </si>
  <si>
    <t>MALICATO CDC</t>
  </si>
  <si>
    <t>MERCEDITHA H. GALEON</t>
  </si>
  <si>
    <t>Brgy. Malicato, Las Nieves</t>
  </si>
  <si>
    <t>ECCDCBP-0649-17-Caraga</t>
  </si>
  <si>
    <t>MANINGALAO CDC</t>
  </si>
  <si>
    <t>LYNDE A. BESCARA</t>
  </si>
  <si>
    <t>Brgy. Maningalao, Las Nieves</t>
  </si>
  <si>
    <t>ECCDCBP-0650-17-Caraga</t>
  </si>
  <si>
    <t>MARCOS CALO CDC</t>
  </si>
  <si>
    <t>NORMA C. GEMENTIZA</t>
  </si>
  <si>
    <t>Brgy. Marcos Calo, Las Nieves</t>
  </si>
  <si>
    <t>ECCDCBP-0651-17-Caraga</t>
  </si>
  <si>
    <t>MAT-I MAIN CDC</t>
  </si>
  <si>
    <t>ANA P. JAMILI</t>
  </si>
  <si>
    <t>Brgy. Mat-I Main, Las Nieves</t>
  </si>
  <si>
    <t>ECCDCBP-0652-17-Caraga</t>
  </si>
  <si>
    <t>MAT-I EXTENSION CDC</t>
  </si>
  <si>
    <t>MARGARITA I. DULAYBA</t>
  </si>
  <si>
    <t>Brgy. Mat-I, Las Nieves</t>
  </si>
  <si>
    <t>ECCDCBP-0653-17-Caraga</t>
  </si>
  <si>
    <t>IBUAN CDC</t>
  </si>
  <si>
    <t>CATHERINE G. LAGUMBAY</t>
  </si>
  <si>
    <t>ECCDCBP-0654-17-Caraga</t>
  </si>
  <si>
    <t>FATIMA CDC</t>
  </si>
  <si>
    <t>ROQUESA T. CABILTES</t>
  </si>
  <si>
    <t>Brgy. Ibuan, Las Nieves</t>
  </si>
  <si>
    <t>ECCDCBP-0655-17-Caraga</t>
  </si>
  <si>
    <t>JOSEFINA P. ABAN</t>
  </si>
  <si>
    <t>Brgy. Katipunan, Las Nieves</t>
  </si>
  <si>
    <t>ECCDCBP-0656-17-Caraga</t>
  </si>
  <si>
    <t>CASIKLAN-EXTENTION CDC</t>
  </si>
  <si>
    <t>CARMELYN B. CATUBIG</t>
  </si>
  <si>
    <t>Brgy. Casiklan, Las Nieves</t>
  </si>
  <si>
    <t>ECCDCBP-0657-17-Caraga</t>
  </si>
  <si>
    <t>GREEN HILLS CDC</t>
  </si>
  <si>
    <t>MARIE FE C. LASCO</t>
  </si>
  <si>
    <t>Brgy. Consorcia, Las Nieves</t>
  </si>
  <si>
    <t>ECCDCBP-0658-17-Caraga</t>
  </si>
  <si>
    <t>DURIAN CDC</t>
  </si>
  <si>
    <t>MYRNA M. GALLER</t>
  </si>
  <si>
    <t>ECCDCBP-0659-17-Caraga</t>
  </si>
  <si>
    <t>ARLYN A. MISOLES</t>
  </si>
  <si>
    <t>Brgy. Bonifacio, Las Nieves</t>
  </si>
  <si>
    <t>SUBAIT CDC</t>
  </si>
  <si>
    <t>HERMELINDA M. BAUTISTA</t>
  </si>
  <si>
    <t>ECCDCBP-0661-17-Caraga</t>
  </si>
  <si>
    <t>AMBACON CDC</t>
  </si>
  <si>
    <t>JULIA VIC G. LOMAHAN</t>
  </si>
  <si>
    <t>Brgy. Ambacon, Las Nieves</t>
  </si>
  <si>
    <t>CAIMPUGAN PROPER CDC</t>
  </si>
  <si>
    <t>MARIE FE S. BATILARAN</t>
  </si>
  <si>
    <t>p-1, Brgy. Caimpugan, San Francisco</t>
  </si>
  <si>
    <t>ECCDCBP-0669-17-Caraga</t>
  </si>
  <si>
    <t>LUCAC CDC</t>
  </si>
  <si>
    <t>ADEL B. ESPAÑA</t>
  </si>
  <si>
    <t>p-5, Brgy. Lucac, San Francisco</t>
  </si>
  <si>
    <t>ECCDCBP-0670-17-Caraga</t>
  </si>
  <si>
    <t>TAGAPUA CDC</t>
  </si>
  <si>
    <t>ERNELYN D. ESPACIO</t>
  </si>
  <si>
    <t>p-2, Brgy. Tagapua, San Francisco</t>
  </si>
  <si>
    <t>ECCDCBP-0671-17-Caraga</t>
  </si>
  <si>
    <t>EBRO CDC</t>
  </si>
  <si>
    <t>JENEBETH L. BARRIOS</t>
  </si>
  <si>
    <t>p-2, Brgy. Ebro, San Francisco</t>
  </si>
  <si>
    <t>ECCDCBP-0672-17-Caraga</t>
  </si>
  <si>
    <t>DAS-AGAN CDC</t>
  </si>
  <si>
    <t>CHARISSA G. ASIBAL</t>
  </si>
  <si>
    <t>p-1, Brgy. Das-agan, San Francisco</t>
  </si>
  <si>
    <t>ECCDCBP-0673-17-Caraga</t>
  </si>
  <si>
    <t>LADGADAN CDC</t>
  </si>
  <si>
    <t>OLGA M. PLALE</t>
  </si>
  <si>
    <t>p-1, Brgy. Ladgadan, San Francisco</t>
  </si>
  <si>
    <t>ECCDCBP-0674-17-Caraga</t>
  </si>
  <si>
    <t>BOBONAON DCC</t>
  </si>
  <si>
    <t>MICHELL M. HIBAYA</t>
  </si>
  <si>
    <t>Bobonaon, Mainit</t>
  </si>
  <si>
    <t>ECCDCBP-0675-17-Caraga</t>
  </si>
  <si>
    <t>MABINI DCC</t>
  </si>
  <si>
    <t>MADELYN M. SAJULAN</t>
  </si>
  <si>
    <t>Mabini, Mainit</t>
  </si>
  <si>
    <t>ECCDCBP-0676-17-Caraga</t>
  </si>
  <si>
    <t>MARAYAG DCC</t>
  </si>
  <si>
    <t>JONNA G. MANTONG</t>
  </si>
  <si>
    <t>Marayag, Mainit</t>
  </si>
  <si>
    <t>ECCDCBP-0677-17-Caraga</t>
  </si>
  <si>
    <t>PACUYAB DCC</t>
  </si>
  <si>
    <t>EMARIE H. CASAÑA</t>
  </si>
  <si>
    <t>Sitio Pacuyab, Mainit</t>
  </si>
  <si>
    <t>ECCDCBP-0678-17-Caraga</t>
  </si>
  <si>
    <t>MAHAYAHAY DCC</t>
  </si>
  <si>
    <t>SEVERINA A. HINGGO</t>
  </si>
  <si>
    <t>Mahayahay, Mainit</t>
  </si>
  <si>
    <t>ECCDCBP-0679-17-Caraga</t>
  </si>
  <si>
    <t>ROXAS DCC</t>
  </si>
  <si>
    <t>ROSEMARILYN M. ELLAZO</t>
  </si>
  <si>
    <t>Roxas, Mainit</t>
  </si>
  <si>
    <t>ECCDCBP-0680-17-Caraga</t>
  </si>
  <si>
    <t>QUEZON DCC</t>
  </si>
  <si>
    <t>NERIE S. LINCUNA</t>
  </si>
  <si>
    <t>Quezon, Mainit</t>
  </si>
  <si>
    <t>ECCDCBP-0681-17-Caraga</t>
  </si>
  <si>
    <t>MAGSAYSAY DCC</t>
  </si>
  <si>
    <t>FE RACHEL S. PANIAMOGAN</t>
  </si>
  <si>
    <t>Magsaysay, Mainit</t>
  </si>
  <si>
    <t>ECCDCBP-0682-17-Caraga</t>
  </si>
  <si>
    <t>TAPI-AN DCC</t>
  </si>
  <si>
    <t>DAISY T. PERIL</t>
  </si>
  <si>
    <t>Tapi-an, Mainit</t>
  </si>
  <si>
    <t>ECCDCBP-0683-17-Caraga</t>
  </si>
  <si>
    <t>MANSAYAO DCC</t>
  </si>
  <si>
    <t>DELPHA M. MADELO</t>
  </si>
  <si>
    <t>Mansayao, Mainit</t>
  </si>
  <si>
    <t>ECCDCBP-0684-17-Caraga</t>
  </si>
  <si>
    <t>SIANA DCC</t>
  </si>
  <si>
    <t>DAISY B. TUDIO</t>
  </si>
  <si>
    <t>Siana, Mainit</t>
  </si>
  <si>
    <t>ECCDCBP-0685-17-Caraga</t>
  </si>
  <si>
    <t>GETHSEMANE DCC</t>
  </si>
  <si>
    <t>EMELYN M. ANDING</t>
  </si>
  <si>
    <t>p-1, Brgy. Gethsemane, Bayugan City</t>
  </si>
  <si>
    <t>ECCDCBP-0686-17-Caraga</t>
  </si>
  <si>
    <t>GRACE ESTATE DCC</t>
  </si>
  <si>
    <t>JOY-ANN A. BERNALDEZ</t>
  </si>
  <si>
    <t>p-5, Brgy. Grace Estate, Bayugan City</t>
  </si>
  <si>
    <t>ECCDCBP-0687-17-Caraga</t>
  </si>
  <si>
    <t>NEW LANAO DCC</t>
  </si>
  <si>
    <t>MAY R. ARANTE</t>
  </si>
  <si>
    <t>p-13, Brgy. Magkiangkiang, Bayugan City</t>
  </si>
  <si>
    <t>ECCDCBP-0688-17-Caraga</t>
  </si>
  <si>
    <t>WILDERNESS CDC</t>
  </si>
  <si>
    <t>JOCELYN L. ABION</t>
  </si>
  <si>
    <t>p-7, Brgy. Mt. Carmen, Bayugan City</t>
  </si>
  <si>
    <t>ECCDCBP-0689-17-Caraga</t>
  </si>
  <si>
    <t>MT. CARMEN CDC</t>
  </si>
  <si>
    <t>JENALYN D. JULI</t>
  </si>
  <si>
    <t>p-4, Brgy. Mt.Carmen, Bayugan City</t>
  </si>
  <si>
    <t>ECCDCBP-0690-17-Caraga</t>
  </si>
  <si>
    <t>MT. OLIVE CDC</t>
  </si>
  <si>
    <t>DAILYN V. VILLABITO</t>
  </si>
  <si>
    <t>p-3, Brgy. Mt. Olive, Bayugan City</t>
  </si>
  <si>
    <t>ECCDCBP-0691-17-Caraga</t>
  </si>
  <si>
    <t>NEW SALEM CDC</t>
  </si>
  <si>
    <t>NELLY JEAN M. MONTERO</t>
  </si>
  <si>
    <t>p-3, Brgy. New Salem, Bayugan City</t>
  </si>
  <si>
    <t>ECCDCBP-0692-17-Caraga</t>
  </si>
  <si>
    <t>VILLA ONDAYON CDC</t>
  </si>
  <si>
    <t>JENIFFER B. ROLLAN</t>
  </si>
  <si>
    <t>p-1A, Brgy. Villa Ondayon, Bayugan City</t>
  </si>
  <si>
    <t>ECCDCBP-0693-17-Caraga</t>
  </si>
  <si>
    <t>DAFFODIL CDC</t>
  </si>
  <si>
    <t>JERALYN H. VILLABETO</t>
  </si>
  <si>
    <t>p-10, Brgy. Makiangkiang, Bayugan City</t>
  </si>
  <si>
    <t>ECCDCBP-0694-17-Caraga</t>
  </si>
  <si>
    <t>DAISY CDC</t>
  </si>
  <si>
    <t>EMMALINDA C. PUJADAS</t>
  </si>
  <si>
    <t xml:space="preserve">p-4, Brgy. Poblacion, Las Nieves </t>
  </si>
  <si>
    <t>ECCDCBP-0698-17-Caraga</t>
  </si>
  <si>
    <t>TINUCORAN CDC</t>
  </si>
  <si>
    <t>ANILYN MAE G. BATION</t>
  </si>
  <si>
    <t>p-1, Brgy. Tinucoran, Las Nieves</t>
  </si>
  <si>
    <t>ECCDCBP-0699-17-Caraga</t>
  </si>
  <si>
    <t>BALUNGAGAN CDC</t>
  </si>
  <si>
    <t>RONALD D. DESUYO</t>
  </si>
  <si>
    <t>p-2. Brgy. Balungagan, Las Nieves</t>
  </si>
  <si>
    <t>ECCDCBP-0700-17-Caraga</t>
  </si>
  <si>
    <t>CASIKLAN CDC</t>
  </si>
  <si>
    <t>JONALINE D. MONTALBAN</t>
  </si>
  <si>
    <t>p-1, Brgy. Casiklan, Las Nieves</t>
  </si>
  <si>
    <t>ECCDCBP-0701-17-Caraga</t>
  </si>
  <si>
    <t>LAWAN-LAWAN CDC</t>
  </si>
  <si>
    <t>ROSALIA D. MIGDUYAN</t>
  </si>
  <si>
    <t>p-4, Brgy. Lawan-lawan, Las Nieves</t>
  </si>
  <si>
    <t>ECCDCBP-0702-17-Caraga</t>
  </si>
  <si>
    <t>CRIS LYKA A. MANGITNGIT</t>
  </si>
  <si>
    <t>p-2, Brgy. Poblacion, Tubay</t>
  </si>
  <si>
    <t>ECCDCBP-0703-17-Caraga</t>
  </si>
  <si>
    <t>DOÑA TELESFORA ECCD LEARNING CENTER</t>
  </si>
  <si>
    <t>PAZ B. LIGUTOM</t>
  </si>
  <si>
    <t>p-2, Brgy. Doña Telesfora, Tubay</t>
  </si>
  <si>
    <t>ECCDCBP-0704-17-Caraga</t>
  </si>
  <si>
    <t>SUNFLOWER CDC</t>
  </si>
  <si>
    <t>EMERLITA S. INGHOG</t>
  </si>
  <si>
    <t>p-3, Brgy. Sta. Ana, Tubay</t>
  </si>
  <si>
    <t>ECCDCBP-0705-17-Caraga</t>
  </si>
  <si>
    <t>MANAG-AS CDC</t>
  </si>
  <si>
    <t>VANESA D. ARREZA</t>
  </si>
  <si>
    <t>Sitio Manag-as, Brgy. Gamuton, Carrascal</t>
  </si>
  <si>
    <t>ECCDCBP-0717-17-Caraga</t>
  </si>
  <si>
    <t>PANIKIAN CDC</t>
  </si>
  <si>
    <t>ROSALIE G. POLIDO</t>
  </si>
  <si>
    <t>p-5, Brgy. Panikian, Carrascal</t>
  </si>
  <si>
    <t>ECCDCBP-0718-17-Caraga</t>
  </si>
  <si>
    <t>TINIGBASAN ECCD LEARNING CENTER</t>
  </si>
  <si>
    <t>LAIDA P. JUMAMIL</t>
  </si>
  <si>
    <t>p-1, Brgy. Tinigbasan, Tubay</t>
  </si>
  <si>
    <t>ECCDCBP-0719-17-Caraga</t>
  </si>
  <si>
    <t>MABINI CDC</t>
  </si>
  <si>
    <t>MA. NANCY B. RAMOS</t>
  </si>
  <si>
    <t>Mabini, Cagdianao</t>
  </si>
  <si>
    <t>ECCDCBP-0720-17-Caraga</t>
  </si>
  <si>
    <t>DEL PILAR CDC</t>
  </si>
  <si>
    <t>SARAH M. SALDIVAR</t>
  </si>
  <si>
    <t>Del Pilar, Cagdianao</t>
  </si>
  <si>
    <t>ECCDCBP-0721-17-Caraga</t>
  </si>
  <si>
    <t>VALENCIA CDS</t>
  </si>
  <si>
    <t>ABEGAIL R. ROBLES</t>
  </si>
  <si>
    <t>Valencia, Cagdianao</t>
  </si>
  <si>
    <t>ECCDCBP-0723-17-Caraga</t>
  </si>
  <si>
    <t>BAL IWAN CDC</t>
  </si>
  <si>
    <t>GEMMA G. FIDELES</t>
  </si>
  <si>
    <t>Bal iwan, Cagdianao</t>
  </si>
  <si>
    <t>ECCDCBP-0724-17-Caraga</t>
  </si>
  <si>
    <t>CAYETANO CDC</t>
  </si>
  <si>
    <t>JACQUELYN M. PAULCO</t>
  </si>
  <si>
    <t>Cayetano, Dinagat</t>
  </si>
  <si>
    <t>ECCDCBP-0725-17-Caraga</t>
  </si>
  <si>
    <t>MAGSAYSAY CDC</t>
  </si>
  <si>
    <t>CORAZON E. GA</t>
  </si>
  <si>
    <t>Magsaysay, Cayetano, Dinagat</t>
  </si>
  <si>
    <t>ECCDCBP-0726-17-Caraga</t>
  </si>
  <si>
    <t>BUSAY CDC</t>
  </si>
  <si>
    <t>GENALYN P. BERNACER</t>
  </si>
  <si>
    <t>Busay, New Mabuhay, Dinagat</t>
  </si>
  <si>
    <t>ECCDCBP-0727-17-Caraga</t>
  </si>
  <si>
    <t>JOCELYN A. ALVARADO</t>
  </si>
  <si>
    <t>Sta. Cruz, Loreto</t>
  </si>
  <si>
    <t>ECCDCBP-0728-17-Caraga</t>
  </si>
  <si>
    <t>GENELYN H. ACRUZ</t>
  </si>
  <si>
    <t>Busay, Carmen, Loreto</t>
  </si>
  <si>
    <t>ECCDCBP-0729-17-Caraga</t>
  </si>
  <si>
    <t>NAVARRO CDC</t>
  </si>
  <si>
    <t>NEMIA D. CUYNO</t>
  </si>
  <si>
    <t>Navarro, Tubajon</t>
  </si>
  <si>
    <t>ECCDCBP-0730-17-Caraga</t>
  </si>
  <si>
    <t>GENERAL AGUINALDO CDC</t>
  </si>
  <si>
    <t>MONALUNA D. PILLODAR</t>
  </si>
  <si>
    <t>Gen. Aguinaldo, Libjo</t>
  </si>
  <si>
    <t>ECCDCBP-0731-17-Caraga</t>
  </si>
  <si>
    <t>GARCIA CDC</t>
  </si>
  <si>
    <t>FREGIE M. MANATAD</t>
  </si>
  <si>
    <t>Garcia, Libjo</t>
  </si>
  <si>
    <t>ECCDCBP-0732-17-Caraga</t>
  </si>
  <si>
    <t>BALITE CDC</t>
  </si>
  <si>
    <t>DANNY E. JARDIN</t>
  </si>
  <si>
    <t>Balite, San Antonio, Libjo</t>
  </si>
  <si>
    <t>ECCDCBP-0733-17-Caraga</t>
  </si>
  <si>
    <t>DOÑA HELEN CDC</t>
  </si>
  <si>
    <t>AICELYN B. SAQUITA</t>
  </si>
  <si>
    <t>Doña Helen, Libjo</t>
  </si>
  <si>
    <t>ECCDCBP-0734-17-Caraga</t>
  </si>
  <si>
    <t>MAYBOG CDC</t>
  </si>
  <si>
    <t>Brgy. Maybog, Malimono</t>
  </si>
  <si>
    <t>ECCDCBP-0735-17-Caraga</t>
  </si>
  <si>
    <t>VILLARIZ CDC</t>
  </si>
  <si>
    <t xml:space="preserve">LORENA C. AMPARO </t>
  </si>
  <si>
    <t>Brgy. Villariza, Malimono</t>
  </si>
  <si>
    <t>ECCDCBP-0736-17-Caraga</t>
  </si>
  <si>
    <t>C5 NUEVA ERA CDC</t>
  </si>
  <si>
    <t>ALICIA B. ADLAWAN</t>
  </si>
  <si>
    <t>Campos 5, Brgy. Nueva Era, Bunawan</t>
  </si>
  <si>
    <t>ECCDCBP-0737-17-Caraga</t>
  </si>
  <si>
    <t>SAN TEODORO CDC</t>
  </si>
  <si>
    <t>ALILIE C. TULOD</t>
  </si>
  <si>
    <t>p-8, Brgy. San Teodoro, Bunawan</t>
  </si>
  <si>
    <t>ECCDCBP-0738-17-Caraga</t>
  </si>
  <si>
    <t>SAN MARCOS CDC</t>
  </si>
  <si>
    <t>DORALISA C. NAVARRO</t>
  </si>
  <si>
    <t>p-2, Brgy. San Marcos, Bunawan</t>
  </si>
  <si>
    <t>ECCDCBP-0739-17-Caraga</t>
  </si>
  <si>
    <t>ECCDCBP-0505-17-Caraga</t>
  </si>
  <si>
    <t>March 5, 2017</t>
  </si>
  <si>
    <t>March 4, 2020</t>
  </si>
  <si>
    <t>ECCDSP-0502-17-Caraga</t>
  </si>
  <si>
    <t>March 4, 2019</t>
  </si>
  <si>
    <t>MA. CONSUELO S. FRONTERAS</t>
  </si>
  <si>
    <t>ECCDSP-0510-17-Caraga</t>
  </si>
  <si>
    <t>ECCDSP-0509-17-Caraga</t>
  </si>
  <si>
    <t>ECCDSP-0508-17-Caraga</t>
  </si>
  <si>
    <t>ECCDSP-0507-17-Caraga</t>
  </si>
  <si>
    <t>ECCDSP-0506-17-Caraga</t>
  </si>
  <si>
    <t>ECCDSP-0505-17-Caraga</t>
  </si>
  <si>
    <t>ECCDSP-0504-17-Caraga</t>
  </si>
  <si>
    <t>PINAMANCULAN CDC</t>
  </si>
  <si>
    <t>CHURCH OF GOD LEARNING CENTER</t>
  </si>
  <si>
    <t>On-going compliance</t>
  </si>
  <si>
    <t>JULEM MAY D. TOMILAP</t>
  </si>
  <si>
    <t>JOHANNA CHARITY T. CASTILLO</t>
  </si>
  <si>
    <t>P-1, Pinamanculan, Butuan City, AND</t>
  </si>
  <si>
    <t>P-17, Lower Mandacpan, San Vicente, Butuan City, AND</t>
  </si>
  <si>
    <t>LANDING CDC</t>
  </si>
  <si>
    <t>ALGIEN B. BINGHIT</t>
  </si>
  <si>
    <t>P-11, Sitio Landing, San Mateo, Butuan City, AND</t>
  </si>
  <si>
    <t>May 1, 2017</t>
  </si>
  <si>
    <t>May 2, 2017</t>
  </si>
  <si>
    <t>ANTICALA CDC</t>
  </si>
  <si>
    <t>JOSEPHINE C. CAGANG</t>
  </si>
  <si>
    <t>P-3, Anticala, Butuan City</t>
  </si>
  <si>
    <t>May 15, 2017</t>
  </si>
  <si>
    <t>SUMILE CDC</t>
  </si>
  <si>
    <t>MAIBU CDC</t>
  </si>
  <si>
    <t>JIESEL C. SENO</t>
  </si>
  <si>
    <t>JASMIN P. PADON</t>
  </si>
  <si>
    <t>P-1A, Sumile, Butuan City, AND</t>
  </si>
  <si>
    <t>May 16, 2017</t>
  </si>
  <si>
    <t>TINIGBASAN CDC</t>
  </si>
  <si>
    <t>LAIDA P. JUMAMIN</t>
  </si>
  <si>
    <t>P-Dalisay, Poblacion 1, Tubay, AND</t>
  </si>
  <si>
    <t>Brgy. Tinigbasan, Tubay, AND</t>
  </si>
  <si>
    <t>April 6, 2017</t>
  </si>
  <si>
    <t>EVELYN B. AMPARO</t>
  </si>
  <si>
    <t>LYDA R. BULAGA</t>
  </si>
  <si>
    <t xml:space="preserve"> ( 1st-4th Quarter of CY 2017 )</t>
  </si>
  <si>
    <t>C4 NUEVA ERA CDC</t>
  </si>
  <si>
    <t>ARCELIE U. GINOO</t>
  </si>
  <si>
    <t>Campos 4, Brgy. Nueva Era, Bunawan, ADS</t>
  </si>
  <si>
    <t>Oct. 23, 2017</t>
  </si>
  <si>
    <t>IMELDA CDC</t>
  </si>
  <si>
    <t>MAICA CDC</t>
  </si>
  <si>
    <t>GUITAS CDC</t>
  </si>
  <si>
    <t>ANABELL A. ULAT</t>
  </si>
  <si>
    <t>RICHEL B. RODULFO</t>
  </si>
  <si>
    <t>JENIE Y. BEBIS</t>
  </si>
  <si>
    <t>LORETA T. PIAONAN</t>
  </si>
  <si>
    <t>P-5, Brgy. Poblacion, Bunawan, ADS</t>
  </si>
  <si>
    <t>P-1, Brgy. Imelda, Bunawan, ADS</t>
  </si>
  <si>
    <t>P-6, Brgy. Guitas, Bunawan, ADS</t>
  </si>
  <si>
    <t>P-6, Maica, Brgy. Libertad, Nunawan, ADS</t>
  </si>
  <si>
    <t>MANOBO &amp; SETTLERS</t>
  </si>
  <si>
    <t>Oct. 24, 2017</t>
  </si>
  <si>
    <t>Oct. 23, 2021</t>
  </si>
  <si>
    <t>Oct. 23, 2020</t>
  </si>
  <si>
    <t>JEANILYN O. GUNAY</t>
  </si>
  <si>
    <t>P-9, Nangka, Brgy. Consuelo, Bunawan, ADS</t>
  </si>
  <si>
    <t>SAN JUAN PILOT CDC</t>
  </si>
  <si>
    <t>LETECIA CORTES</t>
  </si>
  <si>
    <t>July 29, 2018</t>
  </si>
  <si>
    <t>TOGBONGON CDC</t>
  </si>
  <si>
    <t>LIZA B. MACEDA</t>
  </si>
  <si>
    <t>Brgy. Togbongon, Surigao City, SDN</t>
  </si>
  <si>
    <t>BONIFACIO SARCE CDC</t>
  </si>
  <si>
    <t>ROSALYN MARIA U. PAGANGPANG</t>
  </si>
  <si>
    <t>STO. NIñO CDC</t>
  </si>
  <si>
    <t>REYSA V. JAMERO</t>
  </si>
  <si>
    <t>Brgy. Poblacion, Bacuag, SDN</t>
  </si>
  <si>
    <t>P-1, Brgy. Tinigbasan, Tubay, AND</t>
  </si>
  <si>
    <t>PALMAVERA CDC</t>
  </si>
  <si>
    <t>MARISA G. YBAÑEZ</t>
  </si>
  <si>
    <t>Sitio Palmavera, Brgy. Ambacon, Las Nieves, AND</t>
  </si>
  <si>
    <t>ROSE CDC</t>
  </si>
  <si>
    <t>JOFRAN A. CANDAR</t>
  </si>
  <si>
    <t>P-2, Brgy. Pinanaan</t>
  </si>
  <si>
    <t>SUNRISE CDC</t>
  </si>
  <si>
    <t>MONTEVISTA CDC</t>
  </si>
  <si>
    <t>LOLONGA MADAYA CDC</t>
  </si>
  <si>
    <t>SAN AGUSTIN CDC</t>
  </si>
  <si>
    <t>OSMEÑA CDC</t>
  </si>
  <si>
    <t>MABUHAY-A CDC</t>
  </si>
  <si>
    <t>CHARITY CDC</t>
  </si>
  <si>
    <t>MABUHAY-B CDC</t>
  </si>
  <si>
    <t>VERDU CDC</t>
  </si>
  <si>
    <t>JOY CDC</t>
  </si>
  <si>
    <t>NAGUBAT CDC</t>
  </si>
  <si>
    <t>SICO-SICO CDC</t>
  </si>
  <si>
    <t>BUYA CDC</t>
  </si>
  <si>
    <t>TUMOROK CDC</t>
  </si>
  <si>
    <t>MADELYN L. LANDOG</t>
  </si>
  <si>
    <t>P2-C, Brgy. Taglatawan, Bayugan City</t>
  </si>
  <si>
    <t>GLORILYN Y. AQUINO</t>
  </si>
  <si>
    <t>P-2, Brgy. Montevista, Bayugan City</t>
  </si>
  <si>
    <t>LUCILEN C. QUISMUNDO</t>
  </si>
  <si>
    <t>P-1A, Brgy. Taglatawan, Bayugan City</t>
  </si>
  <si>
    <t>ASUNCION H. ABUGA</t>
  </si>
  <si>
    <t>P-2, San Agustin, Bayugan City</t>
  </si>
  <si>
    <t>MARY-ANN BULADO</t>
  </si>
  <si>
    <t>P-2, Brgy. Osmeña, Bayugan City</t>
  </si>
  <si>
    <t>ARSENIA AS. ABALA</t>
  </si>
  <si>
    <t>P4-A, Brgy. Mabuhay, Bayugan City</t>
  </si>
  <si>
    <t>NIDA A. BACUS</t>
  </si>
  <si>
    <t>P-2, Brgy. San Isidro, Bayugan City</t>
  </si>
  <si>
    <t>ANALYN S. GONGOB</t>
  </si>
  <si>
    <t>P-6, Brgy. San Isidro, Bayugan City</t>
  </si>
  <si>
    <t>NELIA O. ORBITA</t>
  </si>
  <si>
    <t>P-7, Brgy. Maygatasan, Bayugan City</t>
  </si>
  <si>
    <t>CRESILDA M. ALBURO</t>
  </si>
  <si>
    <t>P-1, Brgy. Mabuhay, Bayugan City</t>
  </si>
  <si>
    <t>EVANGELINE Y. JACOTMAYA</t>
  </si>
  <si>
    <t>P-2, Brgy. Verdu, Bayugan City</t>
  </si>
  <si>
    <t>MEREGINE A. MOSQUITO</t>
  </si>
  <si>
    <t>P-6, Brgy. Fili, Bayugan City</t>
  </si>
  <si>
    <t>CATHERINE C. CATULMO</t>
  </si>
  <si>
    <t>Brgy. Alambique, Gigaquit</t>
  </si>
  <si>
    <t>KAREN L. EUPEÑA</t>
  </si>
  <si>
    <t>Brgy. San Isidro, Gigaquit</t>
  </si>
  <si>
    <t>ALMA L. SEMACIO</t>
  </si>
  <si>
    <t>Brgy. Ipil, Gigaquit</t>
  </si>
  <si>
    <t>DIVINA N. PIOSANG</t>
  </si>
  <si>
    <t>Brgy. Sico-sico, Gigaquit</t>
  </si>
  <si>
    <t>MA. TERESITA P. PARAGUYA</t>
  </si>
  <si>
    <t>Brgy. Camom-onan, Gigaquit</t>
  </si>
  <si>
    <t>JUNA E. LATOGA</t>
  </si>
  <si>
    <t>ECCDCBP-0631-17-Caraga</t>
  </si>
  <si>
    <t>ECCDCBP-0632-17-Caraga</t>
  </si>
  <si>
    <t>ECCDCBP-0633-17-Caraga</t>
  </si>
  <si>
    <t>ECCDCBP-0634-17-Caraga</t>
  </si>
  <si>
    <t>ECCDCBP-0635-17-Caraga</t>
  </si>
  <si>
    <t>ECCDCBP-0636-17-Caraga</t>
  </si>
  <si>
    <t>ECCDCBP-0637-17-Caraga</t>
  </si>
  <si>
    <t>ECCDCBP-0638-17-Caraga</t>
  </si>
  <si>
    <t>ECCDCBP-0639-17-Caraga</t>
  </si>
  <si>
    <t>ECCDCBP-0706-17-Caraga</t>
  </si>
  <si>
    <t>MOLAVE DCC</t>
  </si>
  <si>
    <t>ANALY A. GUY-AB</t>
  </si>
  <si>
    <t>Brgy. Mahaba, Cabadbaran City</t>
  </si>
  <si>
    <t>YAKAL DCC</t>
  </si>
  <si>
    <t>LINIE L. TULIBAS</t>
  </si>
  <si>
    <t>DURANTA DCC</t>
  </si>
  <si>
    <t>CHONA D. MUEDAS</t>
  </si>
  <si>
    <t>Brgy. Calamba, Cabadbaran City</t>
  </si>
  <si>
    <t>SANTAN DCC</t>
  </si>
  <si>
    <t>AMALIA M. SENDREJAS</t>
  </si>
  <si>
    <t>ECCDCBP-0487-14-Caraga</t>
  </si>
  <si>
    <t>ECCDSP-0484-14-Caraga</t>
  </si>
  <si>
    <t>ECCDCBP-0490-14-Caraga</t>
  </si>
  <si>
    <t>ECCDSP-0485-14-Caraga</t>
  </si>
  <si>
    <t>ECCDCBP-0489-14-Caraga</t>
  </si>
  <si>
    <t>ECCDSP-0486-14-Caraga</t>
  </si>
  <si>
    <t>ECCDSP-0487-14-Caraga</t>
  </si>
  <si>
    <t>BOCBOCAN CDC</t>
  </si>
  <si>
    <t>ANGIE M. TINGKAYAN</t>
  </si>
  <si>
    <t>Sitio Bocbocan, Brgy. Lawan-lawan, Las Nieves</t>
  </si>
  <si>
    <t>ROSARIO CDC</t>
  </si>
  <si>
    <t>DOMENICA P. CALEPIZ</t>
  </si>
  <si>
    <t>P-1, Brgy. Rosario, Las Nieves</t>
  </si>
  <si>
    <t>MARGIE P. SELA</t>
  </si>
  <si>
    <t>San Isidro, Mainit</t>
  </si>
  <si>
    <t>CANTUGAS DCC</t>
  </si>
  <si>
    <t>ROSALINDA O. MARCO</t>
  </si>
  <si>
    <t>Cantugas, Mainit</t>
  </si>
  <si>
    <t>CANAYUGAN CDC</t>
  </si>
  <si>
    <t>CABAGYANGAN CDC</t>
  </si>
  <si>
    <t>SHIELA B. BUISA</t>
  </si>
  <si>
    <t>Sitio Cabagyangan, Brgy. Babuyan, Carrascal</t>
  </si>
  <si>
    <t>BABUYAN CDC</t>
  </si>
  <si>
    <t>ELIZABETH G. CORDITA</t>
  </si>
  <si>
    <t>P-3, Brgy. Babuyan, Carrascal</t>
  </si>
  <si>
    <t>TABON-TABON CDC</t>
  </si>
  <si>
    <t>LAARNI G. ITAAS</t>
  </si>
  <si>
    <t>P-2, Brgy. Bacolod, Carrascal</t>
  </si>
  <si>
    <t>BACOLOD CDC</t>
  </si>
  <si>
    <t>CRISTY LIZA Y. REYES</t>
  </si>
  <si>
    <t>P-6, Brgy. Bacolod, Carrascal</t>
  </si>
  <si>
    <t>SACA CDC</t>
  </si>
  <si>
    <t>JOSEPHINE V. GENTE</t>
  </si>
  <si>
    <t>P-3, Brgy. Saca, Carrascal</t>
  </si>
  <si>
    <t>ROSELIE G. POLIDO</t>
  </si>
  <si>
    <t>PANTUKAN-B CDC</t>
  </si>
  <si>
    <t>CLAUDETH C. BALCITA</t>
  </si>
  <si>
    <t>P-1, Brgy. Pantukan, Carrascal</t>
  </si>
  <si>
    <t>PANTUKAN-A CDC</t>
  </si>
  <si>
    <t>ANABEL C. CAYON</t>
  </si>
  <si>
    <t>P-1, Brgy. Pantukan, Carrascal, SDS</t>
  </si>
  <si>
    <t>TAG-ANITO CDC</t>
  </si>
  <si>
    <t>GRACE L. AZARCON</t>
  </si>
  <si>
    <t>P-3, Brgy. Tag-anito, Carrascal</t>
  </si>
  <si>
    <t>MARCELINA CDC</t>
  </si>
  <si>
    <t>P-3 MARCELINA CDC</t>
  </si>
  <si>
    <t>ECCDSP-0616-17-Caraga</t>
  </si>
  <si>
    <t>ECCDSP-0615-17-Caraga</t>
  </si>
  <si>
    <t>ECCDSP-0614-17-Caraga</t>
  </si>
  <si>
    <t>ECCDSP-0613-17-Caraga</t>
  </si>
  <si>
    <t>ECCDSP-0612-17-Caraga</t>
  </si>
  <si>
    <t>ECCDSP-0617-17-Caraga</t>
  </si>
  <si>
    <t>ECCDSP-0618-17-Caraga</t>
  </si>
  <si>
    <t>ECCDSP-0619-17-Caraga</t>
  </si>
  <si>
    <t>ECCDSP-0620-17-Caraga</t>
  </si>
  <si>
    <t>ECCDSP-0621-17-Caraga</t>
  </si>
  <si>
    <t>ECCDSP-0622-17-Caraga</t>
  </si>
  <si>
    <t>ECCDSP-0623-17-Caraga</t>
  </si>
  <si>
    <t>ECCDSP-0624-17-Caraga</t>
  </si>
  <si>
    <t>ECCDSP-0625-17-Caraga</t>
  </si>
  <si>
    <t>ECCDSP-0626-17-Caraga</t>
  </si>
  <si>
    <t>ECCDSP-0627-17-Caraga</t>
  </si>
  <si>
    <t>ECCDSP-0628-17-Caraga</t>
  </si>
  <si>
    <t>ECCDSP-0629-17-Caraga</t>
  </si>
  <si>
    <t>ECCDCBSP-0630-17-Caraga</t>
  </si>
  <si>
    <t>ECCDCSP-0631-17-Caraga</t>
  </si>
  <si>
    <t>ECCDCSP-0632-17-Caraga</t>
  </si>
  <si>
    <t>ECCDCSP-0633-17-Caraga</t>
  </si>
  <si>
    <t>ECCDCSP-0634-17-Caraga</t>
  </si>
  <si>
    <t>ECCDCSP-0635-17-Caraga</t>
  </si>
  <si>
    <t>ECCDCSP-0636-17-Caraga</t>
  </si>
  <si>
    <t>ECCDCSP-0637-17-Caraga</t>
  </si>
  <si>
    <t>ECCDCSP-0638-17-Caraga</t>
  </si>
  <si>
    <t>ECCDCSP-0639-17-Caraga</t>
  </si>
  <si>
    <t>ECCDCSP-0701-17-Caraga</t>
  </si>
  <si>
    <t>ECCDCSP-0702-17-Caraga</t>
  </si>
  <si>
    <t>ECCDCSP-0703-17-Caraga</t>
  </si>
  <si>
    <t>ECCDCSP-0704-17-Caraga</t>
  </si>
  <si>
    <t>ECCDCSP-0705-17-Caraga</t>
  </si>
  <si>
    <t>ECCDCSP-0706-17-Caraga</t>
  </si>
  <si>
    <t>ECCDCSP-0707-17-Caraga</t>
  </si>
  <si>
    <t>ECCDCSP-0708-17-Caraga</t>
  </si>
  <si>
    <t>ECCDCSP-0709-17-Caraga</t>
  </si>
  <si>
    <t>ECCDCSP-0710-17-Caraga</t>
  </si>
  <si>
    <t>ECCDCSP-0711-17-Caraga</t>
  </si>
  <si>
    <t>ECCDCSP-0712-17-Caraga</t>
  </si>
  <si>
    <t>ECCDCSP-0713-17-Caraga</t>
  </si>
  <si>
    <t>ECCDCSP-0661-117-Caraga</t>
  </si>
  <si>
    <t>ECCDCSP-0662-17-Caraga</t>
  </si>
  <si>
    <t>ECCDCSP-0663-17-Caraga</t>
  </si>
  <si>
    <t>ECCDCSP-0664-17-Caraga</t>
  </si>
  <si>
    <t>ECCDCSP-0665-17-Caraga</t>
  </si>
  <si>
    <t>ECCDCSP-0640-17-Caraga</t>
  </si>
  <si>
    <t>ECCDCSP-0641-17-Caraga</t>
  </si>
  <si>
    <t>ECCDCSP-0642-17-Caraga</t>
  </si>
  <si>
    <t>ECCDCSP-0643-17-Caraga</t>
  </si>
  <si>
    <t>ECCDCSP-0644-17-Caraga</t>
  </si>
  <si>
    <t>ECCDCSP-0645-17-Caraga</t>
  </si>
  <si>
    <t>ECCDCSP-0646-17-Caraga</t>
  </si>
  <si>
    <t>ECCDCSP-0647-17-Caraga</t>
  </si>
  <si>
    <t>ECCDCSP-0648-17-Caraga</t>
  </si>
  <si>
    <t>ECCDCSP-0649-17-Caraga</t>
  </si>
  <si>
    <t>ECCDCSP-0650-17-Caraga</t>
  </si>
  <si>
    <t>ECCDCSP-0651-17-Caraga</t>
  </si>
  <si>
    <t>ECCDCSP-0652-17-Caraga</t>
  </si>
  <si>
    <t>ECCDCSP-0653-17-Caraga</t>
  </si>
  <si>
    <t>ECCDCSP-0654-17-Caraga</t>
  </si>
  <si>
    <t>ECCDCSP-0655-17-Caraga</t>
  </si>
  <si>
    <t>ECCDCSP-0656-17-Caraga</t>
  </si>
  <si>
    <t>ECCDCSP-0657-17-Caraga</t>
  </si>
  <si>
    <t>ECCDCSP-0658-17-Caraga</t>
  </si>
  <si>
    <t>ECCDCSP-0659-17-Caraga</t>
  </si>
  <si>
    <t>ECCDCSP-0096-14-Caraga</t>
  </si>
  <si>
    <t>ECCDCSP-0667-17-Caraga</t>
  </si>
  <si>
    <t>ECCDCSP-0668-17-Caraga</t>
  </si>
  <si>
    <t>ECCDCSP-0669-17-Caraga</t>
  </si>
  <si>
    <t>ECCDCSP-0670-17-Caraga</t>
  </si>
  <si>
    <t>ECCDCSP-0671-17-Caraga</t>
  </si>
  <si>
    <t>ECCDCSP-0672-17-Caraga</t>
  </si>
  <si>
    <t>ECCDCSP-0673-17-Caraga</t>
  </si>
  <si>
    <t>ECCDCSP-0674-17-Caraga</t>
  </si>
  <si>
    <t>ECCDCSP-0675-17-Caraga</t>
  </si>
  <si>
    <t>ECCDCSP-0676-17-Caraga</t>
  </si>
  <si>
    <t>ECCDCSP-0677-17-Caraga</t>
  </si>
  <si>
    <t>ECCDCSP-0678-17-Caraga</t>
  </si>
  <si>
    <t>ECCDCSP-0679-17-Caraga</t>
  </si>
  <si>
    <t>ECCDCSP-0680-17-Caraga</t>
  </si>
  <si>
    <t>ECCDCSP-0681-17-Caraga</t>
  </si>
  <si>
    <t>ECCDCSP-0682-17-Caraga</t>
  </si>
  <si>
    <t>ECCDCSP-0683-17-Caraga</t>
  </si>
  <si>
    <t>ECCDCSP-0684-17-Caraga</t>
  </si>
  <si>
    <t>ECCDCSP-0685-17-Caraga</t>
  </si>
  <si>
    <t>ECCDCSP-0686-17-Caraga</t>
  </si>
  <si>
    <t>ECCDCSP-0687-17-Caraga</t>
  </si>
  <si>
    <t>ECCDCSP-0688-17-Caraga</t>
  </si>
  <si>
    <t>ECCDCSP-0689-17-Caraga</t>
  </si>
  <si>
    <t>ECCDCSP-0690-17-Caraga</t>
  </si>
  <si>
    <t>ECCDCSP-0691-17-Caraga</t>
  </si>
  <si>
    <t>ECCDCSP-0695-17-Caraga</t>
  </si>
  <si>
    <t>ECCDCSP-0696-17-Caraga</t>
  </si>
  <si>
    <t>ECCDCSP-0697-17-Caraga</t>
  </si>
  <si>
    <t>ECCDCSP-0698-17-Caraga</t>
  </si>
  <si>
    <t>ECCDCSP-0699-17-Caraga</t>
  </si>
  <si>
    <t>ECCDCSP-0700-17-Caraga</t>
  </si>
  <si>
    <t>ECCDCSP-0692-17-Caraga</t>
  </si>
  <si>
    <t>ECCDCSP-0693-17-Caraga</t>
  </si>
  <si>
    <t>ECCDCSP-0694-17-Caraga</t>
  </si>
  <si>
    <t>ECCDCSP-0715-17-Caraga</t>
  </si>
  <si>
    <t>ECCDCSP-0716-17-Caraga</t>
  </si>
  <si>
    <t>ECCDCSP-0717-17-Caraga</t>
  </si>
  <si>
    <t>ECCDCSP-0720-17-Caraga</t>
  </si>
  <si>
    <t>ECCDCSP-0721-17-Caraga</t>
  </si>
  <si>
    <t>ECCDCSP-0722-17-Caraga</t>
  </si>
  <si>
    <t>ECCDCSP-0723-17-Caraga</t>
  </si>
  <si>
    <t>ECCDCSP-0724-17-Caraga</t>
  </si>
  <si>
    <t>ECCDCSP-0725-17-Caraga</t>
  </si>
  <si>
    <t>ECCDCSP-0726-17-Caraga</t>
  </si>
  <si>
    <t>ECCDCSP-0727-17-Caraga</t>
  </si>
  <si>
    <t>ECCDCSP-0729-17-Caraga</t>
  </si>
  <si>
    <t>ECCDCSP-0730-17-Caraga</t>
  </si>
  <si>
    <t>ECCDCSP-0731-17-Caraga</t>
  </si>
  <si>
    <t>ECCDCSP-0732-17-Caraga</t>
  </si>
  <si>
    <t>ECCDCSP-0733-17-Caraga</t>
  </si>
  <si>
    <t>ECCDCSP-0734-17-Caraga</t>
  </si>
  <si>
    <t>ECCDCSP-0735-17-Caraga</t>
  </si>
  <si>
    <t>ECCDCSP-0736-17-Caraga</t>
  </si>
  <si>
    <t>ECCDCSP-0737-17-Caraga</t>
  </si>
  <si>
    <t>ECCDCSP-0738-17-Caraga</t>
  </si>
  <si>
    <t>ECCDSP-0907-17-Caraga</t>
  </si>
  <si>
    <t>ECCDSP-0908-17-Caraga</t>
  </si>
  <si>
    <t>ECCDSP-0909-17Caraga</t>
  </si>
  <si>
    <t>ECCDSP-0910-17-Caraga</t>
  </si>
  <si>
    <t>ECCDSP-0911-17-Caraga</t>
  </si>
  <si>
    <t>ECCDSP-0912-17-Caraga</t>
  </si>
  <si>
    <t>ECCDSP-0913-17-Caraga</t>
  </si>
  <si>
    <t>ECCDSP-0914-17-Caraga</t>
  </si>
  <si>
    <t>ECCDSP-0915-17-Caraga</t>
  </si>
  <si>
    <t>ECCDSP-0916-17-Caraga</t>
  </si>
  <si>
    <t>ECCDSP-0917-17-Caraga</t>
  </si>
  <si>
    <t>ECCDSP-0918-17-Caraga</t>
  </si>
  <si>
    <t>ECCDSP-0919-17-Caraga</t>
  </si>
  <si>
    <t>ECCDSP-0920-17-Caraga</t>
  </si>
  <si>
    <t>ECCDSP-0921-17-Caraga</t>
  </si>
  <si>
    <t>ECCDSP-0922-17-Caraga</t>
  </si>
  <si>
    <t>ECCDSP-0923-17-Caraga</t>
  </si>
  <si>
    <t>ECCDSP-0924-17-Caraga</t>
  </si>
  <si>
    <t>ECCDSP-0925-17-Caraga</t>
  </si>
  <si>
    <t>ECCDSP-0926-17-Caraga</t>
  </si>
  <si>
    <t>ECCDSP-0927-17-Caraga</t>
  </si>
  <si>
    <t>ECCDSP-0928-17-Caraga</t>
  </si>
  <si>
    <t>ECCDSP-0929-17-Caraga</t>
  </si>
  <si>
    <t>ECCDSP-0930-17-Caraga</t>
  </si>
  <si>
    <t>ECCDSP-0931-17-Caraga</t>
  </si>
  <si>
    <t>ECCDSP-0932-17-Caraga</t>
  </si>
  <si>
    <t>ECCDSP-0933-17-Caraga</t>
  </si>
  <si>
    <t>ECCDSP-0934-17-Caraga</t>
  </si>
  <si>
    <t>ECCDSP-0935-17-Caraga</t>
  </si>
  <si>
    <t>ECCDSP-0936-17-Caraga</t>
  </si>
  <si>
    <t>ECCDSP-0937-17-Caraga</t>
  </si>
  <si>
    <t>ECCDSP-0938-17-Caraga</t>
  </si>
  <si>
    <t>ECCDSP-0949-17-Caraga</t>
  </si>
  <si>
    <t>ECCDSP-0950-17-Caraga</t>
  </si>
  <si>
    <t>ECCDSP-0951-17-Caraga</t>
  </si>
  <si>
    <t>ECCDSP-0952-17-Caraga</t>
  </si>
  <si>
    <t>ECCDSP-0953-17-Caraga</t>
  </si>
  <si>
    <t>ECCDSP-0954-17-Caraga</t>
  </si>
  <si>
    <t>ECCDSP-0955-17-Caraga</t>
  </si>
  <si>
    <t>ECCDSP-0956-17-Caraga</t>
  </si>
  <si>
    <t>ECCDSP-0957-17-Caraga</t>
  </si>
  <si>
    <t>ECCDSP-0958-17-Caraga</t>
  </si>
  <si>
    <t>ECCDSP-0940-17-Caraga</t>
  </si>
  <si>
    <t>ECCDSP-0941-17-Caraga</t>
  </si>
  <si>
    <t>ECCDSP-0942-17-Caraga</t>
  </si>
  <si>
    <t>ECCDSP-0943-17-Caraga</t>
  </si>
  <si>
    <t>ECCDSP-0945-17-Caraga</t>
  </si>
  <si>
    <t>ECCDSP-0946-17-Caraga</t>
  </si>
  <si>
    <t>ECCDSP-0947-17-Caraga</t>
  </si>
  <si>
    <t>ECCDSP-0948-17-Caraga</t>
  </si>
  <si>
    <t>ECCDSP-0959-17-Caraga</t>
  </si>
  <si>
    <t>ECCDSP-0960-17-Caraga</t>
  </si>
  <si>
    <t>ECCDSP-0961-17-Caraga</t>
  </si>
  <si>
    <t>ECCDSP-0962-17-Caraga</t>
  </si>
  <si>
    <t>ECCDSP-0972-17-Caraga</t>
  </si>
  <si>
    <t>ECCDSP-0963-17-Caraga</t>
  </si>
  <si>
    <t>ECCDSP-0964-17-Caraga</t>
  </si>
  <si>
    <t>ECCDSP-0965-17-Caraga</t>
  </si>
  <si>
    <t>ECCDSP-0966-17-Caraga</t>
  </si>
  <si>
    <t>ECCDSP-0967-17-Caraga</t>
  </si>
  <si>
    <t>ECCDSP-0968-17-Caraga</t>
  </si>
  <si>
    <t>ECCDSP-0969-17-Caraga</t>
  </si>
  <si>
    <t>ECCDSP-0970-17-Caraga</t>
  </si>
  <si>
    <t>ECCDSP-0971-17-Caraga</t>
  </si>
  <si>
    <t>ECCDSP-0977-17-Caraga</t>
  </si>
  <si>
    <t>ECCDSP-0978-17-Caraga</t>
  </si>
  <si>
    <t>ECCDSP-0979-17-Caraga</t>
  </si>
  <si>
    <t>ECCDSP-0980-17-Caraga</t>
  </si>
  <si>
    <t>ECCDSP-0973-17-Caraga</t>
  </si>
  <si>
    <t>ECCDSP-0974-17-Caraga</t>
  </si>
  <si>
    <t>ECCDSP-0975-17-Caraga</t>
  </si>
  <si>
    <t>ECCDSP-0976-17-Caraga</t>
  </si>
  <si>
    <t>ECCDSP-0981-17-Caraga</t>
  </si>
  <si>
    <t>ECCDSP-0982-17-Caraga</t>
  </si>
  <si>
    <t>ECCDSP-0983-17-Caraga</t>
  </si>
  <si>
    <t>ECCDSP-0984-17-Caraga</t>
  </si>
  <si>
    <t>ECCDSP-0985-17-Caraga</t>
  </si>
  <si>
    <t>ECCDSP-0986-17-Caraga</t>
  </si>
  <si>
    <t>ECCDSP-0987-17-Caraga</t>
  </si>
  <si>
    <t>ECCDSP-0988-17-Caraga</t>
  </si>
  <si>
    <t>ECCDSP-0989-17-Caraga</t>
  </si>
  <si>
    <t>ECCDSP-0939-17-Caraga</t>
  </si>
  <si>
    <t>ECCDSP-0991-17-Caraga</t>
  </si>
  <si>
    <t>ECCDSP-0990-17-Caraga</t>
  </si>
  <si>
    <t>ECCDSP-0992-17-Caraga</t>
  </si>
  <si>
    <t>ECCDSP-0993-17-Caraga</t>
  </si>
  <si>
    <t>ECCDSP-0994-17-Caraga</t>
  </si>
  <si>
    <t>ECCDSP-0995-17-Caraga</t>
  </si>
  <si>
    <t>ECCDSP-0996-17-Caraga</t>
  </si>
  <si>
    <t>ECCDSP-0997-17-Caraga</t>
  </si>
  <si>
    <t>ECCDSP-0998-17-Caraga</t>
  </si>
  <si>
    <t>ECCDSP-0999-17-Caraga</t>
  </si>
  <si>
    <t>ECCDSP-1000-17-Caraga</t>
  </si>
  <si>
    <t>ECCDSP-1001-17-Caraga</t>
  </si>
  <si>
    <t>ECCDSP-1002-17-Caraga</t>
  </si>
  <si>
    <t>ECCDSP-1003-17-Caraga</t>
  </si>
  <si>
    <t>ECCDSP-1004-17-Caraga</t>
  </si>
  <si>
    <t>ECCDSP-1005-17-Caraga</t>
  </si>
  <si>
    <t>ECCDSP-1006-17-Caraga</t>
  </si>
  <si>
    <t>ECCDSP-1007-17-Caraga</t>
  </si>
  <si>
    <t>ECCDSP-1008-17-Caraga</t>
  </si>
  <si>
    <t>ECCDSP-1009-17-Caraga</t>
  </si>
  <si>
    <t>ECCDSP-1010-17-Caraga</t>
  </si>
  <si>
    <t>ECCDSP-1011-17-Caraga</t>
  </si>
  <si>
    <t>ECCDSP-1012-17-Caraga</t>
  </si>
  <si>
    <t>ECCDSP-1013-17-Caraga</t>
  </si>
  <si>
    <t>ECCDSP-1014-17-Caraga</t>
  </si>
  <si>
    <t>ECCDSP-1015-17-Caraga</t>
  </si>
  <si>
    <t>ECCDSP-1041-17-Caraga</t>
  </si>
  <si>
    <t>ECCDSP-1042-17-Caraga</t>
  </si>
  <si>
    <t>ECCDSP-1043-17-Caraga</t>
  </si>
  <si>
    <t>ECCDSP-1044-17-Caraga</t>
  </si>
  <si>
    <t>ECCDSP-1045-17-Caraga</t>
  </si>
  <si>
    <t>ECCDSP-1046-17-Caraga</t>
  </si>
  <si>
    <t>ECCDSP-1047-17-Caraga</t>
  </si>
  <si>
    <t>ECCDSP-1048-17-Caraga</t>
  </si>
  <si>
    <t>ECCDSP-1049-17-Caraga</t>
  </si>
  <si>
    <t>ECCDSP-1050-7-Caraga</t>
  </si>
  <si>
    <t>ECCDSP-1051-17-Caraga</t>
  </si>
  <si>
    <t>ECCDSP-1052-17-Caraga</t>
  </si>
  <si>
    <t>ECCDSP-1053-17-Caraga</t>
  </si>
  <si>
    <t>ECCDSP-1054-17-Caraga</t>
  </si>
  <si>
    <t>ECCDSP-1067-17-Caraga</t>
  </si>
  <si>
    <t>ECCDSP-1068-17-Caraga</t>
  </si>
  <si>
    <t>ECCDSP-1069-17-Caraga</t>
  </si>
  <si>
    <t>ECCDSP-1070-17-Caraga</t>
  </si>
  <si>
    <t>ECCDSP-1071-17-Caraga</t>
  </si>
  <si>
    <t>ECCDSP-1072-17-Caraga</t>
  </si>
  <si>
    <t>ECCDSP-1073-17-Caraga</t>
  </si>
  <si>
    <t>ECCDSP-1074-17-Caraga</t>
  </si>
  <si>
    <t>ECCDSP-1016-17-Caraga</t>
  </si>
  <si>
    <t>ECCDSP-1017-17-Caraga</t>
  </si>
  <si>
    <t>ECCDSP-1018-17-Caraga</t>
  </si>
  <si>
    <t>ECCDSP-1019-17-Caraga</t>
  </si>
  <si>
    <t>ECCDSP-1020-17-Caraga</t>
  </si>
  <si>
    <t>ECCDSP-1021-17-Caraga</t>
  </si>
  <si>
    <t>ECCDSP-1022-17-Caraga</t>
  </si>
  <si>
    <t>ECCDSP-1023-17-Caraga</t>
  </si>
  <si>
    <t>ECCDSP-1024-17-Caraga</t>
  </si>
  <si>
    <t>ECCDSP-1025-17-Caraga</t>
  </si>
  <si>
    <t>ECCDSP-1026-17-Caraga</t>
  </si>
  <si>
    <t>ECCDSP-1027-17-Caraga</t>
  </si>
  <si>
    <t>ECCDSP-1028-17-Caraga</t>
  </si>
  <si>
    <t>ECCDSP-1029-17-Caraga</t>
  </si>
  <si>
    <t>ECCDSP-1030-17-Caraga</t>
  </si>
  <si>
    <t>ECCDSP-1031-17-Caraga</t>
  </si>
  <si>
    <t>ECCDSP-1032-17-Caraga</t>
  </si>
  <si>
    <t>ECCDSP-1033-17-Caraga</t>
  </si>
  <si>
    <t>ECCDSP-1055-17-Caraga</t>
  </si>
  <si>
    <t>ECCDSP-1056-17-Caraga</t>
  </si>
  <si>
    <t>ECCDSP-1057-17-Caraga</t>
  </si>
  <si>
    <t>ECCDSP-1058-17-Caraga</t>
  </si>
  <si>
    <t>ECCDSP-1059-17-Caraga</t>
  </si>
  <si>
    <t>ECCDSP-1060-17-Caraga</t>
  </si>
  <si>
    <t>ECCDSP-1061-17-Caraga</t>
  </si>
  <si>
    <t>ECCDSP-1062-17-Caraga</t>
  </si>
  <si>
    <t>ECCDSP-1063-17-Caraga</t>
  </si>
  <si>
    <t>ECCDSP-1064-17-Caraga</t>
  </si>
  <si>
    <t>ECCDSP-1065-17-Caraga</t>
  </si>
  <si>
    <t>ECCDSP-1066-17-Caraga</t>
  </si>
  <si>
    <t>ECCDSP-1034-17-Caraga</t>
  </si>
  <si>
    <t>ECCDSP-1035-17-Caraga</t>
  </si>
  <si>
    <t>ECCDSP-1036-17-Caraga</t>
  </si>
  <si>
    <t>ECCDSP-1037-17-Caraga</t>
  </si>
  <si>
    <t>ECCDSP-1038-17-Caraga</t>
  </si>
  <si>
    <t>ECCDSP-1039-17-Caraga</t>
  </si>
  <si>
    <t>ECCDSP-1040-17-Caraga</t>
  </si>
  <si>
    <t>ECCDSP-1075-17-Caraga</t>
  </si>
  <si>
    <t>ECCDSP-1076-17-Caraga</t>
  </si>
  <si>
    <t>ECCDCBP-0902-17-Caraga</t>
  </si>
  <si>
    <t>ECCDCBP-0903-17-Caraga</t>
  </si>
  <si>
    <t>ECCDCBP-0904-17-Caraga</t>
  </si>
  <si>
    <t>ECCDCBP-0905-17-Caraga</t>
  </si>
  <si>
    <t>ECCDCBP-0906-17-Caraga</t>
  </si>
  <si>
    <t>ECCDCBP-0907-17-Caraga</t>
  </si>
  <si>
    <t>ECCDCBP-0908-17-Caraga</t>
  </si>
  <si>
    <t>ECCDCBP-0909-17-Caraga</t>
  </si>
  <si>
    <t>ECCDCBP-0910-17-Caraga</t>
  </si>
  <si>
    <t>ECCDCBP-0911-17-Caraga</t>
  </si>
  <si>
    <t>ECCDCBP-0912-17-Caraga</t>
  </si>
  <si>
    <t>ECCDCBP-0913-17-Caraga</t>
  </si>
  <si>
    <t>ECCDCBP-0914-17-Caraga</t>
  </si>
  <si>
    <t>ECCDCBP-0915-17-Caraga</t>
  </si>
  <si>
    <t>ECCDCBP-0916-17-Caraga</t>
  </si>
  <si>
    <t>ECCDCBP-0917-17-Caraga</t>
  </si>
  <si>
    <t>ECCDCBP-0918-17-Caraga</t>
  </si>
  <si>
    <t>ECCDCBP-0919-17-Caraga</t>
  </si>
  <si>
    <t>ECCDCBP-0920-17-Caraga</t>
  </si>
  <si>
    <t>ECCDCBP-0921-17-Caraga</t>
  </si>
  <si>
    <t>ECCDCBP-0922-17-Caraga</t>
  </si>
  <si>
    <t>ECCDCBP-0923-17-Caraga</t>
  </si>
  <si>
    <t>ECCDCBP-0924-17-Caraga</t>
  </si>
  <si>
    <t>ECCDCBP-0925-17-Caraga</t>
  </si>
  <si>
    <t>ECCDCBP-0926-17-Caraga</t>
  </si>
  <si>
    <t>ECCDCBP-0927-17-Caraga</t>
  </si>
  <si>
    <t>ECCDCBP-0928-17-Caraga</t>
  </si>
  <si>
    <t>ECCDCBP-0929-17-Caraga</t>
  </si>
  <si>
    <t>ECCDCBP-0930-17-Caraga</t>
  </si>
  <si>
    <t>ECCDCBP-0944-17-Caraga</t>
  </si>
  <si>
    <t>ECCDCBP-0945-17-Caraga</t>
  </si>
  <si>
    <t>ECCDCBP-0946-17-Caraga</t>
  </si>
  <si>
    <t>ECCDCBP-0947-17-Caraga</t>
  </si>
  <si>
    <t>ECCDCBP-0948-17-Caraga</t>
  </si>
  <si>
    <t>ECCDCBP-0949-17-Caraga</t>
  </si>
  <si>
    <t>ECCDCBP-0950-17-Caraga</t>
  </si>
  <si>
    <t>ECCDCBP-0951-17-Caraga</t>
  </si>
  <si>
    <t>ECCDCBP-0952-17-Caraga</t>
  </si>
  <si>
    <t>ECCDCBP-0953-17-Caraga</t>
  </si>
  <si>
    <t>ECCDCBP-0934-17-Caraga</t>
  </si>
  <si>
    <t>ECCDCBP-0935-17-Caraga</t>
  </si>
  <si>
    <t>ECCDCBP-0936-17-Caraga</t>
  </si>
  <si>
    <t>ECCDCBP-0937-17-Caraga</t>
  </si>
  <si>
    <t>ECCDCBP-0938-17-Caraga</t>
  </si>
  <si>
    <t>ECCDCBP-0939-17-Caraga</t>
  </si>
  <si>
    <t>ECCDCBP-0940-17-Caraga</t>
  </si>
  <si>
    <t>ECCDCBP-0941-17-Caraga</t>
  </si>
  <si>
    <t>ECCDCBP-0943-17-Caraga</t>
  </si>
  <si>
    <t>ECCDCBP-0954-17-Caraga</t>
  </si>
  <si>
    <t>ECCDCBP-0955-17-Caraga</t>
  </si>
  <si>
    <t>ECCDCBP-0956-17-Caraga</t>
  </si>
  <si>
    <t>ECCDCBP-0957-17-Caraga</t>
  </si>
  <si>
    <t>ECCDCBP-0958-17-Caraga</t>
  </si>
  <si>
    <t>ECCDCBP-0959-17-Caraga</t>
  </si>
  <si>
    <t>ECCDCBP-0960-17-Caraga</t>
  </si>
  <si>
    <t>ECCDCBP-0961-17-Caraga</t>
  </si>
  <si>
    <t>ECCDCBP-0962-17-Caraga</t>
  </si>
  <si>
    <t>ECCDCBP-0963-17-Caraga</t>
  </si>
  <si>
    <t>ECCDCBP-0964-17-Caraga</t>
  </si>
  <si>
    <t>ECCDCBP-0965-17-Caraga</t>
  </si>
  <si>
    <t>ECCDCBP-0966-17-Caraga</t>
  </si>
  <si>
    <t>ECCDCBP-0967-17-Caraga</t>
  </si>
  <si>
    <t>ECCDCBP-0968-17-Caraga</t>
  </si>
  <si>
    <t>ECCDCBP-0974-17-Caraga</t>
  </si>
  <si>
    <t>ECCDCBP-0975-17-Caraga</t>
  </si>
  <si>
    <t>ECCDCBP-0976-17-Caraga</t>
  </si>
  <si>
    <t>ECCDCBP-0977-17-Caraga</t>
  </si>
  <si>
    <t>ECCDCBP-0970-17-Caraga</t>
  </si>
  <si>
    <t>ECCDCBP-0971-17-Caraga</t>
  </si>
  <si>
    <t>ECCDCBP-0972-17-Caraga</t>
  </si>
  <si>
    <t>ECCDCBP-0973-17-Caraga</t>
  </si>
  <si>
    <t>ECCDCBP-0978-17-Caraga</t>
  </si>
  <si>
    <t>ECCDCBP-0979-17-Caraga</t>
  </si>
  <si>
    <t>ECCDCBP-0980-17-Caraga</t>
  </si>
  <si>
    <t>ECCDCBP-0981-17-Caraga</t>
  </si>
  <si>
    <t>ECCDCBP-0982-17-Caraga</t>
  </si>
  <si>
    <t>ECCDCBP-0983-17-Caraga</t>
  </si>
  <si>
    <t>ECCDCBP-0984-17-Caraga</t>
  </si>
  <si>
    <t>ECCDCBP-0985-17-Caraga</t>
  </si>
  <si>
    <t>ECCDCBP-0986-17-Caraga</t>
  </si>
  <si>
    <t>ECCDCBP-0931-17-Caraga</t>
  </si>
  <si>
    <t>ECCDCBP-0932-17-Caraga</t>
  </si>
  <si>
    <t>ECCDCBP-0933-17-Caraga</t>
  </si>
  <si>
    <t>ECCDCBP-0987-17-Caraga</t>
  </si>
  <si>
    <t>ECCDCBP-0988-17-Caraga</t>
  </si>
  <si>
    <t>ECCDCBP-0989-17-Caraga</t>
  </si>
  <si>
    <t>ECCDCBP-0990-17-Caraga</t>
  </si>
  <si>
    <t>ECCDCBP-0991-17-Caraga</t>
  </si>
  <si>
    <t>ECCDCBP-0992-17-Caraga</t>
  </si>
  <si>
    <t>ECCDCBP-0993-17-Caraga</t>
  </si>
  <si>
    <t>ECCDCBP-0994-17-Caraga</t>
  </si>
  <si>
    <t>ECCDCBP-0995-17-Caraga</t>
  </si>
  <si>
    <t>ECCDCBP-0996-17-Caraga</t>
  </si>
  <si>
    <t>ECCDCBP-0997-17-Caraga</t>
  </si>
  <si>
    <t>ECCDCBP-0998-17-Caraga</t>
  </si>
  <si>
    <t>ECCDCBP-0999-17-Caraga</t>
  </si>
  <si>
    <t>ECCDCBP-1000-17-Caraga</t>
  </si>
  <si>
    <t>ECCDCBP-1001-17-Caraga</t>
  </si>
  <si>
    <t>ECCDCBP-1002-17-Caraga</t>
  </si>
  <si>
    <t>ECCDCBP-1003-17-Caraga</t>
  </si>
  <si>
    <t>ECCDCBP-1004-17-Caraga</t>
  </si>
  <si>
    <t>ECCDCBP-1005-17-Caraga</t>
  </si>
  <si>
    <t>ECCDCBP-1006-17-Caraga</t>
  </si>
  <si>
    <t>ECCDCBP-1007-17-Caraga</t>
  </si>
  <si>
    <t>ECCDCBP-1008-17-Caraga</t>
  </si>
  <si>
    <t>ECCDCBP-1009-17-Caraga</t>
  </si>
  <si>
    <t>ECCDCBP-1010-17-Caraga</t>
  </si>
  <si>
    <t>ECCDCBP-1036-17-Caraga</t>
  </si>
  <si>
    <t>ECCDCBP-1037-17-Caraga</t>
  </si>
  <si>
    <t>ECCDCBP-1038-17-Caraga</t>
  </si>
  <si>
    <t>ECCDCBP-1039-17-Caraga</t>
  </si>
  <si>
    <t>ECCDCBP-1040-17-Caraga</t>
  </si>
  <si>
    <t>ECCDCBP-1041-17-Caraga</t>
  </si>
  <si>
    <t>ECCDCBP-1042-17-Caraga</t>
  </si>
  <si>
    <t>ECCDCBP-1043-17-Caraga</t>
  </si>
  <si>
    <t>ECCDCBP-1044-17-Caraga</t>
  </si>
  <si>
    <t>ECCDCBP-1045-17-Caraga</t>
  </si>
  <si>
    <t>ECCDCBP-1046-17-Caraga</t>
  </si>
  <si>
    <t>ECCDCBP-1047-17-Caraga</t>
  </si>
  <si>
    <t>ECCDCBP-1048-17-Caraga</t>
  </si>
  <si>
    <t>ECCDCBP-1049-17-Caraga</t>
  </si>
  <si>
    <t>ECCDCBP-1050-17-Caraga</t>
  </si>
  <si>
    <t>ECCDCBP-1061-17-Caraga</t>
  </si>
  <si>
    <t>ECCDCBP-1062-17-Caraga</t>
  </si>
  <si>
    <t>ECCDCBP-1063-17-Caraga</t>
  </si>
  <si>
    <t>ECCDCBP-1064-17-Caraga</t>
  </si>
  <si>
    <t>ECCDCBP-1065-17-Caraga</t>
  </si>
  <si>
    <t>ECCDCBP-1066-17-Caraga</t>
  </si>
  <si>
    <t>ECCDCBP-1067-17-Caraga</t>
  </si>
  <si>
    <t>ECCDCBP-1068-17-Caraga</t>
  </si>
  <si>
    <t>ECCDCBP-1011-17-Caraga</t>
  </si>
  <si>
    <t>ECCDCBP-1012-17-Caraga</t>
  </si>
  <si>
    <t>ECCDCBP-1013-17-Caraga</t>
  </si>
  <si>
    <t>ECCDCBP-1014-17-Caraga</t>
  </si>
  <si>
    <t>ECCDCBP-1015-17-Caraga</t>
  </si>
  <si>
    <t>ECCDCBP-1016-17-Caraga</t>
  </si>
  <si>
    <t>ECCDCBP-1017-17-Caraga</t>
  </si>
  <si>
    <t>ECCDCBP-1018-17-Caraga</t>
  </si>
  <si>
    <t>ECCDCBP-1019-17-Caraga</t>
  </si>
  <si>
    <t>ECCDCBP-1020-17-Caraga</t>
  </si>
  <si>
    <t>ECCDCBP-1021-17-Caraga</t>
  </si>
  <si>
    <t>ECCDCBP-1022-17-Caraga</t>
  </si>
  <si>
    <t>ECCDCBP-1023-17-Caraga</t>
  </si>
  <si>
    <t>ECCDCBP-1024-17-Caraga</t>
  </si>
  <si>
    <t>ECCDCBP-1025-17-Caraga</t>
  </si>
  <si>
    <t>ECCDCBP-1026-17-Caraga</t>
  </si>
  <si>
    <t>ECCDCBP-1027-17-Caraga</t>
  </si>
  <si>
    <t>ECCDCBP-1028-17-Caraga</t>
  </si>
  <si>
    <t>ECCDCBP-1052-17-Caraga</t>
  </si>
  <si>
    <t>ECCDCBP-1053-17-Caraga</t>
  </si>
  <si>
    <t>ECCDCBP-1056-17-Caraga</t>
  </si>
  <si>
    <t>ECCDCBP-1057-17-Caraga</t>
  </si>
  <si>
    <t>ECCDCBP-1058-17-Caraga</t>
  </si>
  <si>
    <t>ECCDCBP-1059-17-Caraga</t>
  </si>
  <si>
    <t>ECCDCBP-1060-17-Caraga</t>
  </si>
  <si>
    <t>ECCDCBP-1029-17-Caraga</t>
  </si>
  <si>
    <t>ECCDCBP-1030-17-Caraga</t>
  </si>
  <si>
    <t>ECCDCBP-1031-17-Caraga</t>
  </si>
  <si>
    <t>ECCDCBP-1032-17-Caraga</t>
  </si>
  <si>
    <t>ECCDCBP-1033-17-Caraga</t>
  </si>
  <si>
    <t>ECCDCBP-1034-17-Caraga</t>
  </si>
  <si>
    <t>ECCDCBP-1035-17-Caraga</t>
  </si>
  <si>
    <t>ECCDCBP-1069-17-Caraga</t>
  </si>
  <si>
    <t>ECCDCBP-1070-17-Caraga</t>
  </si>
  <si>
    <t>Revised SB Form-004-A</t>
  </si>
  <si>
    <t xml:space="preserve"> </t>
  </si>
  <si>
    <t xml:space="preserve">Certificate of Accreditation </t>
  </si>
  <si>
    <t>STA. ANA DCC</t>
  </si>
  <si>
    <t>DAWN IVY B. AMPIS</t>
  </si>
  <si>
    <t>P-5, STA. ANA, SAN FRANCISCO</t>
  </si>
  <si>
    <t>ECCDCBP-0207-14-Caraga/ECCDSP-0207-14-Caraga</t>
  </si>
  <si>
    <t xml:space="preserve">KARAOS DCC </t>
  </si>
  <si>
    <t>RONA A. TORION</t>
  </si>
  <si>
    <t>P-3A, KARAOS, SAN FRANCISCO</t>
  </si>
  <si>
    <t>ECCDCBP-0208-14-Caraga/ECCDSP-0208-14-Caraga</t>
  </si>
  <si>
    <t>BUENASUERTE DCC</t>
  </si>
  <si>
    <t>MARY  GRACE A. DABALOS</t>
  </si>
  <si>
    <t>P-3A, BUENASUERTE, SAN FRANCISCO</t>
  </si>
  <si>
    <t>ECCDCBP-0209-14-Caraga/ECCDSP-0209-14-Caraga</t>
  </si>
  <si>
    <t>ALANG-ALANG DCC</t>
  </si>
  <si>
    <t>GEMMA URBINA</t>
  </si>
  <si>
    <t>P-7, LAPINIGAN,SAN FRANCISCO</t>
  </si>
  <si>
    <t>ECCDCBP-0210-14-Caraga/ECCDSP-0210-14-Caraga</t>
  </si>
  <si>
    <t>SUMOGBONG DCC</t>
  </si>
  <si>
    <t>JANETH B. BENQUILLO</t>
  </si>
  <si>
    <t>P-10, ALEGRIA, SAN FRANCISCO</t>
  </si>
  <si>
    <t>ECCDCBP-0211-14-Caraga/ECCDSP-0211-14-Caraga</t>
  </si>
  <si>
    <t>ALEGRIA DCC</t>
  </si>
  <si>
    <t>JOCELYN L. BALBIN</t>
  </si>
  <si>
    <t>P-1, ALEGRIA, SAN FRANCISCO</t>
  </si>
  <si>
    <t>ECCDCBP-0212-14-Caraga/ECCDSP-0212-14-Caraga</t>
  </si>
  <si>
    <t>MANANGAHON DCC</t>
  </si>
  <si>
    <t>LELITA M. SALILIN</t>
  </si>
  <si>
    <t>P-8, MATE, SAN FRANCISCO</t>
  </si>
  <si>
    <t>ECCDCBP-0213-14-Caraga/ECCDSP-0213-14-Caraga</t>
  </si>
  <si>
    <t>ORMACA DCC</t>
  </si>
  <si>
    <t>ANNALYN S.  LOBO</t>
  </si>
  <si>
    <t>P-2A, ORMACA, SAN FANCISCO</t>
  </si>
  <si>
    <t>ECCDCBP-0214-14-Caraga/ECCDSP-0214-14-Caraga</t>
  </si>
  <si>
    <t>BATAS DCC</t>
  </si>
  <si>
    <t>MARITES D. ROSALITA</t>
  </si>
  <si>
    <t>P-7, BATAS, SAN FRANCISCO</t>
  </si>
  <si>
    <t>ECCDCBP-0227-14-Caraga/ECCDSP-0227-14-Caraga</t>
  </si>
  <si>
    <t>CAIMPUGAN DCC</t>
  </si>
  <si>
    <t>MARY JAY A. MELLA</t>
  </si>
  <si>
    <t>P-5, CAIMPUGAN, SAN FRANCISCO</t>
  </si>
  <si>
    <t>ECCDCBP-0228-14-Caraga/ECCDSP-0228-14-Caraga</t>
  </si>
  <si>
    <t>APOGAN DCC</t>
  </si>
  <si>
    <t>LODENA A. LECTORA</t>
  </si>
  <si>
    <t>P-8, LAPINIGAN, SAN FRANCISCO</t>
  </si>
  <si>
    <t>ECCDCBP-0229-14-Caraga/ECCDSP-0229-14-Caraga</t>
  </si>
  <si>
    <t>SAN ISIDRO DCC</t>
  </si>
  <si>
    <t>ON GOING COMPLIANCE</t>
  </si>
  <si>
    <t>KARYL KYSEL MAE B. MAKILANG</t>
  </si>
  <si>
    <t>P-4,SAN ISIDRO, SAN FRANCISCO</t>
  </si>
  <si>
    <t>Agusan del Sur</t>
  </si>
  <si>
    <t>-</t>
  </si>
  <si>
    <t>NEW VISAYAS DCC</t>
  </si>
  <si>
    <t>MAYLIN C. SALISE</t>
  </si>
  <si>
    <t>P-1, NEW VISAYAS, SAN FRANCISCO</t>
  </si>
  <si>
    <t>ECCDCBP-0230-14-Caraga/ECCDSP-0230-14-Caraga</t>
  </si>
  <si>
    <t>EBRO DCC</t>
  </si>
  <si>
    <t>JELYN T. RUBA</t>
  </si>
  <si>
    <t>P-2, EBRO, SAN FRANCSICO</t>
  </si>
  <si>
    <t>ECCDCBP-0231-14-Caraga/ECCDSP-0231-14-Caraga</t>
  </si>
  <si>
    <t>Barangay 9 ECCD Learning Center</t>
  </si>
  <si>
    <t>Flor G. Zapanta</t>
  </si>
  <si>
    <t>Brgy. 9 ECCD Learning Center</t>
  </si>
  <si>
    <t>ECCDCBP-0186-14-Caraga/ECCDSP-0186-14-Caraga</t>
  </si>
  <si>
    <t>Barangay 2 Poblacion DCC</t>
  </si>
  <si>
    <t>Adora P. Paña</t>
  </si>
  <si>
    <t>P-2, Barangay 2 Poblacion, Buenavista</t>
  </si>
  <si>
    <t>ECCDCBP-0187-14-Caraga/ECCDSP-0187-14-Caraga</t>
  </si>
  <si>
    <t>Macalang DCC</t>
  </si>
  <si>
    <t>Jenalyn S. Cuerpo</t>
  </si>
  <si>
    <t>P-2, Macalang, Buenavista</t>
  </si>
  <si>
    <t>ECCDSP-0188-14-Caraga/ECCDCBP-0188-14-Caraga</t>
  </si>
  <si>
    <t>Talo-ao DCC</t>
  </si>
  <si>
    <t>Marecil C. Saguran</t>
  </si>
  <si>
    <t>P-2, Talo-ao, Buenavista-ADN</t>
  </si>
  <si>
    <t>ECCDCBP-0189-14-Caraga/ECCDSP-0189-14-Caraga</t>
  </si>
  <si>
    <t>Manapa DCC</t>
  </si>
  <si>
    <t>Tita A. Gepiga</t>
  </si>
  <si>
    <t>P-1, Manapa,Buenavista</t>
  </si>
  <si>
    <t>ECCDCBP-0190-14-Caraga/ECCDSP-0190-14-Caraga</t>
  </si>
  <si>
    <t>Barangay 7 ECCD Learning Center</t>
  </si>
  <si>
    <t>Danilda M. Gildore</t>
  </si>
  <si>
    <t>Brgy. 7, Poblacion, Buenavista</t>
  </si>
  <si>
    <t>ECCDCBP-0191-14-Caraga/ECCDSP-0191-14-Caraga</t>
  </si>
  <si>
    <t>Motorpool DCC</t>
  </si>
  <si>
    <t>Carmelita B. Causapin</t>
  </si>
  <si>
    <t>P-4, Motorpool, Tubod</t>
  </si>
  <si>
    <t>ECCDCBP-0196-14-Caraga/ECCDSP-0196-14-Caraga</t>
  </si>
  <si>
    <t>Timamana DCC</t>
  </si>
  <si>
    <t>Elnora Maligmat</t>
  </si>
  <si>
    <t>P-5, Timamana, Tubod</t>
  </si>
  <si>
    <t>ECCDCBP-0197-14-Caraga/ECCDSP-0197-14-Caraga</t>
  </si>
  <si>
    <t>Puyo-Puyo DCC</t>
  </si>
  <si>
    <t>Estrella M. Escabal</t>
  </si>
  <si>
    <t>P-7,Sitio Puyo-Puyo, Villaflor,Gigaquit</t>
  </si>
  <si>
    <t>ECCDCBP-0192-14-Caraga/ECCDSP-0192-14-Caraga</t>
  </si>
  <si>
    <t>Villaflor DCC</t>
  </si>
  <si>
    <t>Felicidad C. Guinsisana</t>
  </si>
  <si>
    <t>P-1, Villaflor, Gigaquit</t>
  </si>
  <si>
    <t>ECCDCBP-0193-14-Caraga/ECCDSP-0193-14-Caraga</t>
  </si>
  <si>
    <t>Tuya-Tuya DCC</t>
  </si>
  <si>
    <t>Maria Luisa B. Salele</t>
  </si>
  <si>
    <t>Tuya-Tuya, Poniente, Gigaquit</t>
  </si>
  <si>
    <t>10/17/2016</t>
  </si>
  <si>
    <t>ECCDCBP-0472-14-Caraga/ECCDSP-0472-14-Caraga</t>
  </si>
  <si>
    <t>10/18/2016</t>
  </si>
  <si>
    <t>10/17/2019</t>
  </si>
  <si>
    <t>Poniente DCC</t>
  </si>
  <si>
    <t>Marlyn B. Lopio</t>
  </si>
  <si>
    <t>P-4, Poniente,Gigaquit</t>
  </si>
  <si>
    <t>ECCDCBP-0195-14-Caraga/ECCDSP-0195-14-Caraga</t>
  </si>
  <si>
    <t>LABONG DCC</t>
  </si>
  <si>
    <t>LEONY R. SAJOL</t>
  </si>
  <si>
    <t>P-6,LABONG,SIMBALAN,BUENAVISTA</t>
  </si>
  <si>
    <t>ECCDCBP-0198-14-Caraga/ECCDSP-0198-14-Caraga</t>
  </si>
  <si>
    <t>SIMBALAN DCC</t>
  </si>
  <si>
    <t>YOLANDA B. DOMOSMOG</t>
  </si>
  <si>
    <t>P-1, SIMBALAN,BUENAVISTA</t>
  </si>
  <si>
    <t>ECCDCBP-0199-14-Caraga/ECCDSP-0199-14-Caraga</t>
  </si>
  <si>
    <t>BARANGAY 3 DCC</t>
  </si>
  <si>
    <t>CELSA M. FERNANDEZ</t>
  </si>
  <si>
    <t>BARANGAY 3 POBLACION, BUENAVISTA</t>
  </si>
  <si>
    <t>ECCDCBP-0200-14-Caraga/ECCDSP-0200-14-Caraga</t>
  </si>
  <si>
    <t>GLORIA M. FUENTES</t>
  </si>
  <si>
    <t>P-2, POBLACION,LA PAZ</t>
  </si>
  <si>
    <t>ECCDCBP-0201-14-Caraga/ECCDSP-0201-14-Caraga</t>
  </si>
  <si>
    <t>ST. JOSEPH DCC</t>
  </si>
  <si>
    <t>MARY ANN R. CASTILLO</t>
  </si>
  <si>
    <t>COMOTA, LA PAZ</t>
  </si>
  <si>
    <t>ECCDCBP-0202-14-Caraga/ECCDSP-0202-14-Caraga</t>
  </si>
  <si>
    <t>PANAGANGAN DCC</t>
  </si>
  <si>
    <t>MERCY P. CUYNO</t>
  </si>
  <si>
    <t>P-3, PANAGANGAN, LA PAZ</t>
  </si>
  <si>
    <t>ECCDCBP-0203-14-Caraga/ECCDSP-0203-14-Caraga</t>
  </si>
  <si>
    <t>HALAPITAN DCC</t>
  </si>
  <si>
    <t>LELIAN R. LERIO</t>
  </si>
  <si>
    <t>PANAGANGAN, LA PAZ</t>
  </si>
  <si>
    <t>ECCDCBP-0204-14-Caraga/ECCDSP-0204-14-Caraga</t>
  </si>
  <si>
    <t>PINAMUYANAN DCC</t>
  </si>
  <si>
    <t>CRISPINA H. CORDOVA</t>
  </si>
  <si>
    <t>BRGY. BATAAN, LA PAZ</t>
  </si>
  <si>
    <t>ECCDCBP-0205-14-Caraga/ECCDSP-0205-14-Caraga</t>
  </si>
  <si>
    <t>POBLACION 4 DCC</t>
  </si>
  <si>
    <t>MARITES B. LASPIŃAS</t>
  </si>
  <si>
    <t>P-4, POBLACION, LA PAZ</t>
  </si>
  <si>
    <t>ECCDCBP-0206-14-Caraga/ECCDSP-0206-14-Caraga</t>
  </si>
  <si>
    <t>SAN TEODORO DCC</t>
  </si>
  <si>
    <t>HAYDEE T. VERCIDE</t>
  </si>
  <si>
    <t>BRGY. SAN TEODORO,BUNAWAN</t>
  </si>
  <si>
    <t>ECCDCBP-0238-14-Caraga/ECCDSP-0238-14-Caraga</t>
  </si>
  <si>
    <t>ALEX CULLANTES DCC</t>
  </si>
  <si>
    <t>MARIA NELINITA B. PELAYO</t>
  </si>
  <si>
    <t>San Andres, Bunawan</t>
  </si>
  <si>
    <t>ECCDCBP-0240-14-Caraga/ECCDSP-0240-14-Caraga</t>
  </si>
  <si>
    <t>BABADAN DCC</t>
  </si>
  <si>
    <t>WILLYN B. BAGANTE</t>
  </si>
  <si>
    <t>BRGY. BABDAN,LIBERTAD,BUNAWAN</t>
  </si>
  <si>
    <t>ECCDCBP-0241-14-Caraga/ECCDSP-0241-14-Caraga</t>
  </si>
  <si>
    <t>BINAHANAN DCC</t>
  </si>
  <si>
    <t>JOENAIDA G. VILLANUEVA</t>
  </si>
  <si>
    <t>ECCDCBP-0242-14-Caraga/ECCDSP-0242-14-Caraga</t>
  </si>
  <si>
    <t>MANDAGAO DCC</t>
  </si>
  <si>
    <t>ANGELITA C. SARAOSOS</t>
  </si>
  <si>
    <t>BRGY.POBLACION,BUNAWAN</t>
  </si>
  <si>
    <t>ECCDCBP-0243-14-Caraga/ECCDSP-0243-14-Caraga</t>
  </si>
  <si>
    <t>SAN ANDRESS DCC</t>
  </si>
  <si>
    <t>ARLENE B. RAMOS</t>
  </si>
  <si>
    <t>BRGY. SAN ANDRES,BUNAWAN</t>
  </si>
  <si>
    <t>ECCDCBP-0244-14-Caraga/ECCDSP-0244-14-Caraga</t>
  </si>
  <si>
    <t>AGUSIPAN DAY CARE CENTER</t>
  </si>
  <si>
    <t>MA. LIZA T. LABE</t>
  </si>
  <si>
    <t>P-9, BAYUGAN II, SAN FRANCISCO</t>
  </si>
  <si>
    <t>ECCDCBP-0215-14-Caraga/ECCDSP-0215-14-Caraga</t>
  </si>
  <si>
    <t>BAYUGAN II PROPER DAY CARE CENTER</t>
  </si>
  <si>
    <t>ESTERLITA M. MEJIA</t>
  </si>
  <si>
    <t>P-6, BAYUGAN II, SAN FRANCISCO</t>
  </si>
  <si>
    <t>ECCDCBP-0216-14-Caraga/ECCDSP-0216-14-Caraga</t>
  </si>
  <si>
    <t>PUORK 6 BARANGAY 4  DAY CARE CENTER</t>
  </si>
  <si>
    <t>ALMA L. REGIS</t>
  </si>
  <si>
    <t>PUROK 6A, RELOCATION SITE BARANGAY 4, SAN FRANCISCO</t>
  </si>
  <si>
    <t>ECCDCBP-0217-14-Caraga/ECCDSP-0217-14-Caraga</t>
  </si>
  <si>
    <t>BARANGAY 4 PROPER DAY CARE CENTER</t>
  </si>
  <si>
    <t>MA. THERESA L. AMPIS</t>
  </si>
  <si>
    <t>ECCDCBP-0218-14-Caraga/ECCDSP-0218-14-Caraga</t>
  </si>
  <si>
    <t>BITAN-AGAN DAY CARE CENTER</t>
  </si>
  <si>
    <t>ALMA C. NARCIA</t>
  </si>
  <si>
    <t>BITAN-AGAN, SAN FRANCISCO</t>
  </si>
  <si>
    <t>ECCDCBP-0219-14-Caraga/ECCDSP-0219-14-Caraga</t>
  </si>
  <si>
    <t>DAMILAG  DAY CARE CENTER</t>
  </si>
  <si>
    <t>TERESITA B. ZAPANTA</t>
  </si>
  <si>
    <t>P-6 DAMILAG, PISAAN, SAN FRANCISCO</t>
  </si>
  <si>
    <t>ECCDCBP-0220-14-Caraga/ECCDSP-0220-14-Caraga</t>
  </si>
  <si>
    <t>DAS-AGAN DAY CARE CENTER</t>
  </si>
  <si>
    <t>RESMA P. BARTOLOME</t>
  </si>
  <si>
    <t>P-7 DAS-AGAN, SAN FRANCISCO</t>
  </si>
  <si>
    <t>ECCDCBP-0221-14-Caraga/ECCDSP-0221-14-Caraga</t>
  </si>
  <si>
    <t>PISAAN DAY CARE CENTER</t>
  </si>
  <si>
    <t>FELISITA P. DELATOR</t>
  </si>
  <si>
    <t>PISAAN, SAN FRANCISCO</t>
  </si>
  <si>
    <t>ECCDCBP-0222-14-Caraga/ECCDSP-0222-14-Caraga</t>
  </si>
  <si>
    <t>Rizal Day Care Center</t>
  </si>
  <si>
    <t>Onnie B. Tagupa</t>
  </si>
  <si>
    <t>Rizal, San Francisco</t>
  </si>
  <si>
    <t>ECCDCBP-0223-14-Caraga/ECCDSP-0223-14-Caraga</t>
  </si>
  <si>
    <t>Tagapua  Day Care Center</t>
  </si>
  <si>
    <t>Marites D. Litang</t>
  </si>
  <si>
    <t>Tagapua, San Francisco</t>
  </si>
  <si>
    <t>ECCDCBP-0224-14-Caraga/ECCDSP-0224-14-Caraga</t>
  </si>
  <si>
    <t>Barangay 2  Day Care Center</t>
  </si>
  <si>
    <t>Loenora M. Leyes</t>
  </si>
  <si>
    <t>Barangay 2, San Francisco, ADS</t>
  </si>
  <si>
    <t>ECCDCBP-0225-14-Caraga/ECCDSP-0225-14-Caraga</t>
  </si>
  <si>
    <t>Purok 8 Alegria Day Care Center</t>
  </si>
  <si>
    <t>Estrella C. Doblas</t>
  </si>
  <si>
    <t>Purok 8 Alegria,  San Francisco</t>
  </si>
  <si>
    <t>ECCDCBP-0226-14-Caraga/ECCDSP-0226-14-Caraga</t>
  </si>
  <si>
    <t>Zaragoza DCC</t>
  </si>
  <si>
    <t>Jinky T. Gealogo</t>
  </si>
  <si>
    <t>P-5, Zaragoza, Surigao City</t>
  </si>
  <si>
    <t>ECCDCBP-0256-14-Caraga/ECCDSP-0256-14-Caraga</t>
  </si>
  <si>
    <t>San Pedro DCC</t>
  </si>
  <si>
    <t>Rosanit B. Mordino</t>
  </si>
  <si>
    <t>P-2, San Pedro, Surigao City</t>
  </si>
  <si>
    <t>ECCDCBP-0257-14-Caraga/ECCDSP-0257-14-Caraga</t>
  </si>
  <si>
    <t>Mat-I DCC</t>
  </si>
  <si>
    <t>Cristina P. Ensomo</t>
  </si>
  <si>
    <t>P-3, Mat-I, Surigao City</t>
  </si>
  <si>
    <t>ECCDCBP-0258-14-Caraga/ECCDSP</t>
  </si>
  <si>
    <t>Kabugwason DCC</t>
  </si>
  <si>
    <t>Sherlita C. Coringao</t>
  </si>
  <si>
    <t>Sitio Kabugwason, Surigao City</t>
  </si>
  <si>
    <t>ECCDCBP-0259-14-CARAGA/ECCDSP-0259-14-CARAGA</t>
  </si>
  <si>
    <t>Mayor Pedro R. Espina DCC</t>
  </si>
  <si>
    <t>Esterlina A. Nagas</t>
  </si>
  <si>
    <t>Payawan 2, Brgy. Luna, Surigao City</t>
  </si>
  <si>
    <t>ECCDCBP-0260-14-CARAGA/ECCDSP-0260-14-CARAGA</t>
  </si>
  <si>
    <t>Camia DCC</t>
  </si>
  <si>
    <t>Cristina M. Abellar</t>
  </si>
  <si>
    <t>P-3A,Cabayawan,Tubay</t>
  </si>
  <si>
    <t>ECCDCBP-0268-14-CARAGA/ECCDSP-0268-14-CARAGA</t>
  </si>
  <si>
    <t>Victoty DCC</t>
  </si>
  <si>
    <t>Arlene B. Mendoza</t>
  </si>
  <si>
    <t>P-2,Victory,Tubay</t>
  </si>
  <si>
    <t>ECCDCBP-0269-14-CARAGA/ECCDSP-0269-14-CARAGA</t>
  </si>
  <si>
    <t>Resource Center DCC</t>
  </si>
  <si>
    <t>Dahlia R. Cadorniga</t>
  </si>
  <si>
    <t>P-5, Songkoy, Kitcharao</t>
  </si>
  <si>
    <t>ECCDCBP-0270-14-CARAGA/ECCDSP-0270-14-CARAGA</t>
  </si>
  <si>
    <t>Sangay DCC</t>
  </si>
  <si>
    <t>Monlita L. Pormento</t>
  </si>
  <si>
    <t>P-3, Sangay,Kitcharao</t>
  </si>
  <si>
    <t>ECCDCBP-0271-14-CARAGA/ECCDSP-0271-14-CARAGA</t>
  </si>
  <si>
    <t>Jaliobong CDC</t>
  </si>
  <si>
    <t>Sonia L. Ronquillo</t>
  </si>
  <si>
    <t>P-2, Jaliobong, Kitcharao</t>
  </si>
  <si>
    <t>ECCDCBP-0272-14-CARAGA/ECCDSP-0272-14-CARAGA</t>
  </si>
  <si>
    <t>Upper San Roque DCC</t>
  </si>
  <si>
    <t>Nenita B. Salvacion</t>
  </si>
  <si>
    <t>P-1, Upper San Roque, Kitcharao</t>
  </si>
  <si>
    <t>ECCDCBP-0273-14-CARAGA/ECCDSP-0273-14-CARAGA</t>
  </si>
  <si>
    <t>Lower San Roque DCC</t>
  </si>
  <si>
    <t>Gemma M. Bocboc</t>
  </si>
  <si>
    <t>P-2, Lower San Roque, Kitcharao</t>
  </si>
  <si>
    <t>ECCDCBP-0274-14-CARAGA/ECCDSP-0274-14-CARAGA</t>
  </si>
  <si>
    <t>Crossing DCC</t>
  </si>
  <si>
    <t>Feliza P. Timbal</t>
  </si>
  <si>
    <t>P-2, Crossing, Kitcharao</t>
  </si>
  <si>
    <t>ECCDCBP-0275-14-CARAGA/ECCDSP-0275-14-CARAGA</t>
  </si>
  <si>
    <t>Upper Mahayahay DCC</t>
  </si>
  <si>
    <t>Juana S. Morgado</t>
  </si>
  <si>
    <t>P-4, Upper Mahayahay, Kitcharao</t>
  </si>
  <si>
    <t>ECCDCBP-0276-14-CARAGA/ECCDSP-0276-14-CARAGA</t>
  </si>
  <si>
    <t>Gosoon Day Care Center</t>
  </si>
  <si>
    <t>Merilyn D. Pepito</t>
  </si>
  <si>
    <t>P-2, Gosoon, Carmen</t>
  </si>
  <si>
    <t>ECCDCBP-0277-14-CARAGA/ECCDSP-0277-14-CARAGA</t>
  </si>
  <si>
    <t>Kanihaan ECCD Learning Center</t>
  </si>
  <si>
    <t>Ritchel Sayson</t>
  </si>
  <si>
    <t>Kanihaan, Libjo</t>
  </si>
  <si>
    <t>ECCDCBP-0278-14-CARAGA/ECCDSP-0278-14-CARAGA</t>
  </si>
  <si>
    <t>Llamera ECCD Learning Center</t>
  </si>
  <si>
    <t>Antonia C. Dacles</t>
  </si>
  <si>
    <t>Llamera, Libjo</t>
  </si>
  <si>
    <t>ECCDCBP-0279-14-CARAGA/ECCDSP-0279-14-CARAGA</t>
  </si>
  <si>
    <t>Mari-Mari ECCD Learning Center</t>
  </si>
  <si>
    <t>Carolina G. Remondo</t>
  </si>
  <si>
    <t>Mari-Mari, Mabini,Cagdianaop</t>
  </si>
  <si>
    <t>ECCDCBP-0280-14-CARAGA/ECCDSP-0280-14-CARAGA</t>
  </si>
  <si>
    <t>Tigbao ECCD Learning Center</t>
  </si>
  <si>
    <t>Jelyn C. Betolyo</t>
  </si>
  <si>
    <t>Tigbao, Cagdianao</t>
  </si>
  <si>
    <t>ECCDCBP-0281-14-CARAGA/ECCDSP-0281-14-CARAGA</t>
  </si>
  <si>
    <t>Sto. Nino ECCD Learning Center</t>
  </si>
  <si>
    <t>Gerarlin C. Seniza</t>
  </si>
  <si>
    <t>Sto. Nino, Tigbao,Cagdianao-PDI</t>
  </si>
  <si>
    <t>ECCDCBP-0282-14-CARAGA/ECCDSP-0282-14-CARAGA</t>
  </si>
  <si>
    <t>Cabungaan ECCD Learning Center</t>
  </si>
  <si>
    <t>Zenona G. Agulo</t>
  </si>
  <si>
    <t>Cabungaan, Cagdianao</t>
  </si>
  <si>
    <t>ECCDCBP-0283-14-CARAGA/ECCDSP-0283-14-CARAGA</t>
  </si>
  <si>
    <t>San Jose ECCD Learning Center</t>
  </si>
  <si>
    <t>JUvy D. Longos</t>
  </si>
  <si>
    <t>San Jose, Cagdianao</t>
  </si>
  <si>
    <t>ECCDCBP-0284-14-CARAGA/ECCDSP-0284-14-CARAGA</t>
  </si>
  <si>
    <t>Cabongbongan ECCD Learning Center</t>
  </si>
  <si>
    <t>Aileen A. Sulapas</t>
  </si>
  <si>
    <t>Cabongbongan, Pob.,Cagdianao</t>
  </si>
  <si>
    <t>ECCDCBP-0285-14-CARAGA/ECCDSP-0285-14-CARAGA</t>
  </si>
  <si>
    <t>POblacion ECCD Learning Center</t>
  </si>
  <si>
    <t>Lanie E. Jason</t>
  </si>
  <si>
    <t>POblacion, Cagdianao</t>
  </si>
  <si>
    <t>ECCDCBP-0286-14-CARAGA/ECCDSP-0286-14-CARAGA</t>
  </si>
  <si>
    <t>Sta. Rita ECCD Learning Center</t>
  </si>
  <si>
    <t>Michelle O. Catilo</t>
  </si>
  <si>
    <t>Sta. Rita, Cagdianao</t>
  </si>
  <si>
    <t>ECCDCBP-0287-14-CARAGA/ECCDSP-0287-14-CARAGA</t>
  </si>
  <si>
    <t>Nueva ECCD Learning Center</t>
  </si>
  <si>
    <t>Susan S. Saluday</t>
  </si>
  <si>
    <t>Nueva, Cagdianao</t>
  </si>
  <si>
    <t>ECCDCBP-0288-14-CARAGA/ECCDSP-0288-14-CARAGA</t>
  </si>
  <si>
    <t>Legaspi ECCD Learning Center</t>
  </si>
  <si>
    <t>Dorina R. Predog</t>
  </si>
  <si>
    <t>Legaspi, Cagdianao</t>
  </si>
  <si>
    <t>ECCDCBP-0289-14-CARAGA/ECCDSP-0289-14-CARAGA</t>
  </si>
  <si>
    <t>Laminga DCC</t>
  </si>
  <si>
    <t>Judith B. Mondejar</t>
  </si>
  <si>
    <t>Laminga, San Luis</t>
  </si>
  <si>
    <t>San Teodoro DCC</t>
  </si>
  <si>
    <t>Haydee T. Vercide</t>
  </si>
  <si>
    <t>San Teodoro,Bunawan</t>
  </si>
  <si>
    <t>ECCDCBP-0238-14-CARAGA/ECCDSP-0238-14-CARAGA</t>
  </si>
  <si>
    <t>Alex Cullantes DCC</t>
  </si>
  <si>
    <t>Maria Nelinita B. Pelayo</t>
  </si>
  <si>
    <t>Alec Cullantes, Bunawan</t>
  </si>
  <si>
    <t>ECCDCBP-0240-14-CARAGA/ECCDSP-0240-14-CARAGA</t>
  </si>
  <si>
    <t>Babadan DCC</t>
  </si>
  <si>
    <t>Willyn B. Bagante</t>
  </si>
  <si>
    <t>Babadan, Liberted, Bunawan</t>
  </si>
  <si>
    <t>ECCDCBP-0241-14-CARAGA/ECCDSP-0241-14-CARAGA</t>
  </si>
  <si>
    <t>Binahanan DCC</t>
  </si>
  <si>
    <t>Joenaida G. Villanueva</t>
  </si>
  <si>
    <t>San Teodoro, Bunawan</t>
  </si>
  <si>
    <t>ECCDCBP-0242-14-CARAGA/ECCDSP-0242-14-CARAGA</t>
  </si>
  <si>
    <t>Mandagao DCC</t>
  </si>
  <si>
    <t>Angelita C. Saraosos</t>
  </si>
  <si>
    <t>Poblacion, Bunawan</t>
  </si>
  <si>
    <t>ECCDCBP-0243-14-CARAGA/ECCDSP-0243-14-CARAGA</t>
  </si>
  <si>
    <t>Arlene B. Ramos</t>
  </si>
  <si>
    <t>ECCDCBP-0244-14-CARAGA/ECCDSP-0244-14-CARAGA</t>
  </si>
  <si>
    <t>San Toribio DCC</t>
  </si>
  <si>
    <t>Cheryl B. Revilla</t>
  </si>
  <si>
    <t>San Toribio, Esperanza</t>
  </si>
  <si>
    <t>ECCDCBP-0246-14-CARAGA/ECCDSP-0246-14-CARAGA</t>
  </si>
  <si>
    <t>Dakong Napu DCC</t>
  </si>
  <si>
    <t>Grace V. Valiente</t>
  </si>
  <si>
    <t>P-7, Piglawigan,Esperanza</t>
  </si>
  <si>
    <t>ECCDCBP-0247-14-CARAGA/ECCDSP-0247-14-CARAGA</t>
  </si>
  <si>
    <t>San Iisdro DCC</t>
  </si>
  <si>
    <t>Merian B. Salingay</t>
  </si>
  <si>
    <t>San Isidro, Esperanza</t>
  </si>
  <si>
    <t>ECCDCBP-0248-14-CARAGA/ECCDSP-0248-14-CARAGA</t>
  </si>
  <si>
    <t>Libertad DCC</t>
  </si>
  <si>
    <t>Nita B. Subaan</t>
  </si>
  <si>
    <t>Libertad, Bunawan</t>
  </si>
  <si>
    <t>ECCDCBP-0249-14-CARAGA/ECCDSP-0249-14-CARAGA</t>
  </si>
  <si>
    <t>Mambalili DCC</t>
  </si>
  <si>
    <t>Vibora D. Barrios</t>
  </si>
  <si>
    <t>Brgy.2, Mambalili, Bunawan</t>
  </si>
  <si>
    <t>ECCDCBP-0250-14-CARAGA/ECCDSP-0250-14-CARAGA</t>
  </si>
  <si>
    <t>Simulao DCC</t>
  </si>
  <si>
    <t>Meraluna P. Apura</t>
  </si>
  <si>
    <t>Simulao, Bunawan</t>
  </si>
  <si>
    <t>ECCDCBP-0251-14-CARAGA/ECCDSP-0251-14-CARAGA</t>
  </si>
  <si>
    <t>Hubang DCC</t>
  </si>
  <si>
    <t>Laura P. Mancao</t>
  </si>
  <si>
    <t>Poblacion, Bunawan-ADS</t>
  </si>
  <si>
    <t>ECCDCBP-0252-14-CARAGA/ECCDSP-0252-14-CARAGA</t>
  </si>
  <si>
    <t>Consuelo DCC</t>
  </si>
  <si>
    <t>Erlinda P. Rapiza</t>
  </si>
  <si>
    <t>Consuelo, Bunawan</t>
  </si>
  <si>
    <t>ECCDCBP-0253-14-CARAGA/ECCDSP-0253-14-CARAGA</t>
  </si>
  <si>
    <t>BUnawan Brook DCC</t>
  </si>
  <si>
    <t>Nida A. Numeron</t>
  </si>
  <si>
    <t>Bunawan Brook, Bunawan</t>
  </si>
  <si>
    <t>ECCDCBP-0254-14-CARAGA/ECCDSP-0254-14-CARAGA</t>
  </si>
  <si>
    <t>Hagnaya DCC</t>
  </si>
  <si>
    <t>Crisanta L. Enticosa</t>
  </si>
  <si>
    <t>Mambalili, Bunawan</t>
  </si>
  <si>
    <t>ECCDCBP-0255-14-CARAGA/ECCDSP-0255-14-CARAGA</t>
  </si>
  <si>
    <t>Poblacion DCC</t>
  </si>
  <si>
    <t>Sara A. Salboro</t>
  </si>
  <si>
    <t>Poblacion, Carmen</t>
  </si>
  <si>
    <t>ECCDCBP-0261-14-CARAGA/ECCDSP-0261-14-CARAGA</t>
  </si>
  <si>
    <t>Jezzel C. Estareja</t>
  </si>
  <si>
    <t>ECCDCBP-0262-14-CARAGA/ECCDSP-0262-14-CARAGA</t>
  </si>
  <si>
    <t>Vinapor 2 DCC</t>
  </si>
  <si>
    <t>Ana M. Omblero</t>
  </si>
  <si>
    <t>Vinapor, Carmen</t>
  </si>
  <si>
    <t>ECCDCBP-0263-14-CARAGA/ECCDSP-0263-14-CARAGA</t>
  </si>
  <si>
    <t>San Agustin DCC</t>
  </si>
  <si>
    <t>Analou P. Supatan</t>
  </si>
  <si>
    <t>San Agustin, Carmen</t>
  </si>
  <si>
    <t>ECCDCBP-0264-14-CARAGA/ECCDSP-0264-14-CARAGA</t>
  </si>
  <si>
    <t>Lagaylay DCC</t>
  </si>
  <si>
    <t>Vivien R. Ationg</t>
  </si>
  <si>
    <t>P-Lagaylay, San Agustin, Carmen</t>
  </si>
  <si>
    <t>ECCDCBP-0265-14-CARAGA/ECCDSP-0265-14-CARAGA</t>
  </si>
  <si>
    <t>Macopa DCC</t>
  </si>
  <si>
    <t>Meriam C. Suaybaguio</t>
  </si>
  <si>
    <t>Macopa, POblacion, Carmen</t>
  </si>
  <si>
    <t>ECCDCBP-0266-14-CARAGA/ECCDSP-0266-14-CARAGA</t>
  </si>
  <si>
    <t>CURVA ECCD LEARNING CENTER</t>
  </si>
  <si>
    <t>RYEAN O. LOMOTOS</t>
  </si>
  <si>
    <t>Curva, Santiago</t>
  </si>
  <si>
    <t>ECCDCBP-0350-14-CARAGA/ECCDSP-0350-14-CARAGA</t>
  </si>
  <si>
    <t>E. MORGADO ECCD LEARNING CENTER</t>
  </si>
  <si>
    <t>ZOCITA M. NAYVE</t>
  </si>
  <si>
    <t>E. Morgado, Santiago</t>
  </si>
  <si>
    <t>ECCDCBP-0356-14-CARAGA/ECCDSP-0356-14-CARAGA</t>
  </si>
  <si>
    <t>GUINARINGAN DAY CARE CENTER</t>
  </si>
  <si>
    <t>NECITA C. PADIZ</t>
  </si>
  <si>
    <t>Guinaringan, Santiago</t>
  </si>
  <si>
    <t>HILLTOP ECCD LEARNING CENTER</t>
  </si>
  <si>
    <t>SANITA M. MORANO</t>
  </si>
  <si>
    <t>Hilltop, Santigao</t>
  </si>
  <si>
    <t>ECCDCBP-0351-14-CARAGA/ECCDSP-0351-14-CARAGA</t>
  </si>
  <si>
    <t>CADAHON-DAHONAN DAY CARE CENTER</t>
  </si>
  <si>
    <t>EMALYN M. ARTAJO</t>
  </si>
  <si>
    <t>Cadahon-Dahonan, Santigao</t>
  </si>
  <si>
    <t>ECCDCBP-0355-14-CARAGA/ECCDSP-0355-14-CARAGA</t>
  </si>
  <si>
    <t>CASAGAYAN ECCD LEARNING CENTER</t>
  </si>
  <si>
    <t>MARY CLAIRE A. JUSAY</t>
  </si>
  <si>
    <t>Casagayan, Santiago</t>
  </si>
  <si>
    <t>ECCDCBP-0353-14-CARAGA/ECCDSP-0353-14-CARAGA</t>
  </si>
  <si>
    <t>BANGONAY DAY CARE CENTER</t>
  </si>
  <si>
    <t>EVELYN G. MONOY</t>
  </si>
  <si>
    <t>Bangonay, Jabonga</t>
  </si>
  <si>
    <t>ECCDCBP-0319-14-CARAGA/ECCDSP-0319-14-CARAGA</t>
  </si>
  <si>
    <t>CORO DAY CARE CENTER</t>
  </si>
  <si>
    <t>PACIENCIA M. MONTECLARO</t>
  </si>
  <si>
    <t>Coro, Jabonga</t>
  </si>
  <si>
    <t>ECCDCBP-0317-14-CARAGA/ECCDSP-0317-14-CARAGA</t>
  </si>
  <si>
    <t>LIBAS DAY CARE CENTER</t>
  </si>
  <si>
    <t>MARYDEL G. DUPA</t>
  </si>
  <si>
    <t>Libas, Jabonga</t>
  </si>
  <si>
    <t>ECCDCBP-0316-14-CARAGA/ECCDSP-0316-14-CARAGA</t>
  </si>
  <si>
    <t>MAGSAYSAY DAY CARE CENTER</t>
  </si>
  <si>
    <t>LOLITA M. TUTOR</t>
  </si>
  <si>
    <t>Magsaysay, Jabonga</t>
  </si>
  <si>
    <t>ECCDCBP-0318-14-CARAGA/ECCDSP-0318-14-CARAGA</t>
  </si>
  <si>
    <t>STO. ROSARIO DAY CARE CENTER</t>
  </si>
  <si>
    <t>ELEONOR E. CASIL</t>
  </si>
  <si>
    <t>Sto. Rosario, Magallanes</t>
  </si>
  <si>
    <t>ECCDCBP-0313-14-CARAGA/ECCDSP-0313-14-CARAGA</t>
  </si>
  <si>
    <t>MARCOS DAY CARE CENTER</t>
  </si>
  <si>
    <t>MERRY CHRISTY D. TANASAS</t>
  </si>
  <si>
    <t>Marcos, Magallanes</t>
  </si>
  <si>
    <t>ECCDCBP-0314-14-CARAGA/ECCDSP-0314-14-CARAGA</t>
  </si>
  <si>
    <t>BUHANG DAY CARE CENTER</t>
  </si>
  <si>
    <t>ANA M. CABUSAO</t>
  </si>
  <si>
    <t>BUhang, Magallanes</t>
  </si>
  <si>
    <t>ECCDCBP-0311-14-CARAGA/ECCDSP-0311-14-CARAGA</t>
  </si>
  <si>
    <t>LA FORTUNA DAY CARE CENTER</t>
  </si>
  <si>
    <t>LEONORA C. GARONG</t>
  </si>
  <si>
    <t>La Fortuna, Magallanes</t>
  </si>
  <si>
    <t>ECCDCBP-0312-14-CARAGA/ECCDSP-0312-14-CARAGA</t>
  </si>
  <si>
    <t>CALOC-AN DAY CARE CENTER</t>
  </si>
  <si>
    <t>GEMMA S. TELEN</t>
  </si>
  <si>
    <t>Caloc-An, Magallanes</t>
  </si>
  <si>
    <t>ECCDCBP-0309-14-CARAGA/ECCDSP-0309-14-CARAGA</t>
  </si>
  <si>
    <t>CHRISTIE C. SAMONTINA</t>
  </si>
  <si>
    <t>ECCDCBP-0310-14-CARAGA/ECCDSP-0310-14-CARAGA</t>
  </si>
  <si>
    <t>GUIASAN DAY CARE CENTER</t>
  </si>
  <si>
    <t>AICEL Z. REBUSTILLO</t>
  </si>
  <si>
    <t>Guiasan, Magallanes</t>
  </si>
  <si>
    <t>ECCDCBP-0307-14-CARAGA/ECCDSP-0307-14-CARAGA</t>
  </si>
  <si>
    <t>STO. NIÑO DAY CARE CENTER</t>
  </si>
  <si>
    <t>ISABELITA A. CASIL</t>
  </si>
  <si>
    <t>Sto. Nino, Magallanes</t>
  </si>
  <si>
    <t>ECCDCBP-0308-14-CARAGA/ECCDSP-0308-14-CARAGA</t>
  </si>
  <si>
    <t>BAYUGAN 3 ANNEX DCC</t>
  </si>
  <si>
    <t>ANATALIA MOSQUEDA</t>
  </si>
  <si>
    <t>Bayugan 3 Annex, Rosari</t>
  </si>
  <si>
    <t>ECCDCBP-0324-14-CARAGA/ECCDSP-0324-14-CARAGA</t>
  </si>
  <si>
    <t>P-6, BAYUGAN 3 DCC</t>
  </si>
  <si>
    <t>NILDA O. MAATO</t>
  </si>
  <si>
    <t>P-6, Bayugan 3, Rosario</t>
  </si>
  <si>
    <t>ECCDCBP-0323-14-CARAGA/ECCDSP-0323-14-CARAGA</t>
  </si>
  <si>
    <t>WASIAN ANNEX DCC</t>
  </si>
  <si>
    <t>FERLY H. TOLIBAS</t>
  </si>
  <si>
    <t>Wasian, Rosario</t>
  </si>
  <si>
    <t>ECCDCBP-0322-14-CARAGA/ECCDSP-0322-14-CARAGA</t>
  </si>
  <si>
    <t>MALIGAYA DAY CARE CENTER</t>
  </si>
  <si>
    <t>GEMMA S. JAMERO</t>
  </si>
  <si>
    <t>Maligaya, Rosario</t>
  </si>
  <si>
    <t>ECCDCBP-0321-14-CARAGA/ECCDSP-0321-14-CARAGA</t>
  </si>
  <si>
    <t>STA. CRUZ PROPER DCC</t>
  </si>
  <si>
    <t>ANALYN PANGANIBAN</t>
  </si>
  <si>
    <t>Sta. Cruz, Rosario</t>
  </si>
  <si>
    <t>ECCDCBP-0325-14-CARAGA/ECCDSP-0325-14-CARAGA</t>
  </si>
  <si>
    <t>STA. CRUZ ANNEX DCC</t>
  </si>
  <si>
    <t>AMY MACAHINDOG</t>
  </si>
  <si>
    <t>ECCDCBP-0326-14-CARAGA/ECCDSP-0326-14-CARAGA</t>
  </si>
  <si>
    <t>TAGBAYAGAN PROPER DCC</t>
  </si>
  <si>
    <t>RUBINA G. CASAMAYOR</t>
  </si>
  <si>
    <t>Tagbayagan, Rosario</t>
  </si>
  <si>
    <t>ECCDCBP-0327-14-CARAGA/ECCDSP-0327-14-CARAGA</t>
  </si>
  <si>
    <t>FPPI DAY CARE CENTER</t>
  </si>
  <si>
    <t>RUSSEL BAHIL</t>
  </si>
  <si>
    <t>FPPI, Rosario</t>
  </si>
  <si>
    <t>ECCDCBP-0329-14-CARAGA/ECCDSP-0329-14-CARAGA</t>
  </si>
  <si>
    <t>POBLACION DAY CARE CENTER</t>
  </si>
  <si>
    <t>MARECHU C. DACERA</t>
  </si>
  <si>
    <t>Poblacion, Rosario</t>
  </si>
  <si>
    <t>ECCDCBP-0330-14-CARAGA/ECCDSP-0330-14-CARAGA</t>
  </si>
  <si>
    <t>LIBUAC PROPER DCC</t>
  </si>
  <si>
    <t>PRESCILLANA N. ANCHANGCO</t>
  </si>
  <si>
    <t>Libuac, Rosario</t>
  </si>
  <si>
    <t>ECCDCBP-0328-14-CARAGA/ECCDSP-0328-14-CARAGA</t>
  </si>
  <si>
    <t>NOVELE PROPER DCC</t>
  </si>
  <si>
    <t>IMELDA V. RODRIGO</t>
  </si>
  <si>
    <t>Novele, Rosario</t>
  </si>
  <si>
    <t>ECCDCBP-0320-14-CARAGA/ECCDSP-0320-14-CARAGA</t>
  </si>
  <si>
    <t>Britania DCC</t>
  </si>
  <si>
    <t>Rona P. Sarmento</t>
  </si>
  <si>
    <t>Britania, San Agustin</t>
  </si>
  <si>
    <t>ECCDCBP-0334-14-CARAGA/ECCDSP-0334-14-CARAGA</t>
  </si>
  <si>
    <t>Buatong DCC</t>
  </si>
  <si>
    <t>Imelda L. Avila</t>
  </si>
  <si>
    <t>Buatong, San Agustin</t>
  </si>
  <si>
    <t>ECCDCBP-0336-14-CARAGA/ECCDSP-0336-14-CARAGA</t>
  </si>
  <si>
    <t>Gata DCC</t>
  </si>
  <si>
    <t>Lolilia A. Reguiras</t>
  </si>
  <si>
    <t>Gata, San Agustin</t>
  </si>
  <si>
    <t>ECCDCBP-0333-14-CARAGA/ECCDSP-0333-14-CARAGA</t>
  </si>
  <si>
    <t>Hornasan DCC</t>
  </si>
  <si>
    <t>Ludevina K. Gordo</t>
  </si>
  <si>
    <t>Hornasan, San Agustin</t>
  </si>
  <si>
    <t>ECCDCBP-0331-14-CARAGA/ECCDSP-0331-14-CARAGA</t>
  </si>
  <si>
    <t>Janipaan DCC</t>
  </si>
  <si>
    <t>Eliza P. Abenido</t>
  </si>
  <si>
    <t>Janipaan, San Agustin</t>
  </si>
  <si>
    <t>ECCDCBP-0339-14-CARAGA/ECCDSP-0339-14-CARAGA</t>
  </si>
  <si>
    <t>Kauswagan DCC</t>
  </si>
  <si>
    <t>Arlinda M. Fernandez</t>
  </si>
  <si>
    <t>Kauswagan, San Agustin</t>
  </si>
  <si>
    <t>ECCDCBP-0341-14-CARAGA/ECCDSP-0341-14-CARAGA</t>
  </si>
  <si>
    <t>POblacion DCC</t>
  </si>
  <si>
    <t>Charlita O. Cayangcang</t>
  </si>
  <si>
    <t>Poblacion, San Agustin</t>
  </si>
  <si>
    <t>ECCDCBP-0346-14-CARAGA/ECCDSP-0346-14-CARAGA</t>
  </si>
  <si>
    <t>Pong-on DCC</t>
  </si>
  <si>
    <t>Adelaida C. Rodriquez</t>
  </si>
  <si>
    <t>Pong-on, San Agustin</t>
  </si>
  <si>
    <t>ECCDCBP-0343-14-CARAGA/ECCDSP-0343-14-CARAGA</t>
  </si>
  <si>
    <t>Salvacion DCC</t>
  </si>
  <si>
    <t>Charmen Ann C. Pandeling</t>
  </si>
  <si>
    <t>Salvacion, San Agustin</t>
  </si>
  <si>
    <t>ECCDCBP-0345-14-CARAGA/ECCDSP-0345-14-CARAGA</t>
  </si>
  <si>
    <t>Colorado Day Care Center</t>
  </si>
  <si>
    <t>Paciencia M. Monteclaro</t>
  </si>
  <si>
    <t>P-5, Colorado, Jabonga</t>
  </si>
  <si>
    <t>ECCDCBP-0315-14-CARAGA/ECCDSP-0315-14-CARAGA</t>
  </si>
  <si>
    <t>Campanubay Day Care Center</t>
  </si>
  <si>
    <t>Jasmin D. Rivas</t>
  </si>
  <si>
    <t>Sitio Campanubay, Gata, San Agustin</t>
  </si>
  <si>
    <t>ECCDCBP-0332-14-CARAGA/ECCDSP-0332-14-CARAGA</t>
  </si>
  <si>
    <t>Buatong Day Care Center B</t>
  </si>
  <si>
    <t>Lenie L. Robillos</t>
  </si>
  <si>
    <t>P-1, Buatong, San Agustin</t>
  </si>
  <si>
    <t>ECCDCBP-0335-14-CARAGA/ECCDSP-0335-14-CARAGA</t>
  </si>
  <si>
    <t>Oteiza Day Care Center</t>
  </si>
  <si>
    <t>Ratchel P. Quevedo</t>
  </si>
  <si>
    <t>P-5, Oteiza, San Agustin, SDS</t>
  </si>
  <si>
    <t>ECCDCBP-0337-14-CARAGA/ECCDSP-0337-14-CARAGA</t>
  </si>
  <si>
    <t>Sto. Niňo-B Day Care Center</t>
  </si>
  <si>
    <t>Marian G. Balala</t>
  </si>
  <si>
    <t>P-3, Sto. Niňo, San Agustin</t>
  </si>
  <si>
    <t>ECCDCBP-0338-14-CARAGA/ECCDSP-0338-14-CARAGA</t>
  </si>
  <si>
    <t>Buhisan Day Care Center</t>
  </si>
  <si>
    <t>Janet A. Palma</t>
  </si>
  <si>
    <t>P-2, Buhisan, San Agustin</t>
  </si>
  <si>
    <t>ECCDCBP-0340-14-CARAGA/ECCDSP-0340-14-CARAGA</t>
  </si>
  <si>
    <t>Sto. Niňo-A Day Care Center</t>
  </si>
  <si>
    <t>Annamichelle M. Cepris</t>
  </si>
  <si>
    <t>ECCDCBP-0342-14-CARAGA/ECCDSP-0342-14-CARAGA</t>
  </si>
  <si>
    <t>Pongtod Day Care Center</t>
  </si>
  <si>
    <t>Lolita B. Campos</t>
  </si>
  <si>
    <t>P-3, Pongtod, San Agustin</t>
  </si>
  <si>
    <t>ECCDCBP-0344-14-CARAGA/ECCDSP-0344-14-CARAGA</t>
  </si>
  <si>
    <t>Sta. Ana Day Care Center</t>
  </si>
  <si>
    <t>Aileen L. Boligol</t>
  </si>
  <si>
    <t>P-1, Sta. Ana, Tubay,</t>
  </si>
  <si>
    <t>ECCDCBP-0347-14-CARAGA/ECCDSP-0347-14-CARAGA</t>
  </si>
  <si>
    <t>Poblacion 2 ECCD Learning Center</t>
  </si>
  <si>
    <t>Alberta O. Montante</t>
  </si>
  <si>
    <t>P-1, Poblacion 2, Tubay</t>
  </si>
  <si>
    <t>ECCDCBP-0348-14-CARAGA/ECCDSP-0348-14-CARAGA</t>
  </si>
  <si>
    <t>Abucay ECCD Learning Center</t>
  </si>
  <si>
    <t>Nenith L. Abellano</t>
  </si>
  <si>
    <t>P-3 Abucay, Poblacion 2, Tubay</t>
  </si>
  <si>
    <t>ECCDCBP-0349-14-CARAGA/ECCDSP-0349-14-CARAGA</t>
  </si>
  <si>
    <t>Rocky Road ECCD Learning Center</t>
  </si>
  <si>
    <t>Maridel V. Apostol</t>
  </si>
  <si>
    <t>Poblacion 1, Mantingue, Santiago</t>
  </si>
  <si>
    <t>ECCDCBP-0352-14-CARAGA/ECCDSP-0352-14-CARAGA</t>
  </si>
  <si>
    <t>Poblacion Day Care Center</t>
  </si>
  <si>
    <t>Ma. Cecilia C. Serrano</t>
  </si>
  <si>
    <t>P-1, Poblacion, Jabonga</t>
  </si>
  <si>
    <t>ECCDCBP-0357-14-CARAGA/ECCDSP-0357-14-CARAGA</t>
  </si>
  <si>
    <t>San Pablo Day Care Center</t>
  </si>
  <si>
    <t>Ma. Arecia M. Grana</t>
  </si>
  <si>
    <t>P-1, San Pablo, Jabonga</t>
  </si>
  <si>
    <t>ECCDCBP-0358-14-CARAGA/ECCDSP-0358-14-CARAGA</t>
  </si>
  <si>
    <t>Poblacion Day Care Center II</t>
  </si>
  <si>
    <t>Ruben A. Monato</t>
  </si>
  <si>
    <t>P-7, Poblacion, Jabonga</t>
  </si>
  <si>
    <t>ECCDCBP-0359-14-CARAGA/ECCDSP-0359-14-CARAGA</t>
  </si>
  <si>
    <t>Poblacion Day Care Center III</t>
  </si>
  <si>
    <t>Margie C. Cebrian</t>
  </si>
  <si>
    <t>P1-A, Poblacion, Jabonga</t>
  </si>
  <si>
    <t>ECCDCBP-0360-14-CARAGA/ECCDSP-0360-14-CARAGA</t>
  </si>
  <si>
    <t>Baleguian ECCD Center</t>
  </si>
  <si>
    <t>Elgie S. Roxas</t>
  </si>
  <si>
    <t>P1-A, Baleguian, Jabonga</t>
  </si>
  <si>
    <t>ECCDCBP-0361-14-CARAGA/ECCDSP-0361-14-CARAGA</t>
  </si>
  <si>
    <t>Sampinit ECCD Learning Center</t>
  </si>
  <si>
    <t>Alicia P. Saducas</t>
  </si>
  <si>
    <t>P-4, Sitio Sampinit, Malapong, Buenavista</t>
  </si>
  <si>
    <t>ECCDCBP-0362-14-CARAGA/ECCDSP-0362-14-CARAGA</t>
  </si>
  <si>
    <t xml:space="preserve">Calcalon Day Care Center </t>
  </si>
  <si>
    <t>Thelma P. Libres</t>
  </si>
  <si>
    <t>P-3, Sitio Calcalon, Malapong, Buenavista</t>
  </si>
  <si>
    <t>ECCDCBP-0363-14-CARAGA/ECCDSP-0363-14-CARAGA</t>
  </si>
  <si>
    <t xml:space="preserve">Monteverde Day Care Center </t>
  </si>
  <si>
    <t>Merlinda L. Villorejo</t>
  </si>
  <si>
    <t>D11, Sitio Monteverde, Simbalan, Buenavista</t>
  </si>
  <si>
    <t>ECCDCBP-0364-14-CARAGA/ECCDSP-0364-14-CARAGA</t>
  </si>
  <si>
    <t>Poblacion 4 ECCD Learning Center</t>
  </si>
  <si>
    <t>Gina N. Mamugay</t>
  </si>
  <si>
    <t>P-3, Poblacion 4, Buenavista</t>
  </si>
  <si>
    <t>ECCDCBP-0365-14-CARAGA/ECCDSP-0365-14-CARAGA</t>
  </si>
  <si>
    <t>Barangay 10 Day Care Center</t>
  </si>
  <si>
    <t xml:space="preserve">Joanlyn A. Logronio </t>
  </si>
  <si>
    <t>P-4, Barangay 10, Buenavista</t>
  </si>
  <si>
    <t>ECCDCBP-0366-14-CARAGA/ECCDSP-0366-14-CARAGA</t>
  </si>
  <si>
    <t>Antipolo ECCD Learning Center</t>
  </si>
  <si>
    <t xml:space="preserve">Melodina L. Balong </t>
  </si>
  <si>
    <t>D-8, Sitio Antipolo, Simbalan, Buenavista</t>
  </si>
  <si>
    <t>ECCDCBP-0367-14-CARAGA/ECCDSP-0367-14-CARAGA</t>
  </si>
  <si>
    <t>Lekda ECCD Learning Center</t>
  </si>
  <si>
    <t>D-9, Sitio Antipolo, Simbalan, Buenavista</t>
  </si>
  <si>
    <t>ECCDCBP-0368-14-CARAGA/ECCDSP-0368-14-CARAGA</t>
  </si>
  <si>
    <t>Pitogo Day Care Center</t>
  </si>
  <si>
    <t>Margie C. Lerio</t>
  </si>
  <si>
    <t>P-3, Sitio Pitogo, Sto. Niňo, Jabonga</t>
  </si>
  <si>
    <t>ECCDCBP-0369-14-CARAGA/ECCDSP-0369-14-CARAGA</t>
  </si>
  <si>
    <t>Sto. Niňo Day Care Center</t>
  </si>
  <si>
    <t>Nenita L. Coco</t>
  </si>
  <si>
    <t>P-1, Sto. Niňo, Jabonga</t>
  </si>
  <si>
    <t>ECCDCBP-0370-14-CARAGA/ECCDSP-0370-14-CARAGA</t>
  </si>
  <si>
    <t>San Vicente Day Care Center</t>
  </si>
  <si>
    <t>Rizza C. Montante</t>
  </si>
  <si>
    <t>P-2, San Vicente, Jabonga</t>
  </si>
  <si>
    <t>ECCDCBP-0371-14-CARAGA/ECCDSP-0371-14-CARAGA</t>
  </si>
  <si>
    <t>San Jose Day Care Center</t>
  </si>
  <si>
    <t>Sonia M. Morada</t>
  </si>
  <si>
    <t>P-2, San Jose, Jabonga</t>
  </si>
  <si>
    <t>ECCDCBP-0372-14-CARAGA/ECCDSP-0372-14-CARAGA</t>
  </si>
  <si>
    <t>Magdagooc Day Care Center</t>
  </si>
  <si>
    <t>Nida G. Miole</t>
  </si>
  <si>
    <t>P-2, Magdagooc, Jabonga</t>
  </si>
  <si>
    <t>ECCDCBP-0373-14-CARAGA/ECCDSP-0373-14-CARAGA</t>
  </si>
  <si>
    <t>Alubihid Day Care Center</t>
  </si>
  <si>
    <t>Hydee G. Apura</t>
  </si>
  <si>
    <t>P3-A, Alubihid, Buenavista</t>
  </si>
  <si>
    <t>ECCDCBP-0374-14-CARAGA/ECCDSP-0374-14-CARAGA</t>
  </si>
  <si>
    <t xml:space="preserve">Tamusan Day Care Center </t>
  </si>
  <si>
    <t>Anita P. Macarine</t>
  </si>
  <si>
    <t>P-7, Sitio Tamusan, Alubihid, Buenavista</t>
  </si>
  <si>
    <t>ECCDCBP-0375-14-CARAGA/ECCDSP-0375-14-CARAGA</t>
  </si>
  <si>
    <t>Abilan Day Care Center</t>
  </si>
  <si>
    <t>Gaudencia E. Napone</t>
  </si>
  <si>
    <t>P-4, Abilan, Buenavista</t>
  </si>
  <si>
    <t>ECCDCBP-0376-14-CARAGA/ECCDSP-0376-14-CARAGA</t>
  </si>
  <si>
    <t>San Juan Day Care Center</t>
  </si>
  <si>
    <t>P-8, Sitio  San Juan,  Abilan, Buenavista</t>
  </si>
  <si>
    <t>ECCDCBP-0377-14-CARAGA/ECCDSP-0377-14-CARAGA</t>
  </si>
  <si>
    <t>Rizal ECCD Learning Center</t>
  </si>
  <si>
    <t>Mercedita P. Oliver</t>
  </si>
  <si>
    <t>P-3, Rizal, Buenavista</t>
  </si>
  <si>
    <t>ECCDCBP-0378-14-CARAGA/ECCDSP-0378-14-CARAGA</t>
  </si>
  <si>
    <t>Sacol Day Care Center</t>
  </si>
  <si>
    <t>Vangilou D. Arceňo</t>
  </si>
  <si>
    <t>District Bliss, Sacol, Buenavista</t>
  </si>
  <si>
    <t>ECCDCBP-0379-14-CARAGA/ECCDSP-0379-14-CARAGA</t>
  </si>
  <si>
    <t>Upper Macalang Day Care Center</t>
  </si>
  <si>
    <t>Joy C. Sarfosial</t>
  </si>
  <si>
    <t>P-5, Macalang, Buenavista,</t>
  </si>
  <si>
    <t>ECCDCBP-0380-14-CARAGA/ECCDSP-0380-14-CARAGA</t>
  </si>
  <si>
    <t>New Bohol Day Care Center</t>
  </si>
  <si>
    <t>Alfie A. Manlangit</t>
  </si>
  <si>
    <t>P-7, Sitio New Bohol, Sangay, Buenavista</t>
  </si>
  <si>
    <t>ECCDCBP-0381-14-CARAGA/ECCDSP-0381-14-CARAGA</t>
  </si>
  <si>
    <t>Sangay Day Care Center</t>
  </si>
  <si>
    <t>Susan B. Mantilla</t>
  </si>
  <si>
    <t>P-3, Sangay, Buenavista</t>
  </si>
  <si>
    <t>ECCDCBP-0382-14-CARAGA/ECCDSP-0382-14-CARAGA</t>
  </si>
  <si>
    <t>Talag-anahao ECCD Learning Center</t>
  </si>
  <si>
    <t>P-5, Sitio  Talag-anahao, Talo-ao, Buenavista</t>
  </si>
  <si>
    <t>ECCDCBP-0383-14-CARAGA/ECCDSP-0383-14-CARAGA</t>
  </si>
  <si>
    <t>Navintalan Day Care Center</t>
  </si>
  <si>
    <t>Geordith E. Estores</t>
  </si>
  <si>
    <t>Sitio Navintalan, Matabao, Buenavista</t>
  </si>
  <si>
    <t>ECCDCBP-0384-14-CARAGA/ECCDSP-0384-14-CARAGA</t>
  </si>
  <si>
    <t>Lower Olave Day Care Center</t>
  </si>
  <si>
    <t>Josermelia D. Lopez</t>
  </si>
  <si>
    <t>P-1,  Lower Olave, Buenavista</t>
  </si>
  <si>
    <t>ECCDCBP-0385-14-CARAGA/ECCDSP-0385-14-CARAGA</t>
  </si>
  <si>
    <t>Mimbulawan  Day Care Center</t>
  </si>
  <si>
    <t>P-3,  Lower Olave, Buenavista</t>
  </si>
  <si>
    <t>ECCDCBP-0386-14-CARAGA/ECCDSP-0386-14-CARAGA</t>
  </si>
  <si>
    <t>Afga ECCD Learning Center</t>
  </si>
  <si>
    <t>Marilyn G. Andig</t>
  </si>
  <si>
    <t>P-10, Sitio Afga, Lower Olave, Buenavista</t>
  </si>
  <si>
    <t>ECCDCBP-0387-14-CARAGA/ECCDSP-0387-14-CARAGA</t>
  </si>
  <si>
    <t>Dinarawan Day Care Center</t>
  </si>
  <si>
    <t>Jocelyn M. Petallar</t>
  </si>
  <si>
    <t>P-3, Sitio Dinarawan San Pablo, Jabonga</t>
  </si>
  <si>
    <t>ECCDCBP-0389-14-CARAGA/ECCDSP-0389-14-CARAGA</t>
  </si>
  <si>
    <t>10/10/2016</t>
  </si>
  <si>
    <t>Bunga Day Care Center</t>
  </si>
  <si>
    <t>Jogie R. Quiňo</t>
  </si>
  <si>
    <t>P1-B, Bunga, Jabonga</t>
  </si>
  <si>
    <t>ECCDCBP-0390-14-CARAGA/ECCDSP-0390-14-CARAGA</t>
  </si>
  <si>
    <t>Bangonay-2 ECCD Center</t>
  </si>
  <si>
    <t>Rosie M. Mongaya</t>
  </si>
  <si>
    <t>P-1, Bangonay, Jabonga</t>
  </si>
  <si>
    <t>ECCDCBP-0391-14-CARAGA/ECCDSP-0391-14-CARAGA</t>
  </si>
  <si>
    <t>Maraiging Day Care Center</t>
  </si>
  <si>
    <t>Liezel A. Cainong</t>
  </si>
  <si>
    <t>P-1, Maraiging, Jabonga</t>
  </si>
  <si>
    <t>ECCDCBP-0392-14-CARAGA/ECCDSP-0392-14-CARAGA</t>
  </si>
  <si>
    <t>Sitio Tamping Day Care Center</t>
  </si>
  <si>
    <t>Ma. Melodina A. Degamon</t>
  </si>
  <si>
    <t>P-4, Sitio Tamping, Baleguian, Jabonga</t>
  </si>
  <si>
    <t>ECCDCBP-0393-14-CARAGA/ECCDSP-0393-14-CARAGA</t>
  </si>
  <si>
    <t xml:space="preserve">Poblacion Day Care Center </t>
  </si>
  <si>
    <t>Chevy P. De Castro</t>
  </si>
  <si>
    <t>P-Alegria, Poblacion, Marihatag, SDS</t>
  </si>
  <si>
    <t>10/23/2016</t>
  </si>
  <si>
    <t>ECCDCBP-0394-14-CARAGA/ECCDSP-0394-14-CARAGA</t>
  </si>
  <si>
    <t>10/24/2016</t>
  </si>
  <si>
    <t>10/23/2019</t>
  </si>
  <si>
    <t>Imelda N. Salva</t>
  </si>
  <si>
    <t>ECCDCBP-0395-14-CARAGA/ECCDSP-0395-14-CARAGA</t>
  </si>
  <si>
    <t>Ipil-ipil Day Care Center</t>
  </si>
  <si>
    <t>Cyrin M. Pagpagon</t>
  </si>
  <si>
    <t>P-Ipil-ipil, Poblacion, Marihatag, SDS</t>
  </si>
  <si>
    <t>ECCDCBP-0396-14-CARAGA/ECCDSP-0396-14-CARAGA</t>
  </si>
  <si>
    <t>10/23/2020</t>
  </si>
  <si>
    <t>Kalayaan Day Care Center</t>
  </si>
  <si>
    <t>Marilyn B. Manliguez</t>
  </si>
  <si>
    <t>P-Danao, Brgy. Arorogan, Marihatag, SDS</t>
  </si>
  <si>
    <t>ECCDCBP-0397-14-CARAGA/ECCDSP-0397-14-CARAGA</t>
  </si>
  <si>
    <t>San Antonio Day Care Center</t>
  </si>
  <si>
    <t>Roselyn A. Castaňos</t>
  </si>
  <si>
    <t>P-2, Brgy. San Antonio, Marihatag, SDS</t>
  </si>
  <si>
    <t>ECCDCBP-0398-14-CARAGA/ECCDSP-0398-14-CARAGA</t>
  </si>
  <si>
    <t>Sta. Cruz Day Care Center</t>
  </si>
  <si>
    <t>Nonita P. Donoso</t>
  </si>
  <si>
    <t>P-3, Brgy. Sta. Cruz, Marihatag, SDS</t>
  </si>
  <si>
    <t>ECCDCBP-0399-14-CARAGA/ECCDSP-0399-14-CARAGA</t>
  </si>
  <si>
    <t>Feliciana C. Salisi</t>
  </si>
  <si>
    <t>ECCDCBP-0400-14-CARAGA/ECCDSP-0400-14-CARAGA</t>
  </si>
  <si>
    <t>Mararag Day Care Center-B</t>
  </si>
  <si>
    <t>Rosalinda M. Osorio</t>
  </si>
  <si>
    <t>P-Saging, Brgy. Mararag, Marihatag, SDS</t>
  </si>
  <si>
    <t>ECCDCBP-0401-14-CARAGA/ECCDSP-0401-14-CARAGA</t>
  </si>
  <si>
    <t>Casting Day Care Center</t>
  </si>
  <si>
    <t>Marita B. Gran</t>
  </si>
  <si>
    <t>P-Casting, Brgy. Bayan, Marihatag, SDS</t>
  </si>
  <si>
    <t>ECCDCBP-0402-14-CARAGA/ECCDSP-0402-14-CARAGA</t>
  </si>
  <si>
    <t>Bayan Day Care Center</t>
  </si>
  <si>
    <t>Ailyn M. Guinoo</t>
  </si>
  <si>
    <t>P-Durian, Brgy. Bayan, Marihatag, SDS</t>
  </si>
  <si>
    <t>ECCDCBP-0403-14-CARAGA/ECCDSP-0403-14-CARAGA</t>
  </si>
  <si>
    <t>Bayabas- Caimito Day Care Center</t>
  </si>
  <si>
    <t>Nora S. Ricafrente</t>
  </si>
  <si>
    <t>P-Caimito, Brgy. Bayan, Marihatag, SDS</t>
  </si>
  <si>
    <t>ECCDCBP-0404-14-CARAGA/ECCDSP-0404-14-CARAGA</t>
  </si>
  <si>
    <t>Dugmacan Day Care Center</t>
  </si>
  <si>
    <t>Genalyn P. Merino</t>
  </si>
  <si>
    <t>P-Dugmacan, Brgy. Antipolo, Marihatag, SDS</t>
  </si>
  <si>
    <t>ECCDCBP-0405-14-CARAGA/ECCDSP-0405-14-CARAGA</t>
  </si>
  <si>
    <t>Mahaba Day Care Center</t>
  </si>
  <si>
    <t>Dahlia Mae M. Maraon</t>
  </si>
  <si>
    <t>P-Kalamansi, Brgy. Mahaba, Marihatag, SDS</t>
  </si>
  <si>
    <t>ECCDCBP-0406-14-CARAGA/ECCDSP-0406-14-CARAGA</t>
  </si>
  <si>
    <t>San Isidro Day Care Center</t>
  </si>
  <si>
    <t>Bernadita D. Camaylongan</t>
  </si>
  <si>
    <t>P-Durian, Brgy. San Isidro, Marihatag, SDS</t>
  </si>
  <si>
    <t>ECCDCBP-0407-14-CARAGA/ECCDSP-0407-14-CARAGA</t>
  </si>
  <si>
    <t>Mabog Day Care Center</t>
  </si>
  <si>
    <t>Judith R. Dela Cruz</t>
  </si>
  <si>
    <t>P-Mabog, Brgy. San Isidro, Marihatag, SDS</t>
  </si>
  <si>
    <t>ECCDCBP-0408-14-CARAGA/ECCDSP-0408-14-CARAGA</t>
  </si>
  <si>
    <t>Mulye Day Care Center</t>
  </si>
  <si>
    <t>Emelita S. Garcia</t>
  </si>
  <si>
    <t>P-Mulye, Brgy. Arorogan, Marihatag, SDS</t>
  </si>
  <si>
    <t>ECCDCBP-0409-14-CARAGA/ECCDSP-0409-14-CARAGA</t>
  </si>
  <si>
    <t>Arorogan Day Care Center-A</t>
  </si>
  <si>
    <t>Erma S. Boston</t>
  </si>
  <si>
    <t>P-Camia, Brgy. Arorogan, Marihatag, SDS</t>
  </si>
  <si>
    <t>ECCDCBP-0410-14-CARAGA/ECCDSP-0410-14-CARAGA</t>
  </si>
  <si>
    <t>Mararag Day Care Center-A</t>
  </si>
  <si>
    <t>Editha P. Morse</t>
  </si>
  <si>
    <t>P-Nangka, Brgy. Mararag, Marihatag, SDS</t>
  </si>
  <si>
    <t>ECCDCBP-0411-14-CARAGA/ECCDSP-0411-14-CARAGA</t>
  </si>
  <si>
    <t>Macopa Day Care Center</t>
  </si>
  <si>
    <t>Jovita A. Nativo</t>
  </si>
  <si>
    <t>P-Macopa, Brgy. Mararag, Marihatag, SDS</t>
  </si>
  <si>
    <t>ECCDCBP-0412-14-CARAGA/ECCDSP-0412-14-CARAGA</t>
  </si>
  <si>
    <t>Benilda S. Palomar</t>
  </si>
  <si>
    <t>Sitio San Roque, Brgy. Mahaba, Marihatag, SDS</t>
  </si>
  <si>
    <t>ECCDCBP-0413-14-CARAGA/ECCDSP-0413-14-CARAGA</t>
  </si>
  <si>
    <t>San Pedro Day Care Center</t>
  </si>
  <si>
    <t>Ma. Daisy F. Masayon</t>
  </si>
  <si>
    <t>P-3, Brgy. San Pedro, Marihatag, SDS</t>
  </si>
  <si>
    <t>ECCDCBP-0414-14-CARAGA/ECCDSP-0414-14-CARAGA</t>
  </si>
  <si>
    <t xml:space="preserve">Purok-4 Day Care </t>
  </si>
  <si>
    <t>Mary Grace T. Rivas</t>
  </si>
  <si>
    <t>P-4, Brgy. San Pedro, Marihatag, SDS</t>
  </si>
  <si>
    <t>ECCDCBP-0415-14-CARAGA/ECCDSP-0415-14-CARAGA</t>
  </si>
  <si>
    <t>Amontay Day Care Center</t>
  </si>
  <si>
    <t>Anita C. Agopitac</t>
  </si>
  <si>
    <t>P-3, Brgy. Amontay, Marihatag, SDS</t>
  </si>
  <si>
    <t>ECCDCBP-0416-14-CARAGA/ECCDSP-0416-14-CARAGA</t>
  </si>
  <si>
    <t>Alegria Day Care</t>
  </si>
  <si>
    <t>Ethel B. Calising</t>
  </si>
  <si>
    <t>P-6, Brgy. Alegria, Marihatag, SDS</t>
  </si>
  <si>
    <t>ECCDCBP-0417-14-CARAGA/ECCDSP-0417-14-CARAGA</t>
  </si>
  <si>
    <t>Cuyago ECCD Center</t>
  </si>
  <si>
    <t>Gundelina B. Monton</t>
  </si>
  <si>
    <t>P-5, Cuyago, Jabonga, AND</t>
  </si>
  <si>
    <t>ECCDCBP-0418-14-CARAGA/ECCDSP-0418-14-CARAGA</t>
  </si>
  <si>
    <t>Tagbuaya Day Care Center</t>
  </si>
  <si>
    <t>Resa M. Moran</t>
  </si>
  <si>
    <t>P- Tagbuaya, Bangonay, Jabonga, ADN</t>
  </si>
  <si>
    <t>11/14/2016</t>
  </si>
  <si>
    <t>ECCDCBP-0419-14-CARAGA/ECCDSP-0419-14-CARAGA</t>
  </si>
  <si>
    <t>11/15/2016</t>
  </si>
  <si>
    <t>11/14/2019</t>
  </si>
  <si>
    <t>Apa-apa Day Care Center</t>
  </si>
  <si>
    <t>Blessy Rhea J. Ebol</t>
  </si>
  <si>
    <t>P-8, Sitio Apa-apa Bangonay, Jabonga, ADN</t>
  </si>
  <si>
    <t>ECCDCBP-0420-14-CARAGA/ECCDSP-0420-14-CARAGA</t>
  </si>
  <si>
    <t>11/14/2020</t>
  </si>
  <si>
    <t>A. Beltran ECCD I</t>
  </si>
  <si>
    <t>Annie L. Carsula</t>
  </si>
  <si>
    <t>P-1, A. Beltran, Jabonga, AND</t>
  </si>
  <si>
    <t>ECCDCBP-0421-14-CARAGA/ECCDSP-0421-14-CARAGA</t>
  </si>
  <si>
    <t>Dimple Day Care Center</t>
  </si>
  <si>
    <t>Marylo L. Beray</t>
  </si>
  <si>
    <t>P-3, Poblacion I, RTR, AND</t>
  </si>
  <si>
    <t>11/16/2016</t>
  </si>
  <si>
    <t>ECCDCBP-0422-14-CARAGA/ECCDSP-0422-14-CARAGA</t>
  </si>
  <si>
    <t>11/17/2016</t>
  </si>
  <si>
    <t>11/16/2020</t>
  </si>
  <si>
    <t>Dahlia Day Care Center</t>
  </si>
  <si>
    <t>P-4, Panaytayon, RTR, AND</t>
  </si>
  <si>
    <t>Camia Day Care Center</t>
  </si>
  <si>
    <t>Charlene T. Bukid</t>
  </si>
  <si>
    <t>P-2, Humilog, RTR, AND</t>
  </si>
  <si>
    <t>ECCDCBP-0424-14-CARAGA/ECCDSP-0424-14-CARAGA</t>
  </si>
  <si>
    <t>11/16/2019</t>
  </si>
  <si>
    <t>Carnation Day Care Center</t>
  </si>
  <si>
    <t>Gelyn B. Acierto</t>
  </si>
  <si>
    <t>P-4, Basilisa, RTR, AND</t>
  </si>
  <si>
    <t>ECCDCBP-0425-14-CARAGA/ECCDSP-0425-14-CARAGA</t>
  </si>
  <si>
    <t>Santan Day Care Center</t>
  </si>
  <si>
    <t>Rowena P. Cawaing</t>
  </si>
  <si>
    <t>P-6, Tagbongabong, RTR, ADN</t>
  </si>
  <si>
    <t>ECCDCBP-0426-14-CARAGA/ECCDSP-0426-14-CARAGA</t>
  </si>
  <si>
    <t>Rose Day Care Center</t>
  </si>
  <si>
    <t>Sandesie N. Abid</t>
  </si>
  <si>
    <t>P-1, Balang-balang, RTR, AND</t>
  </si>
  <si>
    <t>ECCDCBP-0427-14-CARAGA/ECCDSP-0427-14-CARAGA</t>
  </si>
  <si>
    <t>Sunrise Day Care Center</t>
  </si>
  <si>
    <t>Olivette M. Polingasa</t>
  </si>
  <si>
    <t>P-5, Poblacion II, RTR, AND</t>
  </si>
  <si>
    <t>ECCDCBP-0428-14-CARAGA/ECCDSP-0428-14-CARAGA</t>
  </si>
  <si>
    <t>Cattleya Day Care Center</t>
  </si>
  <si>
    <t>Jenelyn H. Palco</t>
  </si>
  <si>
    <t>P-10, Sitio Dalicanan Balang-balang, RTR, AND</t>
  </si>
  <si>
    <t>ECCDCBP-0429-14-CARAGA/ECCDSP-0429-14-CARAGA</t>
  </si>
  <si>
    <t>Sunbeam Day Care Center</t>
  </si>
  <si>
    <t>Gamaliela R. Gulilat</t>
  </si>
  <si>
    <t>P-2, Poblacion II, RTR, AND</t>
  </si>
  <si>
    <t>11/20/2016</t>
  </si>
  <si>
    <t>ECCDCBP-0430-14-CARAGA/ECCDSP-0430-14-CARAGA</t>
  </si>
  <si>
    <t>11/21/2016</t>
  </si>
  <si>
    <t>11/20/2019</t>
  </si>
  <si>
    <t>Daisy Day Care Center</t>
  </si>
  <si>
    <t>Genelita C. Taculayan</t>
  </si>
  <si>
    <t>P-1, San Antonio, RTR, AND</t>
  </si>
  <si>
    <t>ECCDCBP-0431-14-CARAGA/ECCDSP-0431-14-CARAGA</t>
  </si>
  <si>
    <t>Sunflower Day Care Center</t>
  </si>
  <si>
    <t>Nisael P. Cabachete</t>
  </si>
  <si>
    <t>P-4, San Antonio, RTR, AND</t>
  </si>
  <si>
    <t>ECCDCBP-0432-14-CARAGA/ECCDSP-0432-14-CARAGA</t>
  </si>
  <si>
    <t>Sampaguita Day Care Center</t>
  </si>
  <si>
    <t>Yolanda D. Lozano</t>
  </si>
  <si>
    <t>P-1, Tagbongabong, RTR, AND</t>
  </si>
  <si>
    <t>ECCDCBP-0433-14-CARAGA/ECCDSP-0433-14-CARAGA</t>
  </si>
  <si>
    <t>11/20/2020</t>
  </si>
  <si>
    <t>Jose Rizal Day Care Center</t>
  </si>
  <si>
    <t>Mardeth C. Capunong</t>
  </si>
  <si>
    <t>P-4, Jose Rizal,Cabadbaran City, AND</t>
  </si>
  <si>
    <t>11/24/2016</t>
  </si>
  <si>
    <t>ECCDCBP-0434-14-CARAGA/ECCDSP-0434-14-CARAGA</t>
  </si>
  <si>
    <t>11/25/2016</t>
  </si>
  <si>
    <t>11/24/2019</t>
  </si>
  <si>
    <t>Andres Bonifacio Day Care Center</t>
  </si>
  <si>
    <t>Janice P. Salazar</t>
  </si>
  <si>
    <t>P-2, Brgy. 5, Cabadbaran City, AND</t>
  </si>
  <si>
    <t>ECCDCBP-0435-14-CARAGA/ECCDSP-0435-14-CARAGA</t>
  </si>
  <si>
    <t>Perpetual Succor Day Care Center</t>
  </si>
  <si>
    <t>Ma. Sara D. Lamoste</t>
  </si>
  <si>
    <t>Brgy. 4, Cabadbaran City, AND</t>
  </si>
  <si>
    <t>ECCDCBP-0436-14-CARAGA/ECCDSP-0436-14-CARAGA</t>
  </si>
  <si>
    <t>11/24/2020</t>
  </si>
  <si>
    <t>Woderland Day Care Center</t>
  </si>
  <si>
    <t>Ruth C. Dela Victoria</t>
  </si>
  <si>
    <t>P-2, Brgy. 6, Cabadbaran City, AND</t>
  </si>
  <si>
    <t>ECCDCBP-0437-14-CARAGA/ECCDSP-0437-14-CARAGA</t>
  </si>
  <si>
    <t>St. Therese Day Care Center</t>
  </si>
  <si>
    <t>Maria Luz G. Beray</t>
  </si>
  <si>
    <t>P-4, Brgy. 7, Cabadbaran City, AND</t>
  </si>
  <si>
    <t>ECCDCBP-0438-14-CARAGA/ECCDSP-0438-14-CARAGA</t>
  </si>
  <si>
    <t>Marife A. Bolongaita</t>
  </si>
  <si>
    <t>P-1, Brgy. 9, Cabadbaran City, AND</t>
  </si>
  <si>
    <t>ECCDCBP-0439-14-CARAGA/ECCDSP-0439-14-CARAGA</t>
  </si>
  <si>
    <t>Orange II Day Care Center</t>
  </si>
  <si>
    <t>Rutchell A. Mejorada</t>
  </si>
  <si>
    <t>P-8, Katugasan, Cabadbaran City, AND</t>
  </si>
  <si>
    <t>ECCDCBP-0440-14-CARAGA/ECCDSP-0440-14-CARAGA</t>
  </si>
  <si>
    <t>Golden Tower Day Care Center</t>
  </si>
  <si>
    <t>Judith C. Ratcho</t>
  </si>
  <si>
    <t>P-7, Sitio Pirada, Del Pilar, Cabadbaran City, AND</t>
  </si>
  <si>
    <t>ECCDCBP-0441-14-CARAGA/ECCDSP-0441-14-CARAGA</t>
  </si>
  <si>
    <t>Goldiluck Day Care Center</t>
  </si>
  <si>
    <t>Norma M. Jamili</t>
  </si>
  <si>
    <t>P-8, Del Pilar, Cabadbaran City, AND</t>
  </si>
  <si>
    <t>ECCDCBP-0442-14-CARAGA/ECCDSP-0442-14-CARAGA</t>
  </si>
  <si>
    <t>Aquarious Day Care Center</t>
  </si>
  <si>
    <t>Wilma V. Polongasa</t>
  </si>
  <si>
    <t>P-2, Comagascas, Cabadbaran City, AND</t>
  </si>
  <si>
    <t>ECCDCBP-0443-14-CARAGA/ECCDSP-0443-14-CARAGA</t>
  </si>
  <si>
    <t>Molave Day Care Center</t>
  </si>
  <si>
    <t>Analy A. Guy-ab</t>
  </si>
  <si>
    <t>Brgy. Mahaba,Cabadbaran City, AND</t>
  </si>
  <si>
    <t>ECCDCBP-0484-14-CARAGA/ECCDSP-0484-14-CARAGA</t>
  </si>
  <si>
    <t>11/26/2016</t>
  </si>
  <si>
    <t>11/25/2019</t>
  </si>
  <si>
    <t>Yakal Day Care Center</t>
  </si>
  <si>
    <t>Linie L. Tulibas</t>
  </si>
  <si>
    <t>ECCDCBP-0485-14-CARAGA/ECCDSP-0485-14-CARAGA</t>
  </si>
  <si>
    <t>Duranta Day Care Center</t>
  </si>
  <si>
    <t>Chona D. Muedas</t>
  </si>
  <si>
    <t>Brgy. Calamba, Cabadbaran City, AND</t>
  </si>
  <si>
    <t>ECCDCBP-0486-14-CARAGA/ECCDSP-0486-14-CARAGA</t>
  </si>
  <si>
    <t>Amalia M. Sendrejas</t>
  </si>
  <si>
    <t>ECCDCBP-0487-14-CARAGA/ECCDSP-0487-14-CARAGA</t>
  </si>
  <si>
    <t>Malipayon Day Care Center</t>
  </si>
  <si>
    <t>Nenica F. Ballico</t>
  </si>
  <si>
    <t>Sitio Malipayon, Pag-asa, Sta. Josefa, ADS</t>
  </si>
  <si>
    <t>11/27/2016</t>
  </si>
  <si>
    <t>ECCDCBP-0465-14-CARAGA/ECCDSP-0465-14-CARAGA</t>
  </si>
  <si>
    <t>11/28/2016</t>
  </si>
  <si>
    <t>11/27/2019</t>
  </si>
  <si>
    <t>Sayon Day Care Center</t>
  </si>
  <si>
    <t>Rosalyn R. Apan</t>
  </si>
  <si>
    <t>P-4, Sayon, Sta. Josefa, ADS</t>
  </si>
  <si>
    <t>ECCDCBP-0466-14-CARAGA/ECCDSP-0466-14-CARAGA</t>
  </si>
  <si>
    <t>11/27/2020</t>
  </si>
  <si>
    <t>Concepcion Day Care Center</t>
  </si>
  <si>
    <t>Nemia D. Muyco</t>
  </si>
  <si>
    <t>P-2, Concepcion, Sta. Josefa, ADS</t>
  </si>
  <si>
    <t>ECCDCBP-0467-14-CARAGA/ECCDSP-0467-14-CARAGA</t>
  </si>
  <si>
    <t>Honee P. Sanchez</t>
  </si>
  <si>
    <t>P2, San Jose, Sta. Josefa, ADS</t>
  </si>
  <si>
    <t>ECCDCBP-0468-14-CARAGA/ECCDSP-0468-14-CARAGA</t>
  </si>
  <si>
    <t>Maong Day Care Center</t>
  </si>
  <si>
    <t>Jean T. Parativo</t>
  </si>
  <si>
    <t>P-11, La Union,Cabadbaran City, AND</t>
  </si>
  <si>
    <t>12/1/2016</t>
  </si>
  <si>
    <t>ECCDCBP-0452-14-CARAGA/ECCDSP-0452-14-CARAGA</t>
  </si>
  <si>
    <t>12/2/2016</t>
  </si>
  <si>
    <t>12/1/2019</t>
  </si>
  <si>
    <t>La Union II Day Care Center</t>
  </si>
  <si>
    <t>Maria Edelyn C. Montero</t>
  </si>
  <si>
    <t>P-5, La Union,Cabadbaran City, AND</t>
  </si>
  <si>
    <t>ECCDCBP-0453-14-CARAGA/ECCDSP-0453-14-CARAGA</t>
  </si>
  <si>
    <t>La Union I Day Care Center</t>
  </si>
  <si>
    <t>Mary Ann P. Hibanada</t>
  </si>
  <si>
    <t>P-3, La Union, Cabadbaran City, AND</t>
  </si>
  <si>
    <t>ECCDCBP-0454-14-CARAGA/ECCDSP-0454-14-CARAGA</t>
  </si>
  <si>
    <t>May Flower Day Care Center</t>
  </si>
  <si>
    <t>Leah C. Pasiňo</t>
  </si>
  <si>
    <t>Brgy. Calibunan, Cabadbaran City, AND</t>
  </si>
  <si>
    <t>ECCDCBP-0455-14-CARAGA/ECCDSP-0455-14-CARAGA</t>
  </si>
  <si>
    <t>Mermaid Day Care Center</t>
  </si>
  <si>
    <t>Roxanne C. Bactil</t>
  </si>
  <si>
    <t>P-8, Caasinan, Cabadbaran City, AND</t>
  </si>
  <si>
    <t>ECCDCBP-0456-14-CARAGA/ECCDSP-0456-14-CARAGA</t>
  </si>
  <si>
    <t>Popeye Day Care Center</t>
  </si>
  <si>
    <t>Roqueza A. Solana</t>
  </si>
  <si>
    <t>P-3, Cabinet, Cabadbaran City, AND</t>
  </si>
  <si>
    <t>ECCDCBP-0457-14-CARAGA/ECCDSP-0457-14-CARAGA</t>
  </si>
  <si>
    <t>Sunshine Day Care Center</t>
  </si>
  <si>
    <t>Bebenia B. Pintor</t>
  </si>
  <si>
    <t>P-3, Kauswagan, Cabadbaran City, AND</t>
  </si>
  <si>
    <t>ECCDCBP-0458-14-CARAGA/ECCDSP-0458-14-CARAGA</t>
  </si>
  <si>
    <t>12/1/2020</t>
  </si>
  <si>
    <t>WRC Day Care Center</t>
  </si>
  <si>
    <t>Janette R. Jaramillo</t>
  </si>
  <si>
    <t>P-4, Mabini, Cabadbaran City, AND</t>
  </si>
  <si>
    <t>ECCDCBP-0459-14-CARAGA/ECCDSP-0459-14-CARAGA</t>
  </si>
  <si>
    <t>Apple Day Care Center</t>
  </si>
  <si>
    <t>Jessica G. Estemera</t>
  </si>
  <si>
    <t>P-2, Gen. Antonio Luna, Cabadbaran City, AND</t>
  </si>
  <si>
    <t>ECCDCBP-0460-14-CARAGA/ECCDSP-0460-14-CARAGA</t>
  </si>
  <si>
    <t>Everlasting Day Care Center</t>
  </si>
  <si>
    <t>Sharmagne B.Consigna</t>
  </si>
  <si>
    <t>P-2, Sanghan, Cabadbaran City, AND</t>
  </si>
  <si>
    <t>ECCDCBP-0461-14-CARAGA/ECCDSP-0461-14-CARAGA</t>
  </si>
  <si>
    <t>Neoms Day Care Center</t>
  </si>
  <si>
    <t>Macaria S. Mijares</t>
  </si>
  <si>
    <t>P-5, Sanghan, Cabadbaran City, AND</t>
  </si>
  <si>
    <t>ECCDCBP-0462-14-CARAGA/ECCDSP-0462-14-CARAGA</t>
  </si>
  <si>
    <t xml:space="preserve">Diamond Day Care Center </t>
  </si>
  <si>
    <t>Archie O. Maghanay</t>
  </si>
  <si>
    <t>P-3, Soriano, Cabadbaran City, AND</t>
  </si>
  <si>
    <t>ECCDCBP-0463-14-CARAGA/ECCDSP-0463-14-CARAGA</t>
  </si>
  <si>
    <t>Emerald Day Care Center</t>
  </si>
  <si>
    <t>Herma F. Hapen</t>
  </si>
  <si>
    <t>P-2, Bay-ang, Cabadbaran City, AND</t>
  </si>
  <si>
    <t>ECCDCBP-0464-14-CARAGA/ECCDSP-0464-14-CARAGA</t>
  </si>
  <si>
    <t>Canaway Child Development Center</t>
  </si>
  <si>
    <t>Juliet R. Cagadas</t>
  </si>
  <si>
    <t>P-2, Canaway Kitcharao, AND</t>
  </si>
  <si>
    <t>7/27/2016</t>
  </si>
  <si>
    <t>ECCDCBP-0306-14-CARAGA/ECCDSP-0306-14-CARAGA</t>
  </si>
  <si>
    <t>7/27/2019</t>
  </si>
  <si>
    <t xml:space="preserve">Magsaysay ECCD Learning Center </t>
  </si>
  <si>
    <t xml:space="preserve"> Agapita S. Deloso</t>
  </si>
  <si>
    <t>Magsaysay, Loreto, PDI</t>
  </si>
  <si>
    <t>9/5/2016</t>
  </si>
  <si>
    <t>ECCDCBP-0444-14-CARAGA/ECCDSP-0444-14-CARAGA</t>
  </si>
  <si>
    <t>9/6/2016</t>
  </si>
  <si>
    <t>9/5/2019</t>
  </si>
  <si>
    <t>Helen ECCD Learning Center</t>
  </si>
  <si>
    <t>Estrella B. Cabas</t>
  </si>
  <si>
    <t>Helen, Loreto, PDI</t>
  </si>
  <si>
    <t>ECCDCBP-0445-14-CARAGA/ECCDSP-0445-14-CARAGA</t>
  </si>
  <si>
    <t>Sta. Cruz ECCD Learning Center</t>
  </si>
  <si>
    <t>Cecile L. Real</t>
  </si>
  <si>
    <t>Sta. Cruz, Tubajon, PDI</t>
  </si>
  <si>
    <t>9/8/2016</t>
  </si>
  <si>
    <t>ECCDCBP-0446-14-CARAGA/ECCDSP-0446-14-CARAGA</t>
  </si>
  <si>
    <t>9/9/2016</t>
  </si>
  <si>
    <t>9/8/2019</t>
  </si>
  <si>
    <t>Diaz ECCD Learning Center</t>
  </si>
  <si>
    <t>Gemma L. Rodrigo</t>
  </si>
  <si>
    <t>Diaz, Tubajon, PDI</t>
  </si>
  <si>
    <t>ECCDCBP-0447-14-CARAGA/ECCDSP-0447-14-CARAGA</t>
  </si>
  <si>
    <t>Malinao ECCD Learning Center</t>
  </si>
  <si>
    <t>Martina P. Arena</t>
  </si>
  <si>
    <t>Malinao, Tubajon, PDI</t>
  </si>
  <si>
    <t>ECCDCBP-0448-14-CARAGA/ECCDSP-0448-14-CARAGA</t>
  </si>
  <si>
    <t>Rojas ECCD Learning Center</t>
  </si>
  <si>
    <t>Chona C. Taypa</t>
  </si>
  <si>
    <t>Rojas, Tubajon, PDI</t>
  </si>
  <si>
    <t>ECCDCBP-0449-14-CARAGA/ECCDSP-0449-14-CARAGA</t>
  </si>
  <si>
    <t>Imelda ECCD Learning Center</t>
  </si>
  <si>
    <t>Marcita P. Nerza</t>
  </si>
  <si>
    <t>ECCDCBP-0450-14-CARAGA/ECCDSP-0450-14-CARAGA</t>
  </si>
  <si>
    <t>Luna ECCD Learning Center</t>
  </si>
  <si>
    <t>Diosica A. Sanchez</t>
  </si>
  <si>
    <t>Luna, San Jose, PDI</t>
  </si>
  <si>
    <t>ECCDCBP-0451-14-CARAGA/ECCDSP-0451-14-CARAGA</t>
  </si>
  <si>
    <t>11/15/2019</t>
  </si>
  <si>
    <t>San Pedro Rose Day Care Center</t>
  </si>
  <si>
    <t>Arlyn A. Pareja</t>
  </si>
  <si>
    <t>San Pedro, Alegria, SDN</t>
  </si>
  <si>
    <t>11/6/2016</t>
  </si>
  <si>
    <t>ECCDCBP-0293-14-CARAGA/ECCDSP-0293-14-CARAGA</t>
  </si>
  <si>
    <t>11/7/2016</t>
  </si>
  <si>
    <t>11/6/2019</t>
  </si>
  <si>
    <t>San Pedro Santan Day Care Center</t>
  </si>
  <si>
    <t>Elma G. Vicente</t>
  </si>
  <si>
    <t>ECCDCBP-0294-14-CARAGA/ECCDSP-0294-14-CARAGA</t>
  </si>
  <si>
    <t>Purok 2 Hayanggabon Day Care Center</t>
  </si>
  <si>
    <t>Jeerson E. Nautan</t>
  </si>
  <si>
    <t>Hayanggabon, Claver, SDN</t>
  </si>
  <si>
    <t>11/1/2016</t>
  </si>
  <si>
    <t>ECCDCBP-0295-14-CARAGA/ECCDSP-0295-14-CARAGA</t>
  </si>
  <si>
    <t>11/2/2016</t>
  </si>
  <si>
    <t>11/1/2019</t>
  </si>
  <si>
    <t>Sapa Day Care Center</t>
  </si>
  <si>
    <t>Julieve S. Piape</t>
  </si>
  <si>
    <t>Sapa, Claver, SDN</t>
  </si>
  <si>
    <t>ECCDCBP-0296-14-CARAGA/ECCDSP-0296-14-CARAGA</t>
  </si>
  <si>
    <t>Magallanes Day Care Center</t>
  </si>
  <si>
    <t>Mary Grace S. Torion</t>
  </si>
  <si>
    <t>Magallanes Claver, SDN</t>
  </si>
  <si>
    <t>ECCDCBP-0297-14-CARAGA/ECCDSP-0297-14-CARAGA</t>
  </si>
  <si>
    <t>Capangdan Day Care Center</t>
  </si>
  <si>
    <t>Perly C. Cantalicio</t>
  </si>
  <si>
    <t>Urbiztondo, Claver, SDN</t>
  </si>
  <si>
    <t>ECCDCBP-0298-14-CARAGA/ECCDSP-0298-14-CARAGA</t>
  </si>
  <si>
    <t>Urbiztondo Day Care Center</t>
  </si>
  <si>
    <t>Grace D. Ebol</t>
  </si>
  <si>
    <t>ECCDCBP-0299-14-CARAGA/ECCDSP-0299-14-CARAGA</t>
  </si>
  <si>
    <t>Tayaga Day Care Center</t>
  </si>
  <si>
    <t>Gertrudes O. Galanida</t>
  </si>
  <si>
    <t>Tayaga, Claver, SDN</t>
  </si>
  <si>
    <t>ECCDCBP-0300-14-CARAGA/ECCDSP-0300-14-CARAGA</t>
  </si>
  <si>
    <t>Sabang Day Care Center</t>
  </si>
  <si>
    <t>Rovelyn A. Ebol</t>
  </si>
  <si>
    <t>Sabang, Claver, SDN</t>
  </si>
  <si>
    <t>ECCDCBP-0301-14-CARAGA/ECCDSP-0301-14-CARAGA</t>
  </si>
  <si>
    <t>Ladgaron Day Care Center</t>
  </si>
  <si>
    <t>Meriam C. Yarzo</t>
  </si>
  <si>
    <t>Ladgaron, Claver, SDN</t>
  </si>
  <si>
    <t>ECCDCBP-0302-14-CARAGA/ECCDSP-0302-14-CARAGA</t>
  </si>
  <si>
    <r>
      <t xml:space="preserve"> (</t>
    </r>
    <r>
      <rPr>
        <b/>
        <u/>
        <sz val="12"/>
        <rFont val="Arial"/>
        <family val="2"/>
      </rPr>
      <t>1st-4th</t>
    </r>
    <r>
      <rPr>
        <b/>
        <sz val="12"/>
        <rFont val="Arial"/>
        <family val="2"/>
      </rPr>
      <t xml:space="preserve"> Quarter of CY </t>
    </r>
    <r>
      <rPr>
        <b/>
        <u/>
        <sz val="12"/>
        <rFont val="Arial"/>
        <family val="2"/>
      </rPr>
      <t>2016</t>
    </r>
    <r>
      <rPr>
        <b/>
        <sz val="12"/>
        <rFont val="Arial"/>
        <family val="2"/>
      </rPr>
      <t>)</t>
    </r>
  </si>
  <si>
    <r>
      <t xml:space="preserve">- Field Office </t>
    </r>
    <r>
      <rPr>
        <b/>
        <u/>
        <sz val="12"/>
        <rFont val="Arial"/>
        <family val="2"/>
      </rPr>
      <t>Caraga</t>
    </r>
    <r>
      <rPr>
        <b/>
        <sz val="12"/>
        <rFont val="Arial"/>
        <family val="2"/>
      </rPr>
      <t xml:space="preserve"> -</t>
    </r>
  </si>
  <si>
    <t>January 10, 2016</t>
  </si>
  <si>
    <t>January 11, 2016</t>
  </si>
  <si>
    <t>January 10, 2019</t>
  </si>
  <si>
    <t>ECCDCBP-0270-14-CARAGA/ECCDSP-0267-14-CARAGA</t>
  </si>
  <si>
    <t>September 13, 2016</t>
  </si>
  <si>
    <t>September 12, 2019</t>
  </si>
  <si>
    <t>ECCDCBP-0357-14-CARAGA/ECCDSP-0354-14-CARAGA</t>
  </si>
  <si>
    <t>ECCDCBP-0426-14-CARAGA/ECCDSP-0423-14-CARAGA</t>
  </si>
  <si>
    <t>Shiela S. Oculam</t>
  </si>
  <si>
    <t>MATINGUE ECCD LEARNING CENTER</t>
  </si>
  <si>
    <t>JENESSA M. MANABA</t>
  </si>
  <si>
    <t>Matingue, Santiago, AND</t>
  </si>
  <si>
    <t>June 17, 2016</t>
  </si>
  <si>
    <t>June 16, 2019</t>
  </si>
  <si>
    <t>June 16, 2016</t>
  </si>
  <si>
    <t>Sept. 12, 2016</t>
  </si>
  <si>
    <t xml:space="preserve">Date:     APRIL 10, 2019 </t>
  </si>
  <si>
    <t>Date:   APRIL 10, 2019</t>
  </si>
  <si>
    <t>Date:  APRIL 10, 2019</t>
  </si>
  <si>
    <r>
      <t xml:space="preserve"> (</t>
    </r>
    <r>
      <rPr>
        <b/>
        <u/>
        <sz val="12"/>
        <rFont val="Arial"/>
        <family val="2"/>
      </rPr>
      <t>1st-4th</t>
    </r>
    <r>
      <rPr>
        <b/>
        <sz val="12"/>
        <rFont val="Arial"/>
        <family val="2"/>
      </rPr>
      <t xml:space="preserve">  Quarter of CY </t>
    </r>
    <r>
      <rPr>
        <b/>
        <u/>
        <sz val="12"/>
        <rFont val="Arial"/>
        <family val="2"/>
      </rPr>
      <t>2019)</t>
    </r>
  </si>
  <si>
    <t>DON RUBEN CDC</t>
  </si>
  <si>
    <t>STA. CRUZ PRE-K2 CDC</t>
  </si>
  <si>
    <t>STA. CRUZ PRE-K1 CDC</t>
  </si>
  <si>
    <t>LUNA CDC</t>
  </si>
  <si>
    <t>JACQUEZ CDC</t>
  </si>
  <si>
    <t>P-6, Brgy. Poblacion</t>
  </si>
  <si>
    <t>P-2, Brgy. Don Ruben</t>
  </si>
  <si>
    <t>P-2, Brgy. Sta. Cruz</t>
  </si>
  <si>
    <t>P-3, Brgy. Luna</t>
  </si>
  <si>
    <t>P-5, Brgy. Jacquez</t>
  </si>
  <si>
    <t>P-4, Brgy. Mahayahay</t>
  </si>
  <si>
    <t>Dinagat Islands</t>
  </si>
  <si>
    <t>RULYN CHONA C. CILOR</t>
  </si>
  <si>
    <t>MIGUELA G. BENITEZ</t>
  </si>
  <si>
    <t>NEMIA ROSE T. MILALLOS</t>
  </si>
  <si>
    <t>MARIA ALMA G. ECLE</t>
  </si>
  <si>
    <t>DIOSICA E. SANCHEZ</t>
  </si>
  <si>
    <t>ROSEMARIE M. SALVE</t>
  </si>
  <si>
    <t>ROVELIE L. LAGUE</t>
  </si>
  <si>
    <t>POBLACION 2 CDC</t>
  </si>
  <si>
    <t>STA. RITA CDC</t>
  </si>
  <si>
    <t>R. ECLEO CDC</t>
  </si>
  <si>
    <t>MAATAS CDC</t>
  </si>
  <si>
    <t>STO. NIÑO CDC</t>
  </si>
  <si>
    <t>LEGASPI CDC</t>
  </si>
  <si>
    <t>MARI-MARI CDC</t>
  </si>
  <si>
    <t>SAN JOSE CDC</t>
  </si>
  <si>
    <t>CABUNGAAN CDC</t>
  </si>
  <si>
    <t>POBLACION 1 CDC</t>
  </si>
  <si>
    <t>Brgy. Poblacion 2</t>
  </si>
  <si>
    <t>Brgy. Sta. Rita</t>
  </si>
  <si>
    <t>Brgy. Neuva Estrella</t>
  </si>
  <si>
    <t>Brgy. R. Ecleo</t>
  </si>
  <si>
    <t>Brgy. Maatas</t>
  </si>
  <si>
    <t>Brgy. Sto. Niño</t>
  </si>
  <si>
    <t>Brgy. Legaspi</t>
  </si>
  <si>
    <t>Mari-mari, Mabini</t>
  </si>
  <si>
    <t>Brgy. San Jose</t>
  </si>
  <si>
    <t>Brgy. Cabungaan</t>
  </si>
  <si>
    <t>Brgy. Poblacion 1</t>
  </si>
  <si>
    <t>AILEEN A. SULAPAS</t>
  </si>
  <si>
    <t>MICHELLE P. CATELO</t>
  </si>
  <si>
    <t>SUSAN S. SALUDAY</t>
  </si>
  <si>
    <t>PERPETUA L. MONSANTO</t>
  </si>
  <si>
    <t>ELSA M. GALON</t>
  </si>
  <si>
    <t>GERALRIN C. CENIZA</t>
  </si>
  <si>
    <t>DORINA R. PREDOG</t>
  </si>
  <si>
    <t>CAROLINA G. REMANDO</t>
  </si>
  <si>
    <t>JUVY D. LONGOS</t>
  </si>
  <si>
    <t>ZENONA C. ANGULO</t>
  </si>
  <si>
    <t>LANIE E. JAZON</t>
  </si>
  <si>
    <t>CAB-ILAN CDC</t>
  </si>
  <si>
    <t>JELIN V. TOQUERO</t>
  </si>
  <si>
    <t>Brgy. Cab-ilan</t>
  </si>
  <si>
    <t>NEW NAZARETH CDC</t>
  </si>
  <si>
    <t>EDERA CDC</t>
  </si>
  <si>
    <t>CATADMAN CDC</t>
  </si>
  <si>
    <t>BENGLEN CDC</t>
  </si>
  <si>
    <t>RITA GLENDA CDC</t>
  </si>
  <si>
    <t>DIEGAS CDC</t>
  </si>
  <si>
    <t>TAG-ABACA CDC</t>
  </si>
  <si>
    <t>CORTES CDC</t>
  </si>
  <si>
    <t>DOÑA HELENE CDC</t>
  </si>
  <si>
    <t>Brgy. New Nazareth</t>
  </si>
  <si>
    <t>P-1, Brgy. Edera</t>
  </si>
  <si>
    <t>P-2, Brgy. Catadman</t>
  </si>
  <si>
    <t>P-2, Brgy. Benglen</t>
  </si>
  <si>
    <t>P-4, Brgy. Rita Glenda</t>
  </si>
  <si>
    <t>P-3, Brgy. Diegas</t>
  </si>
  <si>
    <t>P-2, Brgy. Tag-abaca</t>
  </si>
  <si>
    <t>Brgy. Cortes</t>
  </si>
  <si>
    <t>P-2, Brgy. Doña Helene</t>
  </si>
  <si>
    <t>ROSITA C. RIÑOS</t>
  </si>
  <si>
    <t>LORINA A. QUITONG</t>
  </si>
  <si>
    <t>NERLITA L. GILLO</t>
  </si>
  <si>
    <t>ROWENA M. BAWA-AN</t>
  </si>
  <si>
    <t>ARLYN S. ABEAR</t>
  </si>
  <si>
    <t>MARIVIC B. SARIO</t>
  </si>
  <si>
    <t>LEONILITA S. ABABA</t>
  </si>
  <si>
    <t>JENNIFER E. EDRADAN</t>
  </si>
  <si>
    <t>MARIA CIELO A. CABAHUG</t>
  </si>
  <si>
    <t>MUNICIPALITY</t>
  </si>
  <si>
    <t>San Jose</t>
  </si>
  <si>
    <t>ECCDSP-001-19-Caraga</t>
  </si>
  <si>
    <t>ECCDSP-002-19-Caraga</t>
  </si>
  <si>
    <t>ECCDSP-003-19-Caraga</t>
  </si>
  <si>
    <t>ECCDSP-004-19-Caraga</t>
  </si>
  <si>
    <t>ECCDSP-005-19-Caraga</t>
  </si>
  <si>
    <t>ECCDSP-006-19-Caraga</t>
  </si>
  <si>
    <t>ECCDSP-007-19-Caraga</t>
  </si>
  <si>
    <t>ECCDCBP-001-19-Caraga</t>
  </si>
  <si>
    <t>ECCDCBP-002-19-Caraga</t>
  </si>
  <si>
    <t>ECCDCBP-003-19-Caraga</t>
  </si>
  <si>
    <t>ECCDCBP-004-19-Caraga</t>
  </si>
  <si>
    <t>ECCDCBP-005-19-Caraga</t>
  </si>
  <si>
    <t>ECCDCBP-006-19-Caraga</t>
  </si>
  <si>
    <t>ECCDCBP-007-19-Caraga</t>
  </si>
  <si>
    <t>Cagdianao</t>
  </si>
  <si>
    <t>ECCDCBP-012-19-Caraga</t>
  </si>
  <si>
    <t>ECCDCBP-013-19-Caraga</t>
  </si>
  <si>
    <t>ECCDCBP-014-19-Caraga</t>
  </si>
  <si>
    <t>ECCDCBP-015-19-Caraga</t>
  </si>
  <si>
    <t>ECCDCBP-016-19-Caraga</t>
  </si>
  <si>
    <t>ECCDCBP-017-19-Caraga</t>
  </si>
  <si>
    <t>ECCDCBP-018-19-Caraga</t>
  </si>
  <si>
    <t>ECCDCBP-019-19-Caraga</t>
  </si>
  <si>
    <t>ECCDCBP-020-19-Caraga</t>
  </si>
  <si>
    <t>ECCDCBP-021-19-Caraga</t>
  </si>
  <si>
    <t>ECCDCBP-022-19-Caraga</t>
  </si>
  <si>
    <t>ECCDSP-012-19-Caraga</t>
  </si>
  <si>
    <t>ECCDSP-013-19-Caraga</t>
  </si>
  <si>
    <t>ECCDSP-014-19-Caraga</t>
  </si>
  <si>
    <t>ECCDSP-015-19-Caraga</t>
  </si>
  <si>
    <t>ECCDSP-016-19-Caraga</t>
  </si>
  <si>
    <t>ECCDSP-017-19-Caraga</t>
  </si>
  <si>
    <t>ECCDSP-018-19-Caraga</t>
  </si>
  <si>
    <t>ECCDSP-019-19-Caraga</t>
  </si>
  <si>
    <t>ECCDSP-020-19-Caraga</t>
  </si>
  <si>
    <t>ECCDSP-021-19-Caraga</t>
  </si>
  <si>
    <t>ECCDSP-022-19-Caraga</t>
  </si>
  <si>
    <t>Dinagat</t>
  </si>
  <si>
    <t>ECCDCBP-023-19-Caraga</t>
  </si>
  <si>
    <t>ECCDSP-023-19-Caraga</t>
  </si>
  <si>
    <t>Basilisa</t>
  </si>
  <si>
    <t>ECCDSP-024-19-Caraga</t>
  </si>
  <si>
    <t>ECCDSP-100-19-Caraga</t>
  </si>
  <si>
    <t>ECCDSP-101-19-Caraga</t>
  </si>
  <si>
    <t>ECCDSP-102-19-Caraga</t>
  </si>
  <si>
    <t>ECCDSP-103-19-Caraga</t>
  </si>
  <si>
    <t>ECCDSP-249-19-Caraga</t>
  </si>
  <si>
    <t>ECCDSP-250-19-Caraga</t>
  </si>
  <si>
    <t>ECCDSP-251-19-Caraga</t>
  </si>
  <si>
    <t>ECCDSP-252-19-Caraga</t>
  </si>
  <si>
    <t>ECCDCBP-024-19-Caraga</t>
  </si>
  <si>
    <t>ECCDCBP-093-19-Caraga</t>
  </si>
  <si>
    <t>ECCDCBP-094-19-Caraga</t>
  </si>
  <si>
    <t>ECCDCBP-095-19-Caraga</t>
  </si>
  <si>
    <t>ECCDCBP-096-19-Caraga</t>
  </si>
  <si>
    <t>ECCDCBP-240-19-Caraga</t>
  </si>
  <si>
    <t>ECCDCBP-241-19-Caraga</t>
  </si>
  <si>
    <t>ECCDCBP-242-19-Caraga</t>
  </si>
  <si>
    <t>ECCDCBP-243-19-Caraga</t>
  </si>
  <si>
    <t>Libjo</t>
  </si>
  <si>
    <t>Brgy. Rosita</t>
  </si>
  <si>
    <t>WILDETH P. SENINING</t>
  </si>
  <si>
    <t>ROSITA CDC</t>
  </si>
  <si>
    <t>ECCDCBP-025-19-Caraga</t>
  </si>
  <si>
    <t>ECCDSP-025-19-Caraga</t>
  </si>
  <si>
    <t>Placer</t>
  </si>
  <si>
    <t>Brgy. Tagbongabong</t>
  </si>
  <si>
    <t>Brgy. San Isidro</t>
  </si>
  <si>
    <t>Brgy. Suyoc</t>
  </si>
  <si>
    <t>Brgy. Bugasbugas</t>
  </si>
  <si>
    <t>Brgy. Mabini</t>
  </si>
  <si>
    <t>Brgy. Sta. Cruz</t>
  </si>
  <si>
    <t>Brgy. Panhutungan</t>
  </si>
  <si>
    <t>Brgy. Ipil</t>
  </si>
  <si>
    <t>Brgy. Ellaperal</t>
  </si>
  <si>
    <t>Brgy. Anislagan</t>
  </si>
  <si>
    <t>Brgy. Pananay-an</t>
  </si>
  <si>
    <t>TAGBONGABONG CDC</t>
  </si>
  <si>
    <t>SUYOC CDC</t>
  </si>
  <si>
    <t>BUGASBUGAS</t>
  </si>
  <si>
    <t>PANHUTUNGAN CDC</t>
  </si>
  <si>
    <t>IPIL CDC</t>
  </si>
  <si>
    <t>ELLAPERAL CDC</t>
  </si>
  <si>
    <t>ANISLAGAN CDC</t>
  </si>
  <si>
    <t>PANANAY-AN CDC</t>
  </si>
  <si>
    <t>Surigao del Norte</t>
  </si>
  <si>
    <t>ECCDCBP-026-19-Caraga</t>
  </si>
  <si>
    <t>ECCDCBP-027-19-Caraga</t>
  </si>
  <si>
    <t>ECCDCBP-028-19-Caraga</t>
  </si>
  <si>
    <t>ECCDCBP-029-19-Caraga</t>
  </si>
  <si>
    <t>ECCDCBP-030-19-Caraga</t>
  </si>
  <si>
    <t>ECCDCBP-031-19-Caraga</t>
  </si>
  <si>
    <t>ECCDCBP-114-19-Caraga</t>
  </si>
  <si>
    <t>ECCDCBP-115-19-Caraga</t>
  </si>
  <si>
    <t>ECCDCBP-116-19-Caraga</t>
  </si>
  <si>
    <t>ECCDCBP-117-19-Caraga</t>
  </si>
  <si>
    <t>ECCDCBP-118-19-Caraga</t>
  </si>
  <si>
    <t>JENIVEB M. DELOLA</t>
  </si>
  <si>
    <t>FLORAQUEL V. TAGANAS</t>
  </si>
  <si>
    <t>GRACELY S. SURIGAO</t>
  </si>
  <si>
    <t>MIRASOL VIRTUDAZO</t>
  </si>
  <si>
    <t>NICEL B. CALUM</t>
  </si>
  <si>
    <t>JESSYL H. DIZON</t>
  </si>
  <si>
    <t>JENNIFER G. AMANEO</t>
  </si>
  <si>
    <t>EDIELYN C. ABUELO</t>
  </si>
  <si>
    <t>DAISY MAY L. DUBLADO</t>
  </si>
  <si>
    <t>LORNA M. CANICO</t>
  </si>
  <si>
    <t>VIVIAN G. PALCO</t>
  </si>
  <si>
    <t>MARIA CRISTINA A. LADE</t>
  </si>
  <si>
    <t>ECCDSP-026-19-Caraga</t>
  </si>
  <si>
    <t>ECCDSP-027-19-Caraga</t>
  </si>
  <si>
    <t>ECCDSP-028-19-Caraga</t>
  </si>
  <si>
    <t>ECCDSP-029-19-Caraga</t>
  </si>
  <si>
    <t>ECCDSP-030-19-Caraga</t>
  </si>
  <si>
    <t>ECCDSP-031-19-Caraga</t>
  </si>
  <si>
    <t>ECCDSP-032-19-Caraga</t>
  </si>
  <si>
    <t>ECCDSP-121-19-Caraga</t>
  </si>
  <si>
    <t>ECCDSP-122-19-Caraga</t>
  </si>
  <si>
    <t>ECCDSP-123-19-Caraga</t>
  </si>
  <si>
    <t>ECCDSP-124-19-Caraga</t>
  </si>
  <si>
    <t>ECCDSP-125-19-Caraga</t>
  </si>
  <si>
    <t>Gigaquit</t>
  </si>
  <si>
    <t>DALIT CDC</t>
  </si>
  <si>
    <t>VILLAFLOR CDC</t>
  </si>
  <si>
    <t>PUYOPUYO CDC</t>
  </si>
  <si>
    <t>SAN ANTONIO CDC</t>
  </si>
  <si>
    <t>PONIENTE CDC</t>
  </si>
  <si>
    <t>TUYATUYA CDC</t>
  </si>
  <si>
    <t>MAHANUB CDC</t>
  </si>
  <si>
    <t>CANBOAYON CDC</t>
  </si>
  <si>
    <t>VILLAFRANCA CDC</t>
  </si>
  <si>
    <t>JANICE R. NAVALLO</t>
  </si>
  <si>
    <t>GEMMA O. SULAPAS</t>
  </si>
  <si>
    <t>EVANGELINE B. TULANG</t>
  </si>
  <si>
    <t>FELICIDAD C. GUINSISANA</t>
  </si>
  <si>
    <t>ESTRELLA M. ESCABAL</t>
  </si>
  <si>
    <t>MARLYN B. LOPIO</t>
  </si>
  <si>
    <t>JENELYN D. OINAL</t>
  </si>
  <si>
    <t>MARY JOY E. BETITA</t>
  </si>
  <si>
    <t>Sitio Baoy, San Isidro</t>
  </si>
  <si>
    <t>Sitio Dalit, San Isidro</t>
  </si>
  <si>
    <t>Brgy. Villaflor</t>
  </si>
  <si>
    <t>Sitio Puyopuyo, Villaflor</t>
  </si>
  <si>
    <t>Brgy. San Antonio</t>
  </si>
  <si>
    <t>Brgy. Poniente</t>
  </si>
  <si>
    <t>Sitio Tuyatuya, Poniente</t>
  </si>
  <si>
    <t>Brgy. Mahanub</t>
  </si>
  <si>
    <t>ECCDSP-033-19-Caraga</t>
  </si>
  <si>
    <t>ECCDSP-034-19-Caraga</t>
  </si>
  <si>
    <t>ECCDSP-035-19-Caraga</t>
  </si>
  <si>
    <t>ECCDSP-036-19-Caraga</t>
  </si>
  <si>
    <t>ECCDSP-037-19-Caraga</t>
  </si>
  <si>
    <t>ECCDSP-038-19-Caraga</t>
  </si>
  <si>
    <t>ECCDSP-039-19-Caraga</t>
  </si>
  <si>
    <t>ECCDSP-040-19-Caraga</t>
  </si>
  <si>
    <t>ECCDSP-041-19-Caraga</t>
  </si>
  <si>
    <t>ECCDSP-042-19-Caraga</t>
  </si>
  <si>
    <t>ECCDCBP-032-19-Caraga</t>
  </si>
  <si>
    <t>ECCDCBP-033-19-Caraga</t>
  </si>
  <si>
    <t>ECCDCBP-034-19-Caraga</t>
  </si>
  <si>
    <t>ECCDCBP-035-19-Caraga</t>
  </si>
  <si>
    <t>ECCDCBP-036-19-Caraga</t>
  </si>
  <si>
    <t>ECCDCBP-037-19-Caraga</t>
  </si>
  <si>
    <t>ECCDCBP-038-19-Caraga</t>
  </si>
  <si>
    <t>ECCDCBP-039-19-Caraga</t>
  </si>
  <si>
    <t>ECCDCBP-040-19-Caraga</t>
  </si>
  <si>
    <t>ECCDCBP-113-19-Caraga</t>
  </si>
  <si>
    <t>CABALAWAN CDC</t>
  </si>
  <si>
    <t>HEMAT-E CDC</t>
  </si>
  <si>
    <t>BADONG CDC</t>
  </si>
  <si>
    <t>LAYOG CDC</t>
  </si>
  <si>
    <t>LINDOY CDC</t>
  </si>
  <si>
    <t>CABUGUE CDC</t>
  </si>
  <si>
    <t>PANGIAN CDC</t>
  </si>
  <si>
    <t>JUBANG CDC</t>
  </si>
  <si>
    <t>CAMAGONG CDC</t>
  </si>
  <si>
    <t>ALBA CDC</t>
  </si>
  <si>
    <t>CAGPANGI CDC</t>
  </si>
  <si>
    <t>CADLUM CDC</t>
  </si>
  <si>
    <t>ANAHAO BAG-O CDC</t>
  </si>
  <si>
    <t>BANGSUD CDC</t>
  </si>
  <si>
    <t>UNABAN CDC</t>
  </si>
  <si>
    <t>BAT-AWAN CDC</t>
  </si>
  <si>
    <t>FLOWING CDC</t>
  </si>
  <si>
    <t>ANAHAO DAAN CDC</t>
  </si>
  <si>
    <t>UMBAY CDC</t>
  </si>
  <si>
    <t>CAHALINAN CDC</t>
  </si>
  <si>
    <t>CARAS-AN CDC</t>
  </si>
  <si>
    <t>MERCEDES CDC</t>
  </si>
  <si>
    <t>Cabalawan, Anahao Daan</t>
  </si>
  <si>
    <t>Hemat-e, Cayale</t>
  </si>
  <si>
    <t>Brgy. Badong</t>
  </si>
  <si>
    <t>Brgy. Layog</t>
  </si>
  <si>
    <t>Brgy. Lindoy</t>
  </si>
  <si>
    <t>Brgy. Cabugue, Unidos</t>
  </si>
  <si>
    <t>Pangian, Badong</t>
  </si>
  <si>
    <t>Brgy. Jubang</t>
  </si>
  <si>
    <t>Brgy. Camagong</t>
  </si>
  <si>
    <t>Brgy. Alba</t>
  </si>
  <si>
    <t>Cagpangi, Cabangahan</t>
  </si>
  <si>
    <t>Brgy. Cabangahan</t>
  </si>
  <si>
    <t>Brgy. Anahao Bag-o</t>
  </si>
  <si>
    <t>Brgy. Bangsud</t>
  </si>
  <si>
    <t>Brgy. Unaban</t>
  </si>
  <si>
    <t>Bat-awan, Bangsud</t>
  </si>
  <si>
    <t>Brgy. Anahao Daan</t>
  </si>
  <si>
    <t>Brgy. Umbay</t>
  </si>
  <si>
    <t>Anahao, Bag-o</t>
  </si>
  <si>
    <t>Brgy. Caras-an</t>
  </si>
  <si>
    <t>Brgy. Mercedes</t>
  </si>
  <si>
    <t>Tago</t>
  </si>
  <si>
    <t>DANICA R. LAURENTE</t>
  </si>
  <si>
    <t>CHERYL L. EVILLA</t>
  </si>
  <si>
    <t>ANAVELIE M. PLAZA</t>
  </si>
  <si>
    <t>CHERYL Q. AZARCON</t>
  </si>
  <si>
    <t>JOSELY B. MONTERO</t>
  </si>
  <si>
    <t>LEONARDO S. MARTINEZ</t>
  </si>
  <si>
    <t>CECIL P. FALCON</t>
  </si>
  <si>
    <t>LUCIL LOAYON</t>
  </si>
  <si>
    <t>VICTORIA A. LOYOLA</t>
  </si>
  <si>
    <t>ANALIE M. GOCOTANO</t>
  </si>
  <si>
    <t>GLADES E. TIMCANG</t>
  </si>
  <si>
    <t>MARCELYN V. PUNLAON</t>
  </si>
  <si>
    <t>JENJEN T. BASIGSIG</t>
  </si>
  <si>
    <t>LETECIA G. SUAZO</t>
  </si>
  <si>
    <t>LIZA B. MONTERO</t>
  </si>
  <si>
    <t>LUDELYN M. PICATE</t>
  </si>
  <si>
    <t>MHEDY GRACE M. CASER</t>
  </si>
  <si>
    <t>LEA PURISIMA S. LATRAS</t>
  </si>
  <si>
    <t>GENLYN Q. BAUTISTA</t>
  </si>
  <si>
    <t>ELDIE M. OJAO</t>
  </si>
  <si>
    <t>SOLITA D. GONZALES</t>
  </si>
  <si>
    <t>LILLIAN D. ARPILLEDA</t>
  </si>
  <si>
    <t>Surigao del Sur</t>
  </si>
  <si>
    <t>ECCDSP-044-19-Caraga</t>
  </si>
  <si>
    <t>ECCDSP-045-19-Caraga</t>
  </si>
  <si>
    <t>ECCDSP-046-19-Caraga</t>
  </si>
  <si>
    <t>ECCDSP-047-19-Caraga</t>
  </si>
  <si>
    <t>ECCDSP-048-19-Caraga</t>
  </si>
  <si>
    <t>ECCDSP-049-19-Caraga</t>
  </si>
  <si>
    <t>ECCDSP-050-19-Caraga</t>
  </si>
  <si>
    <t>ECCDSP-051-19-Caraga</t>
  </si>
  <si>
    <t>ECCDSP-052-19-Caraga</t>
  </si>
  <si>
    <t>ECCDSP-053-19-Caraga</t>
  </si>
  <si>
    <t>ECCDSP-054-19-Caraga</t>
  </si>
  <si>
    <t>ECCDSP-055-19-Caraga</t>
  </si>
  <si>
    <t>ECCDSP-056-19-Caraga</t>
  </si>
  <si>
    <t>ECCDSP-057-19-Caraga</t>
  </si>
  <si>
    <t>ECCDSP-058-19-Caraga</t>
  </si>
  <si>
    <t>ECCDSP-059-19-Caraga</t>
  </si>
  <si>
    <t>ECCDSP-060-19-Caraga</t>
  </si>
  <si>
    <t>ECCDSP-061-19-Caraga</t>
  </si>
  <si>
    <t>ECCDSP-062-19-Caraga</t>
  </si>
  <si>
    <t>ECCDSP-063-19-Caraga</t>
  </si>
  <si>
    <t>ECCDSP-064-19-Caraga</t>
  </si>
  <si>
    <t>ECCDSP-065-19-Caraga</t>
  </si>
  <si>
    <t>ECCDCBP-041-19-Caraga</t>
  </si>
  <si>
    <t>ECCDCBP-042-19-Caraga</t>
  </si>
  <si>
    <t>ECCDCBP-043-19-Caraga</t>
  </si>
  <si>
    <t>ECCDCBP-044-19-Caraga</t>
  </si>
  <si>
    <t>ECCDCBP-045-19-Caraga</t>
  </si>
  <si>
    <t>ECCDCBP-046-19-Caraga</t>
  </si>
  <si>
    <t>ECCDCBP-047-19-Caraga</t>
  </si>
  <si>
    <t>ECCDCBP-048-19-Caraga</t>
  </si>
  <si>
    <t>ECCDCBP-049-19-Caraga</t>
  </si>
  <si>
    <t>ECCDCBP-050-19-Caraga</t>
  </si>
  <si>
    <t>ECCDCBP-051-19-Caraga</t>
  </si>
  <si>
    <t>ECCDCBP-052-19-Caraga</t>
  </si>
  <si>
    <t>ECCDCBP-053-19-Caraga</t>
  </si>
  <si>
    <t>ECCDCBP-054-19-Caraga</t>
  </si>
  <si>
    <t>ECCDCBP-055-19-Caraga</t>
  </si>
  <si>
    <t>ECCDCBP-056-19-Caraga</t>
  </si>
  <si>
    <t>ECCDCBP-057-19-Caraga</t>
  </si>
  <si>
    <t>ECCDCBP-058-19-Caraga</t>
  </si>
  <si>
    <t>ECCDCBP-059-19-Caraga</t>
  </si>
  <si>
    <t>ECCDCBP-060-19-Caraga</t>
  </si>
  <si>
    <t>ECCDCBP-061-19-Caraga</t>
  </si>
  <si>
    <t>ECCDCBP-062-19-Caraga</t>
  </si>
  <si>
    <t>Esperanza</t>
  </si>
  <si>
    <t>RENATO M. BADATO</t>
  </si>
  <si>
    <t>RAFELYN V. MAN-AWASAN</t>
  </si>
  <si>
    <t>DIVINA B. ALLEN</t>
  </si>
  <si>
    <t>MARY JOY A. RICO</t>
  </si>
  <si>
    <t>ANGELINA B. LARASE</t>
  </si>
  <si>
    <t>CHERYL P. REVILLA</t>
  </si>
  <si>
    <t>ANAGINA L. LUGO</t>
  </si>
  <si>
    <t>LOVELY ROSE ANN B. MABANO</t>
  </si>
  <si>
    <t>GINALYN A. MOLO</t>
  </si>
  <si>
    <t>WENDY R. SOLOMON</t>
  </si>
  <si>
    <t>LORNA C. TORREGOSA</t>
  </si>
  <si>
    <t>EMELITA L. AÑANA</t>
  </si>
  <si>
    <t>JULIE ANN C. AMPAHAN</t>
  </si>
  <si>
    <t>LIZA R. BUCOY</t>
  </si>
  <si>
    <t>WILMA A. LIMBO</t>
  </si>
  <si>
    <t>CAROLINA C. CO-ONG</t>
  </si>
  <si>
    <t>HAZEL R. CASAÑA</t>
  </si>
  <si>
    <t>DIVINA M. CERVANTES</t>
  </si>
  <si>
    <t>MANILYN O. ROMULO</t>
  </si>
  <si>
    <t>LILIBETH P. ROBOCA</t>
  </si>
  <si>
    <t>RICA S. CANATOY</t>
  </si>
  <si>
    <t>DAFNIE B. TANTUAN</t>
  </si>
  <si>
    <t>JONARD S. SONIO</t>
  </si>
  <si>
    <t>JENDA GLEN L. AYA</t>
  </si>
  <si>
    <t>NIDA C. CUAHAO</t>
  </si>
  <si>
    <t>JUNCRIS P. PORCARE</t>
  </si>
  <si>
    <t>RUTHY L. HANTULAN</t>
  </si>
  <si>
    <t>WEVELYN O. GADIA</t>
  </si>
  <si>
    <t>GRACE S. MALOLOY-ON</t>
  </si>
  <si>
    <t>THELMA S. OWATAN</t>
  </si>
  <si>
    <t>MARICAR D. DONALDO</t>
  </si>
  <si>
    <t>ANNA MAY L. CAILING</t>
  </si>
  <si>
    <t>JANICE D. CALMA</t>
  </si>
  <si>
    <t>RUBIELYN C. SAMARANA</t>
  </si>
  <si>
    <t>GIRLTIE G. LOPEZ</t>
  </si>
  <si>
    <t>JANETH A. ANTIVO</t>
  </si>
  <si>
    <t>GENEVIEVE O. CADIOG</t>
  </si>
  <si>
    <t>ROSALITA B. RARA</t>
  </si>
  <si>
    <t>MANILYN T. NOYA</t>
  </si>
  <si>
    <t>JENILYN F. APURA</t>
  </si>
  <si>
    <t>MARILOU M. SAGARAL</t>
  </si>
  <si>
    <t>MARIFE G. BONGATO</t>
  </si>
  <si>
    <t>JAMIL T. LOZADA</t>
  </si>
  <si>
    <t>DENPOL P. DECABELLE</t>
  </si>
  <si>
    <t>ANNABELLE P. TUBO</t>
  </si>
  <si>
    <t>MARIVIC A. CAGAS</t>
  </si>
  <si>
    <t>YHANA AMOR H. OCIER</t>
  </si>
  <si>
    <t>ECCDSP-070-19-Caraga</t>
  </si>
  <si>
    <t>ECCDSP-071-19-Caraga</t>
  </si>
  <si>
    <t>ECCDSP-150-19-Caraga</t>
  </si>
  <si>
    <t>ECCDSP-151-19-Caraga</t>
  </si>
  <si>
    <t>ECCDSP-152-19-Caraga</t>
  </si>
  <si>
    <t>ECCDSP-153-19-Caraga</t>
  </si>
  <si>
    <t>ECCDSP-154-19-Caraga</t>
  </si>
  <si>
    <t>ECCDSP-155-19-Caraga</t>
  </si>
  <si>
    <t>ECCDSP-156-19-Caraga</t>
  </si>
  <si>
    <t>ECCDSP-157-19-Caraga</t>
  </si>
  <si>
    <t>ECCDSP-158-19-Caraga</t>
  </si>
  <si>
    <t>ECCDSP-159-19-Caraga</t>
  </si>
  <si>
    <t>ECCDSP-160-19-Caraga</t>
  </si>
  <si>
    <t>ECCDSP-161-19-Caraga</t>
  </si>
  <si>
    <t>ECCDSP-162-19-Caraga</t>
  </si>
  <si>
    <t>ECCDSP-163-19-Caraga</t>
  </si>
  <si>
    <t>ECCDSP-164-19-Caraga</t>
  </si>
  <si>
    <t>ECCDSP-165-19-Caraga</t>
  </si>
  <si>
    <t>ECCDSP-166-19-Caraga</t>
  </si>
  <si>
    <t>ECCDSP-167-19-Caraga</t>
  </si>
  <si>
    <t>ECCDSP-168-19-Caraga</t>
  </si>
  <si>
    <t>ECCDSP-169-19-Caraga</t>
  </si>
  <si>
    <t>ECCDSP-170-19-Caraga</t>
  </si>
  <si>
    <t>ECCDSP-171-19-Caraga</t>
  </si>
  <si>
    <t>ECCDSP-172-19-Caraga</t>
  </si>
  <si>
    <t>ECCDSP-173-19-Caraga</t>
  </si>
  <si>
    <t>ECCDSP-174-19-Caraga</t>
  </si>
  <si>
    <t>ECCDSP-175-19-Caraga</t>
  </si>
  <si>
    <t>ECCDSP-176-19-Caraga</t>
  </si>
  <si>
    <t>ECCDSP-178-19-Caraga</t>
  </si>
  <si>
    <t>ECCDSP-179-19-Caraga</t>
  </si>
  <si>
    <t>ECCDSP-180-19-Caraga</t>
  </si>
  <si>
    <t>ECCDSP-181-19-Caraga</t>
  </si>
  <si>
    <t>ECCDSP-182-19-Caraga</t>
  </si>
  <si>
    <t>ECCDSP-183-19-Caraga</t>
  </si>
  <si>
    <t>ECCDSP-184-19-Caraga</t>
  </si>
  <si>
    <t>ECCDSP-185-19-Caraga</t>
  </si>
  <si>
    <t>ECCDSP-186-19-Caraga</t>
  </si>
  <si>
    <t>ECCDSP-187-19-Caraga</t>
  </si>
  <si>
    <t>ECCDSP-188-19-Caraga</t>
  </si>
  <si>
    <t>ECCDSP-189-19-Caraga</t>
  </si>
  <si>
    <t>ECCDSP-190-19-Caraga</t>
  </si>
  <si>
    <t>ECCDSP-191-19-Caraga</t>
  </si>
  <si>
    <t>ECCDSP-192-19-Caraga</t>
  </si>
  <si>
    <t>ECCDSP-253-19-Caraga</t>
  </si>
  <si>
    <t>ECCDSP-254-19-Caraga</t>
  </si>
  <si>
    <t>ECCDSP-255-19-Caraga</t>
  </si>
  <si>
    <t>MILAGROS CDC</t>
  </si>
  <si>
    <t>HAWILIAN A CDC</t>
  </si>
  <si>
    <t>LANGCUASON CDC</t>
  </si>
  <si>
    <t>CASANAAG CDC</t>
  </si>
  <si>
    <t>SAN TORIBIO A CDC</t>
  </si>
  <si>
    <t>SAN TORIBIO B CDC</t>
  </si>
  <si>
    <t>CEBULAN CDC</t>
  </si>
  <si>
    <t>TAG-ANAHAW CDC</t>
  </si>
  <si>
    <t>SEGUNDA CDC</t>
  </si>
  <si>
    <t>MAASIN CDC</t>
  </si>
  <si>
    <t>KINAMAYBAY CDC</t>
  </si>
  <si>
    <t>LAKE ORO</t>
  </si>
  <si>
    <t>ORO CDC</t>
  </si>
  <si>
    <t>TAHINA CDC</t>
  </si>
  <si>
    <t>CONCORDIA CDC</t>
  </si>
  <si>
    <t>LUMBIA CDC</t>
  </si>
  <si>
    <t>CROSSING LUNA A CDC</t>
  </si>
  <si>
    <t>CROSSING LUNA B CDC</t>
  </si>
  <si>
    <t>CUBO CDC</t>
  </si>
  <si>
    <t>SALIMAHAN CDC</t>
  </si>
  <si>
    <t>BAKINGKING CDC</t>
  </si>
  <si>
    <t>BATOHON CDC</t>
  </si>
  <si>
    <t>SANTAN CDC</t>
  </si>
  <si>
    <t>NATO CDC</t>
  </si>
  <si>
    <t>STA. FE CDC</t>
  </si>
  <si>
    <t>MAHAGKOT A CDC</t>
  </si>
  <si>
    <t>VALENTINA CDC</t>
  </si>
  <si>
    <t>DUANGAN CDC</t>
  </si>
  <si>
    <t>ODIONG CDC</t>
  </si>
  <si>
    <t>AGUINALDO CDC</t>
  </si>
  <si>
    <t>CATMONON CDC B-6</t>
  </si>
  <si>
    <t>LIBUACAN CDC</t>
  </si>
  <si>
    <t>PIGLAWIGAN CDC</t>
  </si>
  <si>
    <t>HAWILIAN B CDC</t>
  </si>
  <si>
    <t>SITTIO IMELDA CDC</t>
  </si>
  <si>
    <t xml:space="preserve">CATMONON CDC  </t>
  </si>
  <si>
    <t>MALIWANAG CDC</t>
  </si>
  <si>
    <t>AGSABU CDC</t>
  </si>
  <si>
    <t>BALOBO CDC</t>
  </si>
  <si>
    <t>TAGBALILI CDC</t>
  </si>
  <si>
    <t>SABANG OJOT CDC</t>
  </si>
  <si>
    <t>REMEDIOS CDC</t>
  </si>
  <si>
    <t>TAGPULANGAO CDC</t>
  </si>
  <si>
    <t>Brgy. Milagros</t>
  </si>
  <si>
    <t>P-2, Brgy. Hawilian</t>
  </si>
  <si>
    <t>P-6, Sitio Langcuason, Brgy. Duangan</t>
  </si>
  <si>
    <t>P-7, Brgy. Guadalupe</t>
  </si>
  <si>
    <t>P-1A, Brgy. San Toribio</t>
  </si>
  <si>
    <t>P-3, Brgy. Cebulan</t>
  </si>
  <si>
    <t>Brgy. Tag-anahaw</t>
  </si>
  <si>
    <t>P-1, Brgy. Segunda</t>
  </si>
  <si>
    <t>Brgy. Maasin</t>
  </si>
  <si>
    <t>Sitio San Jose, Maasin</t>
  </si>
  <si>
    <t>Brgy. Kinamaybay</t>
  </si>
  <si>
    <t>P-1, Brgy. Tandang Sora</t>
  </si>
  <si>
    <t>P-7, Brgy. Oro</t>
  </si>
  <si>
    <t>P-8, Brgy. Tahina</t>
  </si>
  <si>
    <t>P-1, Brgy. Concordia</t>
  </si>
  <si>
    <t>P-4, Brgy. Dakutan</t>
  </si>
  <si>
    <t>P-1,  Brgy. Crossing Luna</t>
  </si>
  <si>
    <t>P-2, Brgy. Cubo</t>
  </si>
  <si>
    <t>P-5, Sitio Salimahan</t>
  </si>
  <si>
    <t>P-3, Brgy. Bakingking</t>
  </si>
  <si>
    <t>P-1, Brgy. Poblacion</t>
  </si>
  <si>
    <t>P-15, Brgy. Poblacion</t>
  </si>
  <si>
    <t>P-2, Brgy. Nato</t>
  </si>
  <si>
    <t>P-4, Brgy. Sta. Fe</t>
  </si>
  <si>
    <t>P-4, Brgy. Mahagkot</t>
  </si>
  <si>
    <t>P-1, Brgy. Valentina</t>
  </si>
  <si>
    <t>P-2, Brgy. Duangan</t>
  </si>
  <si>
    <t>Brgy. Odiong</t>
  </si>
  <si>
    <t>Brgy. Catmonon</t>
  </si>
  <si>
    <t>P-5, Libuacan, Brgy. Dakutan</t>
  </si>
  <si>
    <t>P-5, Brgy. Piglawigan</t>
  </si>
  <si>
    <t>Brgy. Hawilian</t>
  </si>
  <si>
    <t>P-8, Brgy. Mahagkot</t>
  </si>
  <si>
    <t>P-3A, Brgy. Catmonon</t>
  </si>
  <si>
    <t>P-1, Brgy. Maliwanag</t>
  </si>
  <si>
    <t>Brgy. Agsabu</t>
  </si>
  <si>
    <t>P-3, Brgy. Balobo</t>
  </si>
  <si>
    <t>P-2, Brgy. Tagbalili</t>
  </si>
  <si>
    <t>P-1, Brgy. Langag</t>
  </si>
  <si>
    <t>P-4, Brgy. Remedios</t>
  </si>
  <si>
    <t>P-4, Brgy. Hawilian</t>
  </si>
  <si>
    <t>ECCDCBP-063-19-Caraga</t>
  </si>
  <si>
    <t>ECCDCBP-064-19-Caraga</t>
  </si>
  <si>
    <t>ECCDCBP-141-19-Caraga</t>
  </si>
  <si>
    <t>ECCDCBP-142-19-Caraga</t>
  </si>
  <si>
    <t>ECCDCBP-143-19-Caraga</t>
  </si>
  <si>
    <t>ECCDCBP-144-19-Caraga</t>
  </si>
  <si>
    <t>ECCDCBP-145-19-Caraga</t>
  </si>
  <si>
    <t>ECCDCBP-146-19-Caraga</t>
  </si>
  <si>
    <t>ECCDCBP-147-19-Caraga</t>
  </si>
  <si>
    <t>ECCDCBP-148-19-Caraga</t>
  </si>
  <si>
    <t>ECCDCBP-149-19-Caraga</t>
  </si>
  <si>
    <t>ECCDCBP-150-19-Caraga</t>
  </si>
  <si>
    <t>ECCDCBP-151-19-Caraga</t>
  </si>
  <si>
    <t>ECCDCBP-152-19-Caraga</t>
  </si>
  <si>
    <t>ECCDCBP-153-19-Caraga</t>
  </si>
  <si>
    <t>ECCDCBP-154-19-Caraga</t>
  </si>
  <si>
    <t>ECCDCBP-155-19-Caraga</t>
  </si>
  <si>
    <t>ECCDCBP-156-19-Caraga</t>
  </si>
  <si>
    <t>ECCDCBP-157-19-Caraga</t>
  </si>
  <si>
    <t>ECCDCBP-158-19-Caraga</t>
  </si>
  <si>
    <t>ECCDCBP-159-19-Caraga</t>
  </si>
  <si>
    <t>ECCDCBP-160-19-Caraga</t>
  </si>
  <si>
    <t>ECCDCBP-161-19-Caraga</t>
  </si>
  <si>
    <t>ECCDCBP-162-19-Caraga</t>
  </si>
  <si>
    <t>ECCDCBP-163-19-Caraga</t>
  </si>
  <si>
    <t>ECCDCBP-164-19-Caraga</t>
  </si>
  <si>
    <t>ECCDCBP-165-19-Caraga</t>
  </si>
  <si>
    <t>ECCDCBP-166-19-Caraga</t>
  </si>
  <si>
    <t>ECCDCBP-167-19-Caraga</t>
  </si>
  <si>
    <t>ECCDCBP-168-19-Caraga</t>
  </si>
  <si>
    <t>ECCDCBP-169-19-Caraga</t>
  </si>
  <si>
    <t>ECCDCBP-170-19-Caraga</t>
  </si>
  <si>
    <t>ECCDCBP-171-19-Caraga</t>
  </si>
  <si>
    <t>ECCDCBP-172-19-Caraga</t>
  </si>
  <si>
    <t>ECCDCBP-173-19-Caraga</t>
  </si>
  <si>
    <t>ECCDCBP-174-19-Caraga</t>
  </si>
  <si>
    <t>ECCDCBP-175-19-Caraga</t>
  </si>
  <si>
    <t>ECCDCBP-176-19-Caraga</t>
  </si>
  <si>
    <t>ECCDCBP-177-19-Caraga</t>
  </si>
  <si>
    <t>ECCDCBP-178-19-Caraga</t>
  </si>
  <si>
    <t>ECCDCBP-179-19-Caraga</t>
  </si>
  <si>
    <t>ECCDCBP-180-19-Caraga</t>
  </si>
  <si>
    <t>ECCDCBP-181-19-Caraga</t>
  </si>
  <si>
    <t>ECCDCBP-182-19-Caraga</t>
  </si>
  <si>
    <t>ECCDCBP-244-19-Caraga</t>
  </si>
  <si>
    <t>ECCDCBP-245-19-Caraga</t>
  </si>
  <si>
    <t>ECCDCBP-246-19-Caraga</t>
  </si>
  <si>
    <t>Bunawan</t>
  </si>
  <si>
    <t>P-5, Brgy. Libertad</t>
  </si>
  <si>
    <t>P-3, Mandagao, Brgy. Poblacion</t>
  </si>
  <si>
    <t>P-1, Mambalili</t>
  </si>
  <si>
    <t>P-5, Bliss San Teodoro</t>
  </si>
  <si>
    <t>P-3, Brgy. Barobo</t>
  </si>
  <si>
    <t>P-2, Imelda</t>
  </si>
  <si>
    <t>P-9, Upper Consuelo</t>
  </si>
  <si>
    <t>P-6, Maica, Libertad</t>
  </si>
  <si>
    <t>P-8, Sitio Simulao, Brgy. Bunawan Brook</t>
  </si>
  <si>
    <t>P-2, Brgy. Bunawan Brook</t>
  </si>
  <si>
    <t>P-5, Brgy. Poblacion</t>
  </si>
  <si>
    <t>Campo 4, Brgy. Nueva Era</t>
  </si>
  <si>
    <t>P-6, San Andres</t>
  </si>
  <si>
    <t>P-2 C, Brgy. San Andres</t>
  </si>
  <si>
    <t>P-6, Guitas</t>
  </si>
  <si>
    <t>P-3C Antoquia, Libertad</t>
  </si>
  <si>
    <t>San Andres</t>
  </si>
  <si>
    <t>Brgy. Libertad</t>
  </si>
  <si>
    <t>P-3, Consuelo</t>
  </si>
  <si>
    <t>Brgy. Tagbayangbang</t>
  </si>
  <si>
    <t>Brgy. Hubang</t>
  </si>
  <si>
    <t>Brgy. Kalingayan</t>
  </si>
  <si>
    <t>BABADAN CDC</t>
  </si>
  <si>
    <t>MANDAGAO CDC</t>
  </si>
  <si>
    <t>MAMBALILI CDC</t>
  </si>
  <si>
    <t xml:space="preserve">SAN TEODORO </t>
  </si>
  <si>
    <t>HAGNAYA CDC</t>
  </si>
  <si>
    <t>BAROBO CDC</t>
  </si>
  <si>
    <t>MANOBO AND SETTLERS CDC</t>
  </si>
  <si>
    <t>SIMULAO CDC</t>
  </si>
  <si>
    <t>BUNAWAN BROOK</t>
  </si>
  <si>
    <t>C-4, NUEVA ERA</t>
  </si>
  <si>
    <t>LIBUTON CDC</t>
  </si>
  <si>
    <t>SAN ANDRES CDC</t>
  </si>
  <si>
    <t>ANTOQUIA CDC</t>
  </si>
  <si>
    <t>ALEX CULLANTES CDC</t>
  </si>
  <si>
    <t>LIBERTAD CDC</t>
  </si>
  <si>
    <t>CONSUELO CDC</t>
  </si>
  <si>
    <t>TAGBAYANGBANG CDC</t>
  </si>
  <si>
    <t>KALINGAYAN CDC</t>
  </si>
  <si>
    <t>ECCDCBP-183-19-Caraga</t>
  </si>
  <si>
    <t>ECCDCBP-184-19-Caraga</t>
  </si>
  <si>
    <t>ECCDCBP-185-19-Caraga</t>
  </si>
  <si>
    <t>ECCDCBP-186-19-Caraga</t>
  </si>
  <si>
    <t>ECCDCBP-187-19-Caraga</t>
  </si>
  <si>
    <t>ECCDCBP-188-19-Caraga</t>
  </si>
  <si>
    <t>ECCDCBP-189-19-Caraga</t>
  </si>
  <si>
    <t>ECCDCBP-190-19-Caraga</t>
  </si>
  <si>
    <t>ECCDCBP-191-19-Caraga</t>
  </si>
  <si>
    <t>ECCDCBP-192-19-Caraga</t>
  </si>
  <si>
    <t>ECCDCBP-193-19-Caraga</t>
  </si>
  <si>
    <t>ECCDCBP-194-19-Caraga</t>
  </si>
  <si>
    <t>ECCDCBP-195-19-Caraga</t>
  </si>
  <si>
    <t>ECCDCBP-196-19-Caraga</t>
  </si>
  <si>
    <t>ECCDCBP-197-19-Caraga</t>
  </si>
  <si>
    <t>ECCDCBP-198-19-Caraga</t>
  </si>
  <si>
    <t>ECCDCBP-199-19-Caraga</t>
  </si>
  <si>
    <t>ECCDCBP-200-19-Caraga</t>
  </si>
  <si>
    <t>ECCDCBP-201-19-Caraga</t>
  </si>
  <si>
    <t>ECCDCBP-202-19-Caraga</t>
  </si>
  <si>
    <t>ECCDCBP-215-19-Caraga</t>
  </si>
  <si>
    <t>ECCDCBP-216-19-Caraga</t>
  </si>
  <si>
    <t>ECCDCBP-217-19-Caraga</t>
  </si>
  <si>
    <t>VIBORA D. BARRIOS</t>
  </si>
  <si>
    <t>CRISANTA L. ENTICOSA</t>
  </si>
  <si>
    <t>RAQUEL T. LABADAN</t>
  </si>
  <si>
    <t>JENIE S. SUSTENTO</t>
  </si>
  <si>
    <t>MERALUNA P. APURA</t>
  </si>
  <si>
    <t>NIDA A. NUMERON</t>
  </si>
  <si>
    <t>ARCELIE V. GINOO</t>
  </si>
  <si>
    <t>SUSAN M. SINGSON</t>
  </si>
  <si>
    <t>LORETA T. PIAOAN</t>
  </si>
  <si>
    <t>MERLINDA P. DEPOSA</t>
  </si>
  <si>
    <t>NITA B. SUBAAN</t>
  </si>
  <si>
    <t>ERLINDA R. DIONERO</t>
  </si>
  <si>
    <t>JACKIELYN MORGADEZ ASIS</t>
  </si>
  <si>
    <t>LAURA P. MANCAO</t>
  </si>
  <si>
    <t>ANGELINA S. ABUCAY</t>
  </si>
  <si>
    <t>ECCDSP-193-19-Caraga</t>
  </si>
  <si>
    <t>ECCDSP-194-19-Caraga</t>
  </si>
  <si>
    <t>ECCDSP-195-19-Caraga</t>
  </si>
  <si>
    <t>ECCDSP-196-19-Caraga</t>
  </si>
  <si>
    <t>ECCDSP-197-19-Caraga</t>
  </si>
  <si>
    <t>ECCDSP-198-19-Caraga</t>
  </si>
  <si>
    <t>ECCDSP-199-19-Caraga</t>
  </si>
  <si>
    <t>ECCDSP-200-19-Caraga</t>
  </si>
  <si>
    <t>ECCDSP-201-19-Caraga</t>
  </si>
  <si>
    <t>ECCDSP-202-19-Caraga</t>
  </si>
  <si>
    <t>ECCDSP-203-19-Caraga</t>
  </si>
  <si>
    <t>ECCDSP-204-19-Caraga</t>
  </si>
  <si>
    <t>ECCDSP-205-19-Caraga</t>
  </si>
  <si>
    <t>ECCDSP-206-19-Caraga</t>
  </si>
  <si>
    <t>ECCDSP-207-19-Caraga</t>
  </si>
  <si>
    <t>ECCDSP-208-19-Caraga</t>
  </si>
  <si>
    <t>ECCDSP-209-19-Caraga</t>
  </si>
  <si>
    <t>ECCDSP-210-19-Caraga</t>
  </si>
  <si>
    <t>ECCDSP-211-19-Caraga</t>
  </si>
  <si>
    <t>ECCDSP-212-19-Caraga</t>
  </si>
  <si>
    <t>ECCDSP-225-19-Caraga</t>
  </si>
  <si>
    <t>ECCDSP-226-19-Caraga</t>
  </si>
  <si>
    <t>ECCDSP-227-19-Caraga</t>
  </si>
  <si>
    <t>CABCABON CDC</t>
  </si>
  <si>
    <t>P-4, Brgy. Libertad</t>
  </si>
  <si>
    <t>P-2A, Brgy. Antongalon</t>
  </si>
  <si>
    <t>P-4, Tagabaca</t>
  </si>
  <si>
    <t>P-9, Tagabaca</t>
  </si>
  <si>
    <t>P-1, Cabcabon</t>
  </si>
  <si>
    <t>P-2, Pianing</t>
  </si>
  <si>
    <t>Butuan City</t>
  </si>
  <si>
    <t>ECCDCBP-203-19-Caraga</t>
  </si>
  <si>
    <t>ECCDCBP-205-19-Caraga</t>
  </si>
  <si>
    <t>ECCDCBP-208-19-Caraga</t>
  </si>
  <si>
    <t>ECCDCBP-209-19-Caraga</t>
  </si>
  <si>
    <t>ECCDCBP-210-19-Caraga</t>
  </si>
  <si>
    <t>ECCDCBP-213-19-Caraga</t>
  </si>
  <si>
    <t>NILDA C. CARBONILLA</t>
  </si>
  <si>
    <t>ELLEN JOY L. TARAY</t>
  </si>
  <si>
    <t>ELMAMAE R. DEIPARINE</t>
  </si>
  <si>
    <t>MARIANE B. FORTUN</t>
  </si>
  <si>
    <t>GINGGING L. MARQUEZ</t>
  </si>
  <si>
    <t>IRMA L. FORTUNA</t>
  </si>
  <si>
    <t>ETHYL B. QUIÑONES</t>
  </si>
  <si>
    <t>MERILYN A. SUMIDO</t>
  </si>
  <si>
    <t>VIRGINIA A. FACTURAN</t>
  </si>
  <si>
    <t>CATHERINE B. COLINARES</t>
  </si>
  <si>
    <t>EVILLA N. PADILLO</t>
  </si>
  <si>
    <t>KENNETH JANE PINO</t>
  </si>
  <si>
    <t>P-20, Brgy. San Vicente</t>
  </si>
  <si>
    <t>P-17, Lower Mandacpan, Brgy. San Vicente</t>
  </si>
  <si>
    <t>P-3A, Baan Rivrside</t>
  </si>
  <si>
    <t>P-1, Maibu</t>
  </si>
  <si>
    <t>P-3, Don Francisco</t>
  </si>
  <si>
    <t>P-1, Brgy. Maug</t>
  </si>
  <si>
    <t>ECCDSP-213-19-Caraga</t>
  </si>
  <si>
    <t>ECCDSP-214-19-Caraga</t>
  </si>
  <si>
    <t>ECCDSP-215-19-Caraga</t>
  </si>
  <si>
    <t>ECCDSP-216-19-Caraga</t>
  </si>
  <si>
    <t>ECCDSP-217-19-Caraga</t>
  </si>
  <si>
    <t>ECCDSP-218-19-Caraga</t>
  </si>
  <si>
    <t>ECCDSP-219-19-Caraga</t>
  </si>
  <si>
    <t>ECCDSP-220-19-Caraga</t>
  </si>
  <si>
    <t>ECCDSP-221-19-Caraga</t>
  </si>
  <si>
    <t>ECCDSP-222-19-Caraga</t>
  </si>
  <si>
    <t>ECCDSP-223-19-Caraga</t>
  </si>
  <si>
    <t>ECCDSP-224-19-Caraga</t>
  </si>
  <si>
    <t>Agusan del Norte</t>
  </si>
  <si>
    <t>Prosperidad</t>
  </si>
  <si>
    <t>EVELYN C. GABISAY</t>
  </si>
  <si>
    <t>ELVIRA T. IGLESIA</t>
  </si>
  <si>
    <t>JANE J. ALAMBAG</t>
  </si>
  <si>
    <t>DELMA CORA B. CONALES</t>
  </si>
  <si>
    <t>GRACE J. MANGADLAO</t>
  </si>
  <si>
    <t>SHARON L. CORVERA</t>
  </si>
  <si>
    <t>ALLEAH C. BUENAVENTURA</t>
  </si>
  <si>
    <t>DENNY I. MONDIA</t>
  </si>
  <si>
    <t>LIZA I. ARIB</t>
  </si>
  <si>
    <t>PERLA C. GELANGCO</t>
  </si>
  <si>
    <t>GLENDA M. MADELO</t>
  </si>
  <si>
    <t>NORA D. DISMAR</t>
  </si>
  <si>
    <t>LORNA A. RIVAS</t>
  </si>
  <si>
    <t>JOSEPHINE F. DESALES</t>
  </si>
  <si>
    <t>RODILYN A. ARIB</t>
  </si>
  <si>
    <t>EMERINE D. EDOLOVERIO</t>
  </si>
  <si>
    <t>EMILY G. MINERVA</t>
  </si>
  <si>
    <t>MARIDEL Q. RIVAS</t>
  </si>
  <si>
    <t>VIVIAN T. DAGOHOY</t>
  </si>
  <si>
    <t>ELENA B. UGBAMEN</t>
  </si>
  <si>
    <t>JOSENTA S. QUIÑO</t>
  </si>
  <si>
    <t>MA. MARINA M. LLANETA</t>
  </si>
  <si>
    <t>EVANGELINE M. BELANO</t>
  </si>
  <si>
    <t>RONALYN R. PIA</t>
  </si>
  <si>
    <t>SHARON C. KIAWAN</t>
  </si>
  <si>
    <t>AILYN M. HORCERA</t>
  </si>
  <si>
    <t>MARILOU S. ARANCES</t>
  </si>
  <si>
    <t>ROWENA S. DAGAANG</t>
  </si>
  <si>
    <t>GLORIA M. BAON</t>
  </si>
  <si>
    <t>HELEN M. ALBARILLO</t>
  </si>
  <si>
    <t>CRISTITA M. LOAYON</t>
  </si>
  <si>
    <t>JINLY D. MORGADO</t>
  </si>
  <si>
    <t>FE G. DELA TORRE</t>
  </si>
  <si>
    <t>FLORDELIZ M. MORALES</t>
  </si>
  <si>
    <t>ECCDSP-072-19-Caraga</t>
  </si>
  <si>
    <t>ECCDSP-073-19-Caraga</t>
  </si>
  <si>
    <t>ECCDSP-074-19-Caraga</t>
  </si>
  <si>
    <t>ECCDSP-075-19-Caraga</t>
  </si>
  <si>
    <t>ECCDSP-104-19-Caraga</t>
  </si>
  <si>
    <t>ECCDSP-105-19-Caraga</t>
  </si>
  <si>
    <t>ECCDSP-106-19-Caraga</t>
  </si>
  <si>
    <t>ECCDSP-107-19-Caraga</t>
  </si>
  <si>
    <t>ECCDSP-108-19-Caraga</t>
  </si>
  <si>
    <t>ECCDSP-109-19-Caraga</t>
  </si>
  <si>
    <t>ECCDSP-110-19-Caraga</t>
  </si>
  <si>
    <t>ECCDSP-111-19-Caraga</t>
  </si>
  <si>
    <t>ECCDSP-112-19-Caraga</t>
  </si>
  <si>
    <t>ECCDSP-113-19-Caraga</t>
  </si>
  <si>
    <t>ECCDSP-114-19-Caraga</t>
  </si>
  <si>
    <t>ECCDSP-115-19-Caraga</t>
  </si>
  <si>
    <t>ECCDSP-134-19-Caraga</t>
  </si>
  <si>
    <t>ECCDSP-135-19-Caraga</t>
  </si>
  <si>
    <t>ECCDSP-136-19-Caraga</t>
  </si>
  <si>
    <t>ECCDSP-137-19-Caraga</t>
  </si>
  <si>
    <t>ECCDSP-138-19-Caraga</t>
  </si>
  <si>
    <t>ECCDSP-139-19-Caraga</t>
  </si>
  <si>
    <t>ECCDSP-140-19-Caraga</t>
  </si>
  <si>
    <t>ECCDSP-141-19-Caraga</t>
  </si>
  <si>
    <t>ECCDSP-142-19-Caraga</t>
  </si>
  <si>
    <t>ECCDSP-143-19-Caraga</t>
  </si>
  <si>
    <t>ECCDSP-144-19-Caraga</t>
  </si>
  <si>
    <t>ECCDSP-145-19-Caraga</t>
  </si>
  <si>
    <t>ECCDSP-146-19-Caraga</t>
  </si>
  <si>
    <t>ECCDSP-147-19-Caraga</t>
  </si>
  <si>
    <t>ECCDSP-148-19-Caraga</t>
  </si>
  <si>
    <t>ECCDSP-149-19-Caraga</t>
  </si>
  <si>
    <t>P-18, Santa Irene</t>
  </si>
  <si>
    <t>P-15, Santa. Irene</t>
  </si>
  <si>
    <t>P-8, Santa Irene</t>
  </si>
  <si>
    <t>P-17, Santa Irene</t>
  </si>
  <si>
    <t>P-28, Brgy. Poblacion</t>
  </si>
  <si>
    <t>P-25, Brgy. Poblacion</t>
  </si>
  <si>
    <t>P-17, Brgy. Poblacion</t>
  </si>
  <si>
    <t>P-6, Brgy. San Vicente</t>
  </si>
  <si>
    <t>P-8, Brgy. San Vicente</t>
  </si>
  <si>
    <t>P-2, Brgy. La Suerte</t>
  </si>
  <si>
    <t>P-4, Brgy. Los Arcos</t>
  </si>
  <si>
    <t>P-4, Brgy. Azpetia</t>
  </si>
  <si>
    <t>P-2, Brgy. Salimbogaon</t>
  </si>
  <si>
    <t>P-1, Brgy San Rafael</t>
  </si>
  <si>
    <t>P-2, Brgy. San Vicente</t>
  </si>
  <si>
    <t>P-1, Brgy. La Union</t>
  </si>
  <si>
    <t>P-5, Patin-ay</t>
  </si>
  <si>
    <t>P-4, Patin-ay</t>
  </si>
  <si>
    <t>La Fortuna, Brgy. Aurora</t>
  </si>
  <si>
    <t>Brgy. Aurora</t>
  </si>
  <si>
    <t>Brgy. San Pedro</t>
  </si>
  <si>
    <t>P-1, Brgy. San Lorenzo</t>
  </si>
  <si>
    <t>P-1, Brgy. San Martin</t>
  </si>
  <si>
    <t>P-5, Brgy. San Martin</t>
  </si>
  <si>
    <t>P-4 Mikit, Brgy. San Martin</t>
  </si>
  <si>
    <t>P-1, Brgy. La Purisima</t>
  </si>
  <si>
    <t>P-6, Brgy. La Purisima</t>
  </si>
  <si>
    <t>P-1, Brgy. Sta. Maria</t>
  </si>
  <si>
    <t>P-3, Brgy. San Salvador</t>
  </si>
  <si>
    <t>P-3, Brgy. Magsaysay</t>
  </si>
  <si>
    <t>P-1, Brgy. Mabuhay</t>
  </si>
  <si>
    <t>P-2 Las Navas</t>
  </si>
  <si>
    <t>P-1, Brgy. Lucena</t>
  </si>
  <si>
    <t>SANTA IRENE-A CDC</t>
  </si>
  <si>
    <t>SANTA IRENE-B CDC</t>
  </si>
  <si>
    <t>SANTA IRENE-C CDC</t>
  </si>
  <si>
    <t>SAINT GASPAR BERTONI CDC</t>
  </si>
  <si>
    <t>P-28 POBLACION CDC</t>
  </si>
  <si>
    <t>P-25 POBLACIONCDC</t>
  </si>
  <si>
    <t>P-17- POBLACION CDC</t>
  </si>
  <si>
    <t>SAN VICENTE B CDC</t>
  </si>
  <si>
    <t>SAN VICENTE C CDC</t>
  </si>
  <si>
    <t>LA SUERTE CDC</t>
  </si>
  <si>
    <t>LOS ARCOS CDC</t>
  </si>
  <si>
    <t>AZPETIA CDC</t>
  </si>
  <si>
    <t>SALIMBOGAON CDC</t>
  </si>
  <si>
    <t>SAN RAFAEL CDC</t>
  </si>
  <si>
    <t>SAN VICENTE CDC</t>
  </si>
  <si>
    <t>LA UNION CDC</t>
  </si>
  <si>
    <t>PATIN-AY CDC A</t>
  </si>
  <si>
    <t>PATIN-AY CDC B</t>
  </si>
  <si>
    <t>LA FORTUNA CDC</t>
  </si>
  <si>
    <t>AURORA CDC</t>
  </si>
  <si>
    <t>SAN PEDRO CDC</t>
  </si>
  <si>
    <t>SAN MARTIN CDC</t>
  </si>
  <si>
    <t>MIKIT CDC</t>
  </si>
  <si>
    <t>LA PURISIMA CDC A</t>
  </si>
  <si>
    <t>LA PURISIMA CDC B</t>
  </si>
  <si>
    <t>STA. MARIA CDC</t>
  </si>
  <si>
    <t>SAN SALVADOR CDC</t>
  </si>
  <si>
    <t>MAGSAYSAY CDC A</t>
  </si>
  <si>
    <t>NEW MAUG CDC</t>
  </si>
  <si>
    <t>LAS NAVAS CDC</t>
  </si>
  <si>
    <t>LUCENA CDC</t>
  </si>
  <si>
    <t>ECCDCBP-065-19-Caraga</t>
  </si>
  <si>
    <t>ECCDCBP-066-19-Caraga</t>
  </si>
  <si>
    <t>ECCDCBP-067-19-Caraga</t>
  </si>
  <si>
    <t>ECCDCBP-068-19-Caraga</t>
  </si>
  <si>
    <t>ECCDCBP-097-19-Caraga</t>
  </si>
  <si>
    <t>ECCDCBP-098-19-Caraga</t>
  </si>
  <si>
    <t>ECCDCBP-099-19-Caraga</t>
  </si>
  <si>
    <t>ECCDCBP-100-19-Caraga</t>
  </si>
  <si>
    <t>ECCDCBP-101-19-Caraga</t>
  </si>
  <si>
    <t>ECCDCBP-102-19-Caraga</t>
  </si>
  <si>
    <t>ECCDCBP-103-19-Caraga</t>
  </si>
  <si>
    <t>ECCDCBP-104-19-Caraga</t>
  </si>
  <si>
    <t>ECCDCBP-105-19-Caraga</t>
  </si>
  <si>
    <t>ECCDCBP-106-19-Caraga</t>
  </si>
  <si>
    <t>ECCDCBP-107-19-Caraga</t>
  </si>
  <si>
    <t>ECCDCBP-108-19-Caraga</t>
  </si>
  <si>
    <t>ECCDCBP-127-19-Caraga</t>
  </si>
  <si>
    <t>ECCDCBP-128-19-Caraga</t>
  </si>
  <si>
    <t>ECCDCBP-129-19-Caraga</t>
  </si>
  <si>
    <t>ECCDCBP-130-19-Caraga</t>
  </si>
  <si>
    <t>ECCDCBP-131-19-Caraga</t>
  </si>
  <si>
    <t>ECCDCBP-132-19-Caraga</t>
  </si>
  <si>
    <t>ECCDCBP-133-19-Caraga</t>
  </si>
  <si>
    <t>ECCDCBP-134-19-Caraga</t>
  </si>
  <si>
    <t>ECCDCBP-135-19-Caraga</t>
  </si>
  <si>
    <t>ECCDCBP-136-19-Caraga</t>
  </si>
  <si>
    <t>ECCDCBP-137-19-Caraga</t>
  </si>
  <si>
    <t>ECCDCBP-138-19-Caraga</t>
  </si>
  <si>
    <t>ECCDCBP-139-19-Caraga</t>
  </si>
  <si>
    <t>ECCDCBP-140-19-Caraga</t>
  </si>
  <si>
    <t>ECCDCBP-218-19-Caraga</t>
  </si>
  <si>
    <t>ECCDCBP-219-19-Caraga</t>
  </si>
  <si>
    <t>VIOLETA A. MAQUILING</t>
  </si>
  <si>
    <t>MONALISA A. TALISIC</t>
  </si>
  <si>
    <t>DAIREEN JOY S. JURANES</t>
  </si>
  <si>
    <t>ROSITA P. ARIATE</t>
  </si>
  <si>
    <t>ANA MARIE A. MAGHALIN</t>
  </si>
  <si>
    <t>ROSALIE L. TUBO</t>
  </si>
  <si>
    <t>MERLITA L. LAGBAS</t>
  </si>
  <si>
    <t>MAMELITA C. ELIC</t>
  </si>
  <si>
    <t>JEY KRISTELLE E. DEON</t>
  </si>
  <si>
    <t>LORETA V. GORGONIO</t>
  </si>
  <si>
    <t>MARICEL D. DUASO</t>
  </si>
  <si>
    <t>JOVY T. DAQUIPIL</t>
  </si>
  <si>
    <t>CONCEPCION J. LABESORIS</t>
  </si>
  <si>
    <t>ETHEL R. TAJONERA</t>
  </si>
  <si>
    <t>LELIBETH O. DUASO</t>
  </si>
  <si>
    <t>ROSALIE R. BONGABONG</t>
  </si>
  <si>
    <t>EFITACIA B. MELECIO</t>
  </si>
  <si>
    <t>ECCDSP-232-19-Caraga</t>
  </si>
  <si>
    <t>ECCDSP-233-19-Caraga</t>
  </si>
  <si>
    <t>ECCDSP-234-19-Caraga</t>
  </si>
  <si>
    <t>ECCDSP-235-19-Caraga</t>
  </si>
  <si>
    <t>ECCDSP-236-19-Caraga</t>
  </si>
  <si>
    <t>ECCDSP-237-19-Caraga</t>
  </si>
  <si>
    <t>ECCDSP-238-19-Caraga</t>
  </si>
  <si>
    <t>ECCDSP-239-19-Caraga</t>
  </si>
  <si>
    <t>ECCDSP-240-19-Caraga</t>
  </si>
  <si>
    <t>ECCDSP-241-19-Caraga</t>
  </si>
  <si>
    <t>ECCDSP-242-19-Caraga</t>
  </si>
  <si>
    <t>ECCDSP-243-19-Caraga</t>
  </si>
  <si>
    <t>ECCDSP-244-19-Caraga</t>
  </si>
  <si>
    <t>ECCDSP-245-19-Caraga</t>
  </si>
  <si>
    <t>ECCDSP-246-19-Caraga</t>
  </si>
  <si>
    <t>ECCDSP-247-19-Caraga</t>
  </si>
  <si>
    <t>ECCDSP-248-19-Caraga</t>
  </si>
  <si>
    <t>BOCAWE CDC</t>
  </si>
  <si>
    <t>GENIA CDC</t>
  </si>
  <si>
    <t>ZONE IV CDC</t>
  </si>
  <si>
    <t>CATUPGAS CDC</t>
  </si>
  <si>
    <t>ZONE III CDC</t>
  </si>
  <si>
    <t>HABAG CDC</t>
  </si>
  <si>
    <t>CAPADIAN CDC</t>
  </si>
  <si>
    <t>ZONE II CDC</t>
  </si>
  <si>
    <t>ZONE I CDC</t>
  </si>
  <si>
    <t>AGSAM CDC</t>
  </si>
  <si>
    <t>HIMATAGAN CDC</t>
  </si>
  <si>
    <t>NURCIA CDC</t>
  </si>
  <si>
    <t>CAGMINO CDC</t>
  </si>
  <si>
    <t>PUNTA CDC</t>
  </si>
  <si>
    <t>MORNING GLORY CDC</t>
  </si>
  <si>
    <t>SIBAHAY CDC</t>
  </si>
  <si>
    <t>Lanuza</t>
  </si>
  <si>
    <t>Brgy. Bocawe</t>
  </si>
  <si>
    <t>Brgy. Bunga</t>
  </si>
  <si>
    <t>Zone IV</t>
  </si>
  <si>
    <t>Brgy. Gamuton</t>
  </si>
  <si>
    <t>Catupgas</t>
  </si>
  <si>
    <t>Zone III</t>
  </si>
  <si>
    <t>Brgy. Habag</t>
  </si>
  <si>
    <t>Capadian</t>
  </si>
  <si>
    <t>Zone II</t>
  </si>
  <si>
    <t>Zone I</t>
  </si>
  <si>
    <t>Brgy. Agsam</t>
  </si>
  <si>
    <t>Himatagan</t>
  </si>
  <si>
    <t>Brgy. Nurcia</t>
  </si>
  <si>
    <t>Punta</t>
  </si>
  <si>
    <t>Ibuan</t>
  </si>
  <si>
    <t>Ipil, Agsam</t>
  </si>
  <si>
    <t>Brgy. Sibahay</t>
  </si>
  <si>
    <t>Cagmino</t>
  </si>
  <si>
    <t>ECCDCBP-222-19-Caraga</t>
  </si>
  <si>
    <t>ECCDCBP-223-19-Caraga</t>
  </si>
  <si>
    <t>ECCDCBP-224-19-Caraga</t>
  </si>
  <si>
    <t>ECCDCBP-225-19-Caraga</t>
  </si>
  <si>
    <t>ECCDCBP-226-19-Caraga</t>
  </si>
  <si>
    <t>ECCDCBP-227-19-Caraga</t>
  </si>
  <si>
    <t>ECCDCBP-228-19-Caraga</t>
  </si>
  <si>
    <t>ECCDCBP-229-19-Caraga</t>
  </si>
  <si>
    <t>ECCDCBP-230-19-Caraga</t>
  </si>
  <si>
    <t>ECCDCBP-231-19-Caraga</t>
  </si>
  <si>
    <t>ECCDCBP-232-19-Caraga</t>
  </si>
  <si>
    <t>ECCDCBP-233-19-Caraga</t>
  </si>
  <si>
    <t>ECCDCBP-234-19-Caraga</t>
  </si>
  <si>
    <t>ECCDCBP-235-19-Caraga</t>
  </si>
  <si>
    <t>ECCDCBP-236-19-Caraga</t>
  </si>
  <si>
    <t>ECCDCBP-237-19-Caraga</t>
  </si>
  <si>
    <t>ECCDCBP-238-19-Caraga</t>
  </si>
  <si>
    <t>ECCDCBP-239-19-Caraga</t>
  </si>
  <si>
    <t>RYEAN M. LOMOTOS</t>
  </si>
  <si>
    <t>CHILO H. OBEDENCIO</t>
  </si>
  <si>
    <t>MARIDEL V. APOSTOL</t>
  </si>
  <si>
    <t>RELYEN D. RODA</t>
  </si>
  <si>
    <t>BARANGAY CURVA CDC</t>
  </si>
  <si>
    <t>BARANGAY E. MORGADO CDC</t>
  </si>
  <si>
    <t>MOUNTAIN VIEW CDC</t>
  </si>
  <si>
    <t>ROCKY ROAD CDC</t>
  </si>
  <si>
    <t>GUINARINGAN CDC</t>
  </si>
  <si>
    <t>Brgy. Curva</t>
  </si>
  <si>
    <t>Brgy. E. Morgado</t>
  </si>
  <si>
    <t>Sitio Cadahondahonan, Poblacion II</t>
  </si>
  <si>
    <t>Sitio Mantigue, Poblacion 1</t>
  </si>
  <si>
    <t>P-6, Guinaringan</t>
  </si>
  <si>
    <t>ECCDSP-256-19-Caraga</t>
  </si>
  <si>
    <t>ECCDSP-257-19-Caraga</t>
  </si>
  <si>
    <t>ECCDSP-258-19-Caraga</t>
  </si>
  <si>
    <t>ECCDSP-259-19-Caraga</t>
  </si>
  <si>
    <t>ECCDSP-260-19-Caraga</t>
  </si>
  <si>
    <t>ECCDCBP-247-19-Caraga</t>
  </si>
  <si>
    <t>ECCDCBP-248-19-Caraga</t>
  </si>
  <si>
    <t>ECCDCBP-249-19-Caraga</t>
  </si>
  <si>
    <t>ECCDCBP-250-19-Caraga</t>
  </si>
  <si>
    <t>ECCDCBP-251-19-Caraga</t>
  </si>
  <si>
    <t>Santiago</t>
  </si>
  <si>
    <t>SABANG CDC</t>
  </si>
  <si>
    <t>LADGARON CDC</t>
  </si>
  <si>
    <t>MAGALLANES CDC</t>
  </si>
  <si>
    <t>CABUGO CDC</t>
  </si>
  <si>
    <t>UPPER CABUGO CDC</t>
  </si>
  <si>
    <t>SAPA CDC</t>
  </si>
  <si>
    <t>URBIZTONDO CDC</t>
  </si>
  <si>
    <t>CAPANGDAN CDC</t>
  </si>
  <si>
    <t>HAYANGGABON CDC</t>
  </si>
  <si>
    <t>Claver</t>
  </si>
  <si>
    <t>JULIEVE S. PIAPE</t>
  </si>
  <si>
    <t>MERIAM C. YARZO</t>
  </si>
  <si>
    <t>JORIZ O. ALVARADO</t>
  </si>
  <si>
    <t>MARY APPLE A. DIOSMAPARAN</t>
  </si>
  <si>
    <t>ROMELYN Y. HUELMA</t>
  </si>
  <si>
    <t>LUCHIE B. EREZO</t>
  </si>
  <si>
    <t>GRACE D. EBOL</t>
  </si>
  <si>
    <t>ERICKA E. CATONG</t>
  </si>
  <si>
    <t>JEERSON E. NAUTAN</t>
  </si>
  <si>
    <t>Sitio Sabang, Brgy. Tayaga</t>
  </si>
  <si>
    <t>Brgy. Ladgaron</t>
  </si>
  <si>
    <t>Brgy. Magallanes</t>
  </si>
  <si>
    <t>Brgy. Cabugo</t>
  </si>
  <si>
    <t>Brgy. Sapa</t>
  </si>
  <si>
    <t>Brgy. Urbiztondo</t>
  </si>
  <si>
    <t>Brgy. Hayanggabon</t>
  </si>
  <si>
    <t>ECCDSP-261-19-Caraga</t>
  </si>
  <si>
    <t>ECCDSP-262-19-Caraga</t>
  </si>
  <si>
    <t>ECCDSP-263-19-Caraga</t>
  </si>
  <si>
    <t>ECCDSP-264-19-Caraga</t>
  </si>
  <si>
    <t>ECCDSP-265-19-Caraga</t>
  </si>
  <si>
    <t>ECCDSP-266-19-Caraga</t>
  </si>
  <si>
    <t>ECCDSP-267-19-Caraga</t>
  </si>
  <si>
    <t>ECCDSP-268-19-Caraga</t>
  </si>
  <si>
    <t>ECCDSP-269-19-Caraga</t>
  </si>
  <si>
    <t>ECCDCBP-252-19-Caraga</t>
  </si>
  <si>
    <t>ECCDCBP-253-19-Caraga</t>
  </si>
  <si>
    <t>ECCDCBP-254-19-Caraga</t>
  </si>
  <si>
    <t>ECCDCBP-255-19-Caraga</t>
  </si>
  <si>
    <t>ECCDCBP-256-19-Caraga</t>
  </si>
  <si>
    <t>ECCDCBP-257-19-Caraga</t>
  </si>
  <si>
    <t>ECCDCBP-258-19-Caraga</t>
  </si>
  <si>
    <t>ECCDCBP-259-19-Caraga</t>
  </si>
  <si>
    <t>ECCDCBP-260-19-Caraga</t>
  </si>
  <si>
    <t>TAGBUYAWAN CDC</t>
  </si>
  <si>
    <t>SAN FRANCISCO CDC</t>
  </si>
  <si>
    <t>TOLINGON CDC</t>
  </si>
  <si>
    <t>MATIN-AO CDC</t>
  </si>
  <si>
    <t>DAYANO CDC</t>
  </si>
  <si>
    <t>Mainit</t>
  </si>
  <si>
    <t>ECCDCBP-261-19-Caraga</t>
  </si>
  <si>
    <t>ECCDCBP-262-19-Caraga</t>
  </si>
  <si>
    <t>ECCDCBP-263-19-Caraga</t>
  </si>
  <si>
    <t>ECCDCBP-264-19-Caraga</t>
  </si>
  <si>
    <t>ECCDCBP-265-19-Caraga</t>
  </si>
  <si>
    <t>ECCDCBP-266-19-Caraga</t>
  </si>
  <si>
    <t>ECCDCBP-267-19-Caraga</t>
  </si>
  <si>
    <t>ARLYN P. NALAM</t>
  </si>
  <si>
    <t>CLAUDINE D. HINGGO</t>
  </si>
  <si>
    <t>LIZA B. QUINTO</t>
  </si>
  <si>
    <t>LILIBETH G. SALAR</t>
  </si>
  <si>
    <t>TERESA T. CUARES</t>
  </si>
  <si>
    <t>Brgy. Tagbuyawan</t>
  </si>
  <si>
    <t>Brgy. Binga</t>
  </si>
  <si>
    <t>Brgy. San Francisco</t>
  </si>
  <si>
    <t>Brgy. Tolingon</t>
  </si>
  <si>
    <t>Brgy. Matin-ao</t>
  </si>
  <si>
    <t>Brgy. Dayano</t>
  </si>
  <si>
    <t>ECCDSP-270-19-Caraga</t>
  </si>
  <si>
    <t>ECCDSP-271-19-Caraga</t>
  </si>
  <si>
    <t>ECCDSP-272-19-Caraga</t>
  </si>
  <si>
    <t>ECCDSP-273-19-Caraga</t>
  </si>
  <si>
    <t>ECCDSP-275-19-Caraga</t>
  </si>
  <si>
    <t>ECCDSP-276-19-Caraga</t>
  </si>
  <si>
    <t>ECCDSP-277-19-Caraga</t>
  </si>
  <si>
    <t>ECCDSP-278-19-Caraga</t>
  </si>
  <si>
    <t>ARLYN A. PAREJA</t>
  </si>
  <si>
    <t>ALMA C. NALDOZA</t>
  </si>
  <si>
    <t>JODELYN A. SAMOYA</t>
  </si>
  <si>
    <t>JULIETA B. MARCO</t>
  </si>
  <si>
    <t>Alegria</t>
  </si>
  <si>
    <t>Brgy. Poblacion</t>
  </si>
  <si>
    <t>ECCDSP-279-19-Caraga</t>
  </si>
  <si>
    <t>ECCDSP-280-19-Caraga</t>
  </si>
  <si>
    <t>ECCDSP-282-19-Caraga</t>
  </si>
  <si>
    <t>SAN PEDRO ROSE CDC</t>
  </si>
  <si>
    <t>ECCDCBP-268-19-Caraga</t>
  </si>
  <si>
    <t>ECCDCBP-269-19-Caraga</t>
  </si>
  <si>
    <t>ECCDCBP-270-19-Caraga</t>
  </si>
  <si>
    <t>DARIA B. YMEA</t>
  </si>
  <si>
    <t>JANLY V. MIGULLAS</t>
  </si>
  <si>
    <t>SHIELA P. CARTAGENA</t>
  </si>
  <si>
    <t>AILYN B. CAMINO</t>
  </si>
  <si>
    <t>MARY GRACE C. RABAGO</t>
  </si>
  <si>
    <t>OFELIA S. LINAZA</t>
  </si>
  <si>
    <t>JENALYN C. LOBENDINA</t>
  </si>
  <si>
    <t>P-3, Sitio Mantuyom, Brgy San Roque</t>
  </si>
  <si>
    <t>P-3, Sitio Nabog, Brgy. San Roque</t>
  </si>
  <si>
    <t>P-3, Sitio Sanyata, Brgy. San Roque</t>
  </si>
  <si>
    <t>P-2, Sitio San Agustin, Brgy. San Roque</t>
  </si>
  <si>
    <t>P-1, Brgy. Pamanlinan</t>
  </si>
  <si>
    <t>P-1, Brgy. Bucto</t>
  </si>
  <si>
    <t>P-1, Brgy. Kahayag</t>
  </si>
  <si>
    <t>ECCDSP-283-19-Caraga</t>
  </si>
  <si>
    <t>ECCDSP-284-19-Caraga</t>
  </si>
  <si>
    <t>ECCDSP-285-19-Caraga</t>
  </si>
  <si>
    <t>ECCDSP-286-19-Caraga</t>
  </si>
  <si>
    <t>ECCDSP-287-19-Caraga</t>
  </si>
  <si>
    <t>ECCDSP-288-19-Caraga</t>
  </si>
  <si>
    <t>ECCDSP-289-19-Caraga</t>
  </si>
  <si>
    <t>Bislig City</t>
  </si>
  <si>
    <t>MANTUYOM CDC</t>
  </si>
  <si>
    <t>MABOG CDC</t>
  </si>
  <si>
    <t>SANYATA CDC</t>
  </si>
  <si>
    <t>PAMANLINAN CDC</t>
  </si>
  <si>
    <t>BUCTO CDC</t>
  </si>
  <si>
    <t>KAHAYAG CDC</t>
  </si>
  <si>
    <t>ECCDCBP-271-19-Caraga</t>
  </si>
  <si>
    <t>ECCDCBP-272-19-Caraga</t>
  </si>
  <si>
    <t>ECCDCBP-273-19-Caraga</t>
  </si>
  <si>
    <t>ECCDCBP-274-19-Caraga</t>
  </si>
  <si>
    <t>ECCDCBP-275-19-Caraga</t>
  </si>
  <si>
    <t>ECCDCBP-276-19-Caraga</t>
  </si>
  <si>
    <t>ECCDCBP-277-19-Caraga</t>
  </si>
  <si>
    <t>MABUA NCDC</t>
  </si>
  <si>
    <t>JOCELYN B. VANZUELA</t>
  </si>
  <si>
    <t>Mabua</t>
  </si>
  <si>
    <t>Awasian</t>
  </si>
  <si>
    <t>Telaje</t>
  </si>
  <si>
    <t>Salvacion</t>
  </si>
  <si>
    <t>Quezon</t>
  </si>
  <si>
    <t>San Agustin Norte</t>
  </si>
  <si>
    <t>Bag-ong Lungsod</t>
  </si>
  <si>
    <t>San Agustin Sur</t>
  </si>
  <si>
    <t>Bongtud</t>
  </si>
  <si>
    <t>Buenavista</t>
  </si>
  <si>
    <t>Bioto</t>
  </si>
  <si>
    <t>Rosario</t>
  </si>
  <si>
    <t>San Isidro</t>
  </si>
  <si>
    <t>Maitom</t>
  </si>
  <si>
    <t>Maticdom</t>
  </si>
  <si>
    <t>Dagocdoc</t>
  </si>
  <si>
    <t>Mabuhay</t>
  </si>
  <si>
    <t>Hemat-e, Mabuhay</t>
  </si>
  <si>
    <t>Cabugan, Bag-ong Lungsod</t>
  </si>
  <si>
    <t>Pandanon</t>
  </si>
  <si>
    <t xml:space="preserve">Pangi  </t>
  </si>
  <si>
    <t>AWASIAN CDC</t>
  </si>
  <si>
    <t>TELAJE CDC</t>
  </si>
  <si>
    <t>MABUA CDC</t>
  </si>
  <si>
    <t>QUEZON CDC</t>
  </si>
  <si>
    <t>SAN AGUSTIN NORTE CDC</t>
  </si>
  <si>
    <t>BAG-ONG LUNGSOD CDC</t>
  </si>
  <si>
    <t>SAN AGUSTIN SUR I</t>
  </si>
  <si>
    <t>BONGTUD II CDC</t>
  </si>
  <si>
    <t>BUENAVISTA CDC</t>
  </si>
  <si>
    <t>BIOTO CDC</t>
  </si>
  <si>
    <t>MAITOM CDC</t>
  </si>
  <si>
    <t>BONGTUD I CDC</t>
  </si>
  <si>
    <t>MATICDOM CDC</t>
  </si>
  <si>
    <t>DAGOCDOC CDC</t>
  </si>
  <si>
    <t>HAMAT-E CDC</t>
  </si>
  <si>
    <t>CABUGAN CDC</t>
  </si>
  <si>
    <t>PANDANON CDC</t>
  </si>
  <si>
    <t>SAN AGUSTIN II CDC</t>
  </si>
  <si>
    <t>PANGI CDC</t>
  </si>
  <si>
    <t>ROLISA A. SORONGON</t>
  </si>
  <si>
    <t>AIZA B. SELADES</t>
  </si>
  <si>
    <t>ROSITA P. CAERIL</t>
  </si>
  <si>
    <t>ESTER M. LUMACANG</t>
  </si>
  <si>
    <t>ROMIELYN D. VILLANUEVA</t>
  </si>
  <si>
    <t>MARGIE C. ESTAÑO</t>
  </si>
  <si>
    <t>MARY RUTH T. FALCON</t>
  </si>
  <si>
    <t>GERALDINE P. PALMA</t>
  </si>
  <si>
    <t>ANALIN L. REVILLEZA</t>
  </si>
  <si>
    <t>ESTRELLA M. VILLARUZ</t>
  </si>
  <si>
    <t>CHENIA E. FRANCONA</t>
  </si>
  <si>
    <t>CAROLIE S. DESOLOC</t>
  </si>
  <si>
    <t>MARY JOY R. LAGARE</t>
  </si>
  <si>
    <t>ROSMIE E. CRISMAS</t>
  </si>
  <si>
    <t>EVELYN P. REVILLEZA</t>
  </si>
  <si>
    <t>VILMA A. ALMINSO</t>
  </si>
  <si>
    <t>REA S. CULOT</t>
  </si>
  <si>
    <t>DESIREE S. PAGULONG</t>
  </si>
  <si>
    <t>JANETH M. BAUTISTA</t>
  </si>
  <si>
    <t>GINA A. SEROT</t>
  </si>
  <si>
    <t>REZA V. SABLAS</t>
  </si>
  <si>
    <t>MARIGOLD B. EBARLI</t>
  </si>
  <si>
    <t>ROSALIE P. LAGUA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</si>
  <si>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</si>
  <si>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</si>
  <si>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</si>
  <si>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</si>
  <si>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</si>
  <si>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</si>
  <si>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</si>
  <si>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</si>
  <si>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</si>
  <si>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</si>
  <si>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</si>
  <si>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</si>
  <si>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</si>
  <si>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</si>
  <si>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</si>
  <si>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</si>
  <si>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</si>
  <si>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</si>
  <si>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</si>
  <si>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</si>
  <si>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</si>
  <si>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</si>
  <si>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</si>
  <si>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</si>
  <si>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069</t>
  </si>
  <si>
    <t>070</t>
  </si>
  <si>
    <t>071</t>
  </si>
  <si>
    <t>072</t>
  </si>
  <si>
    <t>073</t>
  </si>
  <si>
    <t>074</t>
  </si>
  <si>
    <t>075</t>
  </si>
  <si>
    <t>Date Complete Docs. Received</t>
  </si>
  <si>
    <t>September 27, 2019</t>
  </si>
  <si>
    <t>OCTOBER 18, 2019</t>
  </si>
  <si>
    <t>OCTOBER 24, 2019</t>
  </si>
  <si>
    <t>DECEMBER 3, 2019</t>
  </si>
  <si>
    <t>October 17, 2019</t>
  </si>
  <si>
    <t>November  12, 2019</t>
  </si>
  <si>
    <t>Brgy. Sanisani</t>
  </si>
  <si>
    <t>OCTOBER 17, 2019</t>
  </si>
  <si>
    <t>NOVEMBER 12, 2019</t>
  </si>
  <si>
    <t>OCTOBER 14, 2019</t>
  </si>
  <si>
    <t>NOVEMBER 25, 2019</t>
  </si>
  <si>
    <t>SEPTEMBER 23, 2019</t>
  </si>
  <si>
    <t>NOVEMBER 11, 2019</t>
  </si>
  <si>
    <t>NOVEMBER 9, 2019</t>
  </si>
  <si>
    <t>NOVEMBER 15, 2019</t>
  </si>
  <si>
    <t>NOVEMBER 26, 2019</t>
  </si>
  <si>
    <t>DECEMBER 4, 2019</t>
  </si>
  <si>
    <t>NOVEMBER 5, 2019</t>
  </si>
  <si>
    <t>10/42019</t>
  </si>
  <si>
    <t>09/15-17/2019</t>
  </si>
  <si>
    <t>10/24-262019</t>
  </si>
  <si>
    <t>10/3-11/2019</t>
  </si>
  <si>
    <t>11/4-8/2019</t>
  </si>
  <si>
    <t>11/11-15/2019</t>
  </si>
  <si>
    <t>11/28/2019</t>
  </si>
  <si>
    <t>11/26/2019</t>
  </si>
  <si>
    <t>12/13/2019</t>
  </si>
  <si>
    <t>9/25-30/2019</t>
  </si>
  <si>
    <t>Nov. 2019</t>
  </si>
  <si>
    <t>Oct. 2019</t>
  </si>
  <si>
    <t>Sept. 2019</t>
  </si>
  <si>
    <t>Tandag</t>
  </si>
  <si>
    <t>September 26, 2023</t>
  </si>
  <si>
    <t>OCTOBER 17, 2023</t>
  </si>
  <si>
    <t>OCTOBER 16, 2023</t>
  </si>
  <si>
    <t>OCTOBER 13, 2023</t>
  </si>
  <si>
    <t>OCTOBER 23, 2023</t>
  </si>
  <si>
    <t>NOVEMBER 24, 2023</t>
  </si>
  <si>
    <t>NOVEMBER 14, 2023</t>
  </si>
  <si>
    <t>NOVEMBER 25, 2023</t>
  </si>
  <si>
    <t>NOVEMBER 4, 2023</t>
  </si>
  <si>
    <t>SEPTEMBER 22, 2023</t>
  </si>
  <si>
    <t>SEPTEMBER 22 2023</t>
  </si>
  <si>
    <t>NOVEMBER 8, 2023</t>
  </si>
  <si>
    <t>DECEMBER 3, 2023</t>
  </si>
  <si>
    <t>NOVEMBER 4, 2024</t>
  </si>
  <si>
    <t>OCTOBER 17, 2022</t>
  </si>
  <si>
    <t>OCTOBER 23, 2022</t>
  </si>
  <si>
    <t>OCTOBER 13, 2022</t>
  </si>
  <si>
    <t>NOVEMBER 8, 2022</t>
  </si>
  <si>
    <t>NOVEMBER 24, 2022</t>
  </si>
  <si>
    <t>NOVEMBER 14, 2022</t>
  </si>
  <si>
    <t>SEPTEMBER 22, 2022</t>
  </si>
  <si>
    <t>DECEMBER 2, 2022</t>
  </si>
  <si>
    <t>November  11, 2022</t>
  </si>
  <si>
    <t>OCTOBER 16, 2022</t>
  </si>
  <si>
    <t>NOVEMBER 10, 2022</t>
  </si>
  <si>
    <t>NOVEMBER 25, 2022</t>
  </si>
  <si>
    <t>DECEMBER 3, 2022</t>
  </si>
  <si>
    <t>NOVEMBER 4, 2022</t>
  </si>
  <si>
    <t>OCTOBER 13, 2024</t>
  </si>
  <si>
    <t>NOVEMBER 14, 2024</t>
  </si>
  <si>
    <t>NOVEMBER 25, 2024</t>
  </si>
  <si>
    <t>September 26, 2024</t>
  </si>
  <si>
    <t>Sison</t>
  </si>
  <si>
    <t>Brgy. Ima</t>
  </si>
  <si>
    <t>IMA CDC</t>
  </si>
  <si>
    <t>Brgy. Tinogpahan</t>
  </si>
  <si>
    <t>TINOGPAHAN CDC</t>
  </si>
  <si>
    <t>Brgy. San Pedro Poblacion</t>
  </si>
  <si>
    <t>SAN PEDRO POBLACION CDC</t>
  </si>
  <si>
    <t>Brgy. San Pablo</t>
  </si>
  <si>
    <t>Brgy. Villafranca</t>
  </si>
  <si>
    <t>Tubod</t>
  </si>
  <si>
    <t>Brgy. Capayahan</t>
  </si>
  <si>
    <t>MAHUKDAM CDC</t>
  </si>
  <si>
    <t>CAPAYAHAN CDC</t>
  </si>
  <si>
    <t>Brgy. Motorpool</t>
  </si>
  <si>
    <t>MOTORPOOL CDC</t>
  </si>
  <si>
    <t>Brgy. Cawilan</t>
  </si>
  <si>
    <t>CAWILAN CDC</t>
  </si>
  <si>
    <t>Brgy. Marga</t>
  </si>
  <si>
    <t>MARGA CDC</t>
  </si>
  <si>
    <t>P-1, Brgy. Magsaysay</t>
  </si>
  <si>
    <t>San Agustin</t>
  </si>
  <si>
    <t>Brgy. San Salvacion</t>
  </si>
  <si>
    <t>Brgy. Buhisan</t>
  </si>
  <si>
    <t>BUHISAN CDC</t>
  </si>
  <si>
    <t>Brgy. Oteiza</t>
  </si>
  <si>
    <t>OTEIZA CDC</t>
  </si>
  <si>
    <t xml:space="preserve">Brgy. Janipaan </t>
  </si>
  <si>
    <t>JANIPAAN A CDC</t>
  </si>
  <si>
    <t>Brgy. Britania</t>
  </si>
  <si>
    <t>BRITANIA CDC</t>
  </si>
  <si>
    <t>Brgy. Hornasan</t>
  </si>
  <si>
    <t>HORNASAN CDC</t>
  </si>
  <si>
    <t>Sitio Campanubay, Brgy. Gata</t>
  </si>
  <si>
    <t>CAMPANUBAY CDC</t>
  </si>
  <si>
    <t>Brgy. Gata</t>
  </si>
  <si>
    <t>GATA CDC</t>
  </si>
  <si>
    <t>Brgy. Buatong</t>
  </si>
  <si>
    <t>BUATONG CDC</t>
  </si>
  <si>
    <t>Brgy. Kauswagan</t>
  </si>
  <si>
    <t>KAUSWAGAN CDC</t>
  </si>
  <si>
    <t>Brgy. Pongtod</t>
  </si>
  <si>
    <t>PONGTOD CDC</t>
  </si>
  <si>
    <t>STO. NIÑO B CDC</t>
  </si>
  <si>
    <t>Brgy. Pong-on</t>
  </si>
  <si>
    <t>PONG-ON CDC</t>
  </si>
  <si>
    <t>JANIPAAN B CDC</t>
  </si>
  <si>
    <t>BUATONG B CDC</t>
  </si>
  <si>
    <t>Purok 2, Brgy. La Caridad</t>
  </si>
  <si>
    <t>LA CARIDAD CDC</t>
  </si>
  <si>
    <t>Purok 5, Brgy. Poblacion</t>
  </si>
  <si>
    <t>PUROK 5 CDC</t>
  </si>
  <si>
    <t>Purok 3, Brgy. Salvacion</t>
  </si>
  <si>
    <t>Purok 1, Brgy. Awa</t>
  </si>
  <si>
    <t>AWA CDC</t>
  </si>
  <si>
    <t>Purok 1, San Joaquin</t>
  </si>
  <si>
    <t>SAN JOAQUIN A CDC</t>
  </si>
  <si>
    <t>San Francisco</t>
  </si>
  <si>
    <t>Purok 9, Brgy. Bayugan II</t>
  </si>
  <si>
    <t>AGUSIPAN CDC</t>
  </si>
  <si>
    <t>Purok 6, Brgy. Damilag</t>
  </si>
  <si>
    <t>DAMILAG CDC</t>
  </si>
  <si>
    <t>Purok 7, Brgy. Lapinigan</t>
  </si>
  <si>
    <t>ALANG-ALANG CDC</t>
  </si>
  <si>
    <t>Purok 6, Brgy. Bayugan II</t>
  </si>
  <si>
    <t>BAYUGAN II CDC</t>
  </si>
  <si>
    <t>Purok 3A, Brgy. Karaos</t>
  </si>
  <si>
    <t>KARAOS CDC</t>
  </si>
  <si>
    <t>Purok 2, Brgy. Tagapua</t>
  </si>
  <si>
    <t>Purok-1, Brgy. Rizal</t>
  </si>
  <si>
    <t>RIZAL CDC</t>
  </si>
  <si>
    <t>Sitio Apogan, Brgy. Lapinigan</t>
  </si>
  <si>
    <t>APOGAN CDC</t>
  </si>
  <si>
    <t>Purok 4, Barangay 2</t>
  </si>
  <si>
    <t>BARANGAY 2 CDC</t>
  </si>
  <si>
    <t>Purok 4A, Barangay 3</t>
  </si>
  <si>
    <t>Purok 6, Barangay 4</t>
  </si>
  <si>
    <t>PUROK 6 BARANGAY 4 CDC</t>
  </si>
  <si>
    <t>Sitio Sumogbong, Brgy. Alegria</t>
  </si>
  <si>
    <t>SUMOGBONG CDC</t>
  </si>
  <si>
    <t>P-1, Brgy. Alegria</t>
  </si>
  <si>
    <t>ALEGRIA PROPER CDC</t>
  </si>
  <si>
    <t>P-8, Brgy. Alegria</t>
  </si>
  <si>
    <t>PUROK 8 ALEGRIA CDC</t>
  </si>
  <si>
    <t>Brgy. Das-agan</t>
  </si>
  <si>
    <t>Brgy. Buenasuerte</t>
  </si>
  <si>
    <t>BUENASUERTE CDC</t>
  </si>
  <si>
    <t>Sitio Manangahon, Brgy. Mate</t>
  </si>
  <si>
    <t>SITIO MANANGAHON CDC</t>
  </si>
  <si>
    <t>Brgy. Ormaca</t>
  </si>
  <si>
    <t>ORMACA CDC</t>
  </si>
  <si>
    <t>Brgy. Pasta</t>
  </si>
  <si>
    <t>PASTA CDC</t>
  </si>
  <si>
    <t>Brgy. Matabao</t>
  </si>
  <si>
    <t>BARANGAY MATABAO CDC</t>
  </si>
  <si>
    <t>Barangay 3</t>
  </si>
  <si>
    <t>Barangay 2</t>
  </si>
  <si>
    <t>Barangay 6</t>
  </si>
  <si>
    <t>BARANGAY 6 CDC</t>
  </si>
  <si>
    <t>BARANGAY 9 CDC</t>
  </si>
  <si>
    <t>NCDC BUENAVISTA</t>
  </si>
  <si>
    <t>Barangay Agong-ong</t>
  </si>
  <si>
    <t>BARANGAY AGONG-ONG CDC</t>
  </si>
  <si>
    <t>Barangay Manapa</t>
  </si>
  <si>
    <t>BARANGAY MANAPA CDC</t>
  </si>
  <si>
    <t>Barangay 1</t>
  </si>
  <si>
    <t>Barangay Talo-ao</t>
  </si>
  <si>
    <t>BARANGAY TALO-AO CDC</t>
  </si>
  <si>
    <t>Barangay Abilan</t>
  </si>
  <si>
    <t>BARANGAY ABILAN CDC</t>
  </si>
  <si>
    <t>Cabadbaran City</t>
  </si>
  <si>
    <t>Brgy. Antonio Luna</t>
  </si>
  <si>
    <t>APPLE CDC</t>
  </si>
  <si>
    <t>Brgy. Bay-ang</t>
  </si>
  <si>
    <t>EMERALD CDC</t>
  </si>
  <si>
    <t>Brgy. Mahaba</t>
  </si>
  <si>
    <t>YAKAL CDC</t>
  </si>
  <si>
    <t>MOLAVE CDC</t>
  </si>
  <si>
    <t>Brgy. Calamba</t>
  </si>
  <si>
    <t>DURANTA CDC</t>
  </si>
  <si>
    <t>331</t>
  </si>
  <si>
    <t>Brgy. Katugasan</t>
  </si>
  <si>
    <t>ORANGE 1 CDC</t>
  </si>
  <si>
    <t>332</t>
  </si>
  <si>
    <t>ORANGE 2 CDC</t>
  </si>
  <si>
    <t>333</t>
  </si>
  <si>
    <t>Brgy. Putting Bato</t>
  </si>
  <si>
    <t>WHITE STONE CDC</t>
  </si>
  <si>
    <t>334</t>
  </si>
  <si>
    <t>Brgy. Del Pilar</t>
  </si>
  <si>
    <t>GOLDEN TOWER CDC</t>
  </si>
  <si>
    <t>335</t>
  </si>
  <si>
    <t>GOLDILUCK CDC</t>
  </si>
  <si>
    <t>336</t>
  </si>
  <si>
    <t>Brgy. Bayabas</t>
  </si>
  <si>
    <t>CRYSTAL CDC</t>
  </si>
  <si>
    <t>337</t>
  </si>
  <si>
    <t>Brgy. Comagascas</t>
  </si>
  <si>
    <t>VENUS CDC</t>
  </si>
  <si>
    <t>338</t>
  </si>
  <si>
    <t>AQUARIUS CDC</t>
  </si>
  <si>
    <t>339</t>
  </si>
  <si>
    <t>Brgy. Soriano</t>
  </si>
  <si>
    <t>DIAMOND CDC</t>
  </si>
  <si>
    <t>340</t>
  </si>
  <si>
    <t>Brgy. Cabinet</t>
  </si>
  <si>
    <t>BARANGAY POPEYE CDC</t>
  </si>
  <si>
    <t>341</t>
  </si>
  <si>
    <t>Brgy. Caasinan</t>
  </si>
  <si>
    <t>MERMAID CDC</t>
  </si>
  <si>
    <t>342</t>
  </si>
  <si>
    <t>WRC CDC</t>
  </si>
  <si>
    <t>343</t>
  </si>
  <si>
    <t>Bargy. Kauswagan</t>
  </si>
  <si>
    <t>SUNSHINE CDC</t>
  </si>
  <si>
    <t>344</t>
  </si>
  <si>
    <t>SNOW WHITE CDC</t>
  </si>
  <si>
    <t>345</t>
  </si>
  <si>
    <t>Brgy. La Union</t>
  </si>
  <si>
    <t>MAONG CDC</t>
  </si>
  <si>
    <t>346</t>
  </si>
  <si>
    <t>Brgy. 5</t>
  </si>
  <si>
    <t>ANDRES BONIFACIO CDC</t>
  </si>
  <si>
    <t>347</t>
  </si>
  <si>
    <t>Brgy. 3</t>
  </si>
  <si>
    <t>CANDY LAND CDC</t>
  </si>
  <si>
    <t>348</t>
  </si>
  <si>
    <t>Brgy. 1</t>
  </si>
  <si>
    <t>JOSE RIZAL CDC</t>
  </si>
  <si>
    <t>349</t>
  </si>
  <si>
    <t>Brgy. 4</t>
  </si>
  <si>
    <t>PERPETUAL SUCCOR CDC</t>
  </si>
  <si>
    <t>350</t>
  </si>
  <si>
    <t>Purok 5, Brgy. La Union</t>
  </si>
  <si>
    <t>LA UNION II CDC</t>
  </si>
  <si>
    <t>351</t>
  </si>
  <si>
    <t>LA UNION I CDC</t>
  </si>
  <si>
    <t>352</t>
  </si>
  <si>
    <t>Brgy. Site Calibunan</t>
  </si>
  <si>
    <t>MAY FLOWER CDC</t>
  </si>
  <si>
    <t>353</t>
  </si>
  <si>
    <t>Bgy. 9</t>
  </si>
  <si>
    <t>354</t>
  </si>
  <si>
    <t>Purok 4, Brgy. Tolosa</t>
  </si>
  <si>
    <t>TOLOSA 1 CDC</t>
  </si>
  <si>
    <t>355</t>
  </si>
  <si>
    <t>TOLOSA II CDC</t>
  </si>
  <si>
    <t>356</t>
  </si>
  <si>
    <t>Purok 4, Brgy. 7</t>
  </si>
  <si>
    <t>357</t>
  </si>
  <si>
    <t>Purok 2, Brgy. 6</t>
  </si>
  <si>
    <t>WONDERLAND CDC</t>
  </si>
  <si>
    <t>358</t>
  </si>
  <si>
    <t>Purok 2, Brgy. Mabini</t>
  </si>
  <si>
    <t>ST. VINCENT CDC</t>
  </si>
  <si>
    <t>359</t>
  </si>
  <si>
    <t>Marihatag</t>
  </si>
  <si>
    <t>Pagbahanan</t>
  </si>
  <si>
    <t>PAGBAHANAN CDC</t>
  </si>
  <si>
    <t>360</t>
  </si>
  <si>
    <t>Brgy. Mararag</t>
  </si>
  <si>
    <t>PK. PINYA CDC</t>
  </si>
  <si>
    <t>361</t>
  </si>
  <si>
    <t>Brgy. Arorogan</t>
  </si>
  <si>
    <t>KALAYAAN CDC</t>
  </si>
  <si>
    <t>362</t>
  </si>
  <si>
    <t>Brgy. Antipolo</t>
  </si>
  <si>
    <t>ANTIPOLO CDC</t>
  </si>
  <si>
    <t>363</t>
  </si>
  <si>
    <t>Brgy. Bayan</t>
  </si>
  <si>
    <t>BAYAN CDC</t>
  </si>
  <si>
    <t>364</t>
  </si>
  <si>
    <t>Mabog, Brgy. San Isidro</t>
  </si>
  <si>
    <t>365</t>
  </si>
  <si>
    <t>366</t>
  </si>
  <si>
    <t>SAN PEDRO PROPER CDC</t>
  </si>
  <si>
    <t>367</t>
  </si>
  <si>
    <t>EMEDILEN M. SOLIVA</t>
  </si>
  <si>
    <t>CHARA MAE R. RAMA</t>
  </si>
  <si>
    <t>RIZZA ROSE P. CELIZ</t>
  </si>
  <si>
    <t>AIZA MAE P. ANCLA</t>
  </si>
  <si>
    <t>EMERLINDA L. CASULLA</t>
  </si>
  <si>
    <t>ARLENE T. MORIL</t>
  </si>
  <si>
    <t>MERLINA S. VICENTE</t>
  </si>
  <si>
    <t>RIA B. GUERRA</t>
  </si>
  <si>
    <t>CARMELITA B. CAUSAPIN</t>
  </si>
  <si>
    <t>TERESITA O. PACATANG</t>
  </si>
  <si>
    <t>LEONORA S. PACATANG</t>
  </si>
  <si>
    <t>JOSIE P. BUSANGILAN</t>
  </si>
  <si>
    <t>MARICEL T. VIDAL</t>
  </si>
  <si>
    <t>IRISH JOY L. COQUILLA</t>
  </si>
  <si>
    <t>CHARMEN ANN C. PANDELING</t>
  </si>
  <si>
    <t>ANALUZ H. MERINO</t>
  </si>
  <si>
    <t>RATCHEL P. QUEVEDO</t>
  </si>
  <si>
    <t>ELISA P. ABENIDO</t>
  </si>
  <si>
    <t>RONA P. SARMIENTO</t>
  </si>
  <si>
    <t>LUDEVINA K. GORDO</t>
  </si>
  <si>
    <t>JASMIN D. RIVAS</t>
  </si>
  <si>
    <t>MARIS FEDIS O. LOZADA</t>
  </si>
  <si>
    <t>JUNAIMEE R. ASTILLA</t>
  </si>
  <si>
    <t>LOLILIA A. REGUIRAS</t>
  </si>
  <si>
    <t>NELIA V. ALICANTE</t>
  </si>
  <si>
    <t>ARLINDA M. FERNANDEZ</t>
  </si>
  <si>
    <t>LOLITA B. CAMPOS</t>
  </si>
  <si>
    <t>MARIA THERESA D. RIN</t>
  </si>
  <si>
    <t>EVANGELINE A. CADAVOS</t>
  </si>
  <si>
    <t>NELLY A. ALVERO</t>
  </si>
  <si>
    <t>LENIE L. ROBILLOS</t>
  </si>
  <si>
    <t>BASILING M. CORTON</t>
  </si>
  <si>
    <t>JOSEPHINE G. CABALO</t>
  </si>
  <si>
    <t>JINALYN G. TECSON</t>
  </si>
  <si>
    <t>ELLEN GRACE M. FERNANDEZ</t>
  </si>
  <si>
    <t>JEARLI PEARL T. ALFECHE</t>
  </si>
  <si>
    <t>GEMMA A. URBINA</t>
  </si>
  <si>
    <t>GRETCHEN B. PINTOR</t>
  </si>
  <si>
    <t>ELEONOR E. LAMBERTO</t>
  </si>
  <si>
    <t>ONNIE B. TAGUPA</t>
  </si>
  <si>
    <t>LEONORA M. REYES</t>
  </si>
  <si>
    <t>ROTCHEL J. BULA</t>
  </si>
  <si>
    <t>ALMA A. PLAZA</t>
  </si>
  <si>
    <t>JOCELYN I. CABUSAS</t>
  </si>
  <si>
    <t>ESTRELLA C. DOBLAS</t>
  </si>
  <si>
    <t>MARY GRACE D. DABALOS</t>
  </si>
  <si>
    <t>NEOMI M. MIRANTES</t>
  </si>
  <si>
    <t>RUTH T. GUILLENA</t>
  </si>
  <si>
    <t>GEORDITH E. ESTORES</t>
  </si>
  <si>
    <t>ROSE ANN G. CARILLO</t>
  </si>
  <si>
    <t>ADORA P. PAÑA</t>
  </si>
  <si>
    <t>SEGUNDO M. SANORIA</t>
  </si>
  <si>
    <t>FLOR G. ZAPANTA</t>
  </si>
  <si>
    <t>VANGILOU D. ARCENIO</t>
  </si>
  <si>
    <t>VIRGINIA O. ONTONG</t>
  </si>
  <si>
    <t>TITA A. GEPIGA</t>
  </si>
  <si>
    <t>RITCHEL S. TIMTIM</t>
  </si>
  <si>
    <t>MARICEL C. SAGURAN</t>
  </si>
  <si>
    <t>GAUDENCIA E. NAPONE</t>
  </si>
  <si>
    <t>CHARLO M. PETALLAR</t>
  </si>
  <si>
    <t>EMMALYN T. PANIAMOGAN</t>
  </si>
  <si>
    <t>REMSIE L. VILLALBA</t>
  </si>
  <si>
    <t>RUTCHELL A. MEJORADA</t>
  </si>
  <si>
    <t>JENN LOU B. GOLORAN</t>
  </si>
  <si>
    <t>MARIBEL S. BACLAYON</t>
  </si>
  <si>
    <t>GRETCHEN E. AMORA</t>
  </si>
  <si>
    <t>ANA MAY R. PREVILLO</t>
  </si>
  <si>
    <t>AMELIA P. DAIRO</t>
  </si>
  <si>
    <t>WILMA V. POLONGASA</t>
  </si>
  <si>
    <t>ANALYN A. CABODBOD</t>
  </si>
  <si>
    <t>ROQUEZA A. SOLANA</t>
  </si>
  <si>
    <t>ROXANNE C. BACI</t>
  </si>
  <si>
    <t>JANETTE R. JARAMILLO</t>
  </si>
  <si>
    <t>BEBENIA P. PINTOR</t>
  </si>
  <si>
    <t>HERMILA A. PAJE</t>
  </si>
  <si>
    <t>JANICE D. LINGERAS</t>
  </si>
  <si>
    <t>MERCY LIZA S. FELIZARTA</t>
  </si>
  <si>
    <t>JOSENIA C. SAYSON</t>
  </si>
  <si>
    <t>JEANETH G. URBIZTONDO</t>
  </si>
  <si>
    <t>MARDETH C. CAPUNONG</t>
  </si>
  <si>
    <t>SARAH D. LAMOSTE</t>
  </si>
  <si>
    <t>GLORIA D. BELLO</t>
  </si>
  <si>
    <t>GLORIA A. CUBILLAS</t>
  </si>
  <si>
    <t>LEAH C. PACIÑO</t>
  </si>
  <si>
    <t>JOAN B. BALBARONA</t>
  </si>
  <si>
    <t>MYRA FLOR B. LUCERO</t>
  </si>
  <si>
    <t>HELEN U. SEROYLA</t>
  </si>
  <si>
    <t>GINA C. MUNION</t>
  </si>
  <si>
    <t>MA. LUZ G. BERAY</t>
  </si>
  <si>
    <t>RUTH C. DELA VICTORIA</t>
  </si>
  <si>
    <t>IRMA M. GALLETO</t>
  </si>
  <si>
    <t>LIEZEL O. DUBDOBAN</t>
  </si>
  <si>
    <t>EDNA A. MONDALO</t>
  </si>
  <si>
    <t>MARILYN B. MANLIGUEZ</t>
  </si>
  <si>
    <t>EMELIA U. CAMLIAN</t>
  </si>
  <si>
    <t>JOAN N. BUCTOT</t>
  </si>
  <si>
    <t>NATHANIEL R. AVILA</t>
  </si>
  <si>
    <t>ANALIZA B. PONTILO</t>
  </si>
  <si>
    <t>LANIE D. BALINGAN</t>
  </si>
  <si>
    <t>P-4, Brgy. Magsaysay</t>
  </si>
  <si>
    <t>Brgy. 2</t>
  </si>
  <si>
    <t>Brgy. 12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</si>
  <si>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</si>
  <si>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</si>
  <si>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</si>
  <si>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</si>
  <si>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</si>
  <si>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</si>
  <si>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</si>
  <si>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</si>
  <si>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</si>
  <si>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</si>
  <si>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</si>
  <si>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DECEMBER 6, 2019</t>
  </si>
  <si>
    <t>DECEMBER 10, 2019</t>
  </si>
  <si>
    <t>NOVEMBER 19-22, 2019</t>
  </si>
  <si>
    <t>DECEMBER 5, 2022</t>
  </si>
  <si>
    <t>DECEMBER 9, 2022</t>
  </si>
  <si>
    <t>DECEMBER 9, 2023</t>
  </si>
  <si>
    <t>DECEMBER 9, 2024</t>
  </si>
  <si>
    <t>NOVEMBER 18-29, 2019</t>
  </si>
  <si>
    <t>MARILOU L. BANGGA</t>
  </si>
  <si>
    <t>Brgy. Cambiayon</t>
  </si>
  <si>
    <t>Sitio Boyobanwa, Camam-onan</t>
  </si>
  <si>
    <t>ECCDSP-043-19-Caraga</t>
  </si>
  <si>
    <t>TESSIE T. REQUINA</t>
  </si>
  <si>
    <t>ARLYN M. VERDEJO</t>
  </si>
  <si>
    <t>NOEMI M. CAPUYAN</t>
  </si>
  <si>
    <t>LEONILY C. SUDIAYON</t>
  </si>
  <si>
    <t>Brgy. Bajao</t>
  </si>
  <si>
    <t>Brgy. Duma-duma</t>
  </si>
  <si>
    <t>Brgy. Kinabigtasan</t>
  </si>
  <si>
    <t>Brgy. Unidos</t>
  </si>
  <si>
    <t>ECCDSP-066-19-Caraga</t>
  </si>
  <si>
    <t>ECCDSP-067-19-Caraga</t>
  </si>
  <si>
    <t>ECCDSP-068-19-Caraga</t>
  </si>
  <si>
    <t>ECCDSP-069-19-Caraga</t>
  </si>
  <si>
    <t>ECCDSP-116-19-Caraga</t>
  </si>
  <si>
    <t>ECCDSP-117-19-Caraga</t>
  </si>
  <si>
    <t>ECCDSP-118-19-Caraga</t>
  </si>
  <si>
    <t>ECCDSP-119-19-Caraga</t>
  </si>
  <si>
    <t>ECCDSP-120-19-Caraga</t>
  </si>
  <si>
    <t>ECCDSP-126-19-Caraga</t>
  </si>
  <si>
    <t>ECCDSP-127-19-Caraga</t>
  </si>
  <si>
    <t>ECCDSP-128-19-Caraga</t>
  </si>
  <si>
    <t>ECCDSP-129-19-Caraga</t>
  </si>
  <si>
    <t>ECCDSP-130-19-Caraga</t>
  </si>
  <si>
    <t>ECCDSP-131-19-Caraga</t>
  </si>
  <si>
    <t>ECCDSP-132-19-Caraga</t>
  </si>
  <si>
    <t>ECCDSP-133-19-Caraga</t>
  </si>
  <si>
    <t>November  11, 2023</t>
  </si>
  <si>
    <t>ECCDSP-290-19-Caraga</t>
  </si>
  <si>
    <t>ECCDSP-291-19-Caraga</t>
  </si>
  <si>
    <t>ECCDSP-292-19-Caraga</t>
  </si>
  <si>
    <t>ECCDSP-293-19-Caraga</t>
  </si>
  <si>
    <t>ECCDSP-294-19-Caraga</t>
  </si>
  <si>
    <t>ECCDSP-295-19-Caraga</t>
  </si>
  <si>
    <t>ECCDSP-296-19-Caraga</t>
  </si>
  <si>
    <t>ECCDSP-297-19-Caraga</t>
  </si>
  <si>
    <t>ECCDSP-298-19-Caraga</t>
  </si>
  <si>
    <t>ECCDSP-299-19-Caraga</t>
  </si>
  <si>
    <t>ECCDSP-300-19-Caraga</t>
  </si>
  <si>
    <t>ECCDSP-301-19-Caraga</t>
  </si>
  <si>
    <t>ECCDSP-302-19-Caraga</t>
  </si>
  <si>
    <t>ECCDSP-303-19-Caraga</t>
  </si>
  <si>
    <t>ECCDSP-304-19-Caraga</t>
  </si>
  <si>
    <t>ECCDSP-305-19-Caraga</t>
  </si>
  <si>
    <t>ECCDSP-306-19-Caraga</t>
  </si>
  <si>
    <t>ECCDSP-307-19-Caraga</t>
  </si>
  <si>
    <t>ECCDSP-308-19-Caraga</t>
  </si>
  <si>
    <t>ECCDSP-309-19-Caraga</t>
  </si>
  <si>
    <t>ECCDSP-310-19-Caraga</t>
  </si>
  <si>
    <t>ECCDSP-311-19-Caraga</t>
  </si>
  <si>
    <t>ECCDSP-312-19-Caraga</t>
  </si>
  <si>
    <t>ECCDSP-313-19-Caraga</t>
  </si>
  <si>
    <t>ECCDSP-314-19-Caraga</t>
  </si>
  <si>
    <t>ECCDSP-315-19-Caraga</t>
  </si>
  <si>
    <t>DECEMBER 5, 2023</t>
  </si>
  <si>
    <t>Name of CDC</t>
  </si>
  <si>
    <t>Name of CDW</t>
  </si>
  <si>
    <t>ECCDCBP-278-19-Caraga</t>
  </si>
  <si>
    <t>ECCDCBP-279-19-Caraga</t>
  </si>
  <si>
    <t>ECCDCBP-280-19-Caraga</t>
  </si>
  <si>
    <t>ECCDCBP-281-19-Caraga</t>
  </si>
  <si>
    <t>ECCDCBP-282-19-Caraga</t>
  </si>
  <si>
    <t>ECCDCBP-283-19-Caraga</t>
  </si>
  <si>
    <t>ECCDCBP-284-19-Caraga</t>
  </si>
  <si>
    <t>ECCDCBP-285-19-Caraga</t>
  </si>
  <si>
    <t>ECCDCBP-286-19-Caraga</t>
  </si>
  <si>
    <t>ECCDCBP-287-19-Caraga</t>
  </si>
  <si>
    <t>ECCDCBP-288-19-Caraga</t>
  </si>
  <si>
    <t>ECCDCBP-289-19-Caraga</t>
  </si>
  <si>
    <t>ECCDCBP-290-19-Caraga</t>
  </si>
  <si>
    <t>ECCDCBP-291-19-Caraga</t>
  </si>
  <si>
    <t>ECCDCBP-292-19-Caraga</t>
  </si>
  <si>
    <t>ECCDCBP-293-19-Caraga</t>
  </si>
  <si>
    <t>ECCDCBP-294-19-Caraga</t>
  </si>
  <si>
    <t>ECCDCBP-295-19-Caraga</t>
  </si>
  <si>
    <t>ECCDCBP-296-19-Caraga</t>
  </si>
  <si>
    <t>ECCDCBP-297-19-Caraga</t>
  </si>
  <si>
    <t>ECCDCBP-298-19-Caraga</t>
  </si>
  <si>
    <t>ECCDCBP-299-19-Caraga</t>
  </si>
  <si>
    <t>ECCDCBP-300-19-Caraga</t>
  </si>
  <si>
    <t>ECCDCBP-301-19-Caraga</t>
  </si>
  <si>
    <t>ECCDCBP-302-19-Caraga</t>
  </si>
  <si>
    <t>ECCDCBP-303-19-Caraga</t>
  </si>
  <si>
    <t>ECCDCBP-109-19-Caraga</t>
  </si>
  <si>
    <t>ECCDCBP-110-19-Caraga</t>
  </si>
  <si>
    <t>ECCDCBP-111-19-Caraga</t>
  </si>
  <si>
    <t>ECCDCBP-112-19-Caraga</t>
  </si>
  <si>
    <t>ECCDCBP-119-19-Caraga</t>
  </si>
  <si>
    <t>ECCDCBP-120-19-Caraga</t>
  </si>
  <si>
    <t>ECCDCBP-121-19-Caraga</t>
  </si>
  <si>
    <t>ECCDCBP-122-19-Caraga</t>
  </si>
  <si>
    <t>ECCDCBP-123-19-Caraga</t>
  </si>
  <si>
    <t>ECCDCBP-124-19-Caraga</t>
  </si>
  <si>
    <t>ECCDCBP-125-19-Caraga</t>
  </si>
  <si>
    <t>ECCDCBP-126-19-Caraga</t>
  </si>
  <si>
    <t>ECCDCBP-220-19-Caraga</t>
  </si>
  <si>
    <t>ECCDCBP-221-19-Caraga</t>
  </si>
  <si>
    <t>DECEMBER 5, 2024</t>
  </si>
  <si>
    <t>Assessed by Provincial Deputized Accreditor</t>
  </si>
  <si>
    <t>Nov. 18-29, 2019</t>
  </si>
  <si>
    <t>January 3, 2020</t>
  </si>
  <si>
    <t>January 2, 2023</t>
  </si>
  <si>
    <t>January 2, 2024</t>
  </si>
  <si>
    <t>January 2, 2025</t>
  </si>
  <si>
    <t>NAVINTALAN CDC</t>
  </si>
  <si>
    <t>ECCDCBP-313-20-Caraga</t>
  </si>
  <si>
    <t>SITIO TALAG-ANAHAO</t>
  </si>
  <si>
    <t>ECCDCBP-323-20-Caraga</t>
  </si>
  <si>
    <t>SITIO SAN JUAN CDC</t>
  </si>
  <si>
    <t>ECCDCBP-325-20-Caraga</t>
  </si>
  <si>
    <t>January 6, 2020</t>
  </si>
  <si>
    <t>Janaury 5, 2024</t>
  </si>
  <si>
    <t>January 5, 2023</t>
  </si>
  <si>
    <t>January 5, 2024</t>
  </si>
  <si>
    <t>ECCDCBP-366-20-Caraga</t>
  </si>
  <si>
    <t>January 10, 2020</t>
  </si>
  <si>
    <t>January 9, 2025</t>
  </si>
  <si>
    <t>January 9, 2024</t>
  </si>
  <si>
    <t>January 9, 2023</t>
  </si>
  <si>
    <t>General Luna</t>
  </si>
  <si>
    <t>Socorro</t>
  </si>
  <si>
    <t>MALINAO CDC</t>
  </si>
  <si>
    <t>TARUC CDC</t>
  </si>
  <si>
    <t>RIZAL A CDC</t>
  </si>
  <si>
    <t>RIZAL B CDC</t>
  </si>
  <si>
    <t>DEL CARMEN CDC</t>
  </si>
  <si>
    <t>TIGASAO CDC</t>
  </si>
  <si>
    <t>Brgy. Malinao</t>
  </si>
  <si>
    <t>Brgy. Consuelo</t>
  </si>
  <si>
    <t>Brgy. Taruc</t>
  </si>
  <si>
    <t>Brgy. Rizal</t>
  </si>
  <si>
    <t>Brgy. Del Carmen</t>
  </si>
  <si>
    <t>Brgy. Tigasao</t>
  </si>
  <si>
    <t>ECCDCBP-367-20-Caraga</t>
  </si>
  <si>
    <t>ECCDCBP-368-20-Caraga</t>
  </si>
  <si>
    <t>ECCDCBP-369-20-Caraga</t>
  </si>
  <si>
    <t>ECCDCBP-370-20-Caraga</t>
  </si>
  <si>
    <t>ECCDCBP-371-20-Caraga</t>
  </si>
  <si>
    <t>ECCDCBP-372-20-Caraga</t>
  </si>
  <si>
    <t>ECCDCBP-373-20-Caraga</t>
  </si>
  <si>
    <t>ECCDCBP-374-20-Caraga</t>
  </si>
  <si>
    <t>ECCDCBP-375-20-Caraga</t>
  </si>
  <si>
    <t>ECCDCBP-376-20-Caraga</t>
  </si>
  <si>
    <t>ECCDCBP-377-20-Caraga</t>
  </si>
  <si>
    <t>ECCDCBP-378-20-Caraga</t>
  </si>
  <si>
    <t>ECCDCBP-379-20-Caraga</t>
  </si>
  <si>
    <t>ECCDCBP-380-20-Caraga</t>
  </si>
  <si>
    <t>Taganaan</t>
  </si>
  <si>
    <t>Brgy. Pungtud</t>
  </si>
  <si>
    <t>Brgy. Himamaug</t>
  </si>
  <si>
    <t>Brgy. Azucena</t>
  </si>
  <si>
    <t>Brgy. Union</t>
  </si>
  <si>
    <t>P-1, Brgy. Libertad</t>
  </si>
  <si>
    <t xml:space="preserve"> P-4, Brgy. Lucena</t>
  </si>
  <si>
    <t>P-10, Brgy. Lucena</t>
  </si>
  <si>
    <t>P-6, Brgy. Mapaga</t>
  </si>
  <si>
    <t>P-4, Brgy. Mapaga</t>
  </si>
  <si>
    <t>P-1, Brgy. Napo</t>
  </si>
  <si>
    <t>P-6, Brgy. Salvacion</t>
  </si>
  <si>
    <t>Brgy. La Perian</t>
  </si>
  <si>
    <t>P-10, Poblacion</t>
  </si>
  <si>
    <t>P-1, Brgy. Bit-os</t>
  </si>
  <si>
    <t>PUNGTOD CDC</t>
  </si>
  <si>
    <t>HIMAMAUG CDC</t>
  </si>
  <si>
    <t>AZUCENA CDC</t>
  </si>
  <si>
    <t>UNION CDC</t>
  </si>
  <si>
    <t>P-4 CDC</t>
  </si>
  <si>
    <t>P-10 LUCENA CDC</t>
  </si>
  <si>
    <t>P-6 MAPAGA CDC</t>
  </si>
  <si>
    <t>P-4 MAPAGA CDC</t>
  </si>
  <si>
    <t>NAPO CDC</t>
  </si>
  <si>
    <t>BAYOBO CDC</t>
  </si>
  <si>
    <t>LA PERIAN CDC</t>
  </si>
  <si>
    <t>POBLACION NCDC</t>
  </si>
  <si>
    <t>BIT-OS CDC</t>
  </si>
  <si>
    <t>January 14, 2020</t>
  </si>
  <si>
    <t>January 13, 2023</t>
  </si>
  <si>
    <t>ECCDCBP-381-20-Caraga</t>
  </si>
  <si>
    <t>ECCDCBP-382-20-Caraga</t>
  </si>
  <si>
    <t>ECCDCBP-383-20-Caraga</t>
  </si>
  <si>
    <t>ECCDCBP-384-20-Caraga</t>
  </si>
  <si>
    <t>ECCDCBP-385-20-Caraga</t>
  </si>
  <si>
    <t>ECCDCBP-386-20-Caraga</t>
  </si>
  <si>
    <t>ECCDCBP-387-20-Caraga</t>
  </si>
  <si>
    <t>ECCDCBP-388-20-Caraga</t>
  </si>
  <si>
    <t>ECCDCBP-389-20-Caraga</t>
  </si>
  <si>
    <t>ECCDCBP-390-20-Caraga</t>
  </si>
  <si>
    <t>ECCDCBP-391-20-Caraga</t>
  </si>
  <si>
    <t>ECCDCBP-392-20-Caraga</t>
  </si>
  <si>
    <t>ECCDCBP-393-20-Caraga</t>
  </si>
  <si>
    <t>ECCDCBP-394-20-Caraga</t>
  </si>
  <si>
    <t>January 15, 2020</t>
  </si>
  <si>
    <t>January 13, 2020</t>
  </si>
  <si>
    <t>January 14, 2023</t>
  </si>
  <si>
    <t>January 12, 2023</t>
  </si>
  <si>
    <t>ECCDSP-379-20-Caraga</t>
  </si>
  <si>
    <t>ECCDSP-380-20-Caraga</t>
  </si>
  <si>
    <t>ECCDSP-381-20-Caraga</t>
  </si>
  <si>
    <t>ECCDSP-382-20-Caraga</t>
  </si>
  <si>
    <t>ECCDSP-383-20-Caraga</t>
  </si>
  <si>
    <t>ECCDSP-384-20-Caraga</t>
  </si>
  <si>
    <t>ECCDSP-385-20-Caraga</t>
  </si>
  <si>
    <t>ECCDSP-386-20-Caraga</t>
  </si>
  <si>
    <t>ECCDSP-387-20-Caraga</t>
  </si>
  <si>
    <t>ECCDSP-388-20-Caraga</t>
  </si>
  <si>
    <t>ECCDSP-389-20-Caraga</t>
  </si>
  <si>
    <t>ECCDSP-390-20-Caraga</t>
  </si>
  <si>
    <t>ECCDSP-391-20-Caraga</t>
  </si>
  <si>
    <t>ECCDSP-392-20-Caraga</t>
  </si>
  <si>
    <t>MICHELLE G. PENADOS</t>
  </si>
  <si>
    <t>HAIDY T. JACOB</t>
  </si>
  <si>
    <t>GENN J. BOHOL</t>
  </si>
  <si>
    <t>DORMELINDA QUIBAN</t>
  </si>
  <si>
    <t>CECIL A. QUIBAN</t>
  </si>
  <si>
    <t>LOUIELA T. LUSPE</t>
  </si>
  <si>
    <t>ANNIE C. DULPINA</t>
  </si>
  <si>
    <t>BERTOLDO C. EMPUESTO</t>
  </si>
  <si>
    <t>APRILYN P. PERODES</t>
  </si>
  <si>
    <t>ARIEL F. PUROL</t>
  </si>
  <si>
    <t>JERRY A. ENOROBA</t>
  </si>
  <si>
    <t>Brgy. Laurel</t>
  </si>
  <si>
    <t>Brgy. San Juan</t>
  </si>
  <si>
    <t>JENIE B. SALA</t>
  </si>
  <si>
    <t>Brgy. Upper Libas</t>
  </si>
  <si>
    <t>NARCISA B. RAGAS</t>
  </si>
  <si>
    <t>ECCDSP-393-20-Caraga</t>
  </si>
  <si>
    <t>ECCDSP-394-20-Caraga</t>
  </si>
  <si>
    <t>ECCDSP-395-20-Caraga</t>
  </si>
  <si>
    <t>ECCDSP-396-20-Caraga</t>
  </si>
  <si>
    <t>ECCDSP-397-20-Caraga</t>
  </si>
  <si>
    <t>ECCDSP-398-20-Caraga</t>
  </si>
  <si>
    <t>LIEZEL P. BONITE</t>
  </si>
  <si>
    <t>CERILA F. OSTOS</t>
  </si>
  <si>
    <t xml:space="preserve">MELJOY S. MILLAN </t>
  </si>
  <si>
    <t>MARY ANN C. DETALO</t>
  </si>
  <si>
    <t>SHERYLL BACYANO</t>
  </si>
  <si>
    <t>SIONINA B. QUIJADA</t>
  </si>
  <si>
    <t>MARILYN A. MORALES</t>
  </si>
  <si>
    <t>MARIAFE M. LUMIGUID</t>
  </si>
  <si>
    <t>RUTH G. CHAVEZ</t>
  </si>
  <si>
    <t>RHEA A. ORENDAIN</t>
  </si>
  <si>
    <t>IMEE S. ROMERA</t>
  </si>
  <si>
    <t>ECCDSP-399-20-Caraga</t>
  </si>
  <si>
    <t>ECCDSP-400-20-Caraga</t>
  </si>
  <si>
    <t>ECCDSP-401-20-Caraga</t>
  </si>
  <si>
    <t>ECCDSP-402-20-Caraga</t>
  </si>
  <si>
    <t>ECCDSP-403-20-Caraga</t>
  </si>
  <si>
    <t>ECCDSP-404-20-Caraga</t>
  </si>
  <si>
    <t>ECCDSP-405-20-Caraga</t>
  </si>
  <si>
    <t>ECCDSP-406-20-Caraga</t>
  </si>
  <si>
    <t>ECCDSP-407-20-Caraga</t>
  </si>
  <si>
    <t>ECCDSP-408-20-Caraga</t>
  </si>
  <si>
    <t>Januray 14, 2023</t>
  </si>
  <si>
    <r>
      <t xml:space="preserve"> (</t>
    </r>
    <r>
      <rPr>
        <b/>
        <u/>
        <sz val="12"/>
        <rFont val="Arial"/>
        <family val="2"/>
      </rPr>
      <t>1st-4th</t>
    </r>
    <r>
      <rPr>
        <b/>
        <sz val="12"/>
        <rFont val="Arial"/>
        <family val="2"/>
      </rPr>
      <t xml:space="preserve">  Quarter of CY </t>
    </r>
    <r>
      <rPr>
        <b/>
        <u/>
        <sz val="12"/>
        <rFont val="Arial"/>
        <family val="2"/>
      </rPr>
      <t>2020)</t>
    </r>
  </si>
  <si>
    <t>Nov. 29, 2019</t>
  </si>
  <si>
    <t>San Luis</t>
  </si>
  <si>
    <t>Cortes</t>
  </si>
  <si>
    <t>Trento</t>
  </si>
  <si>
    <t>ANNE A. CALIPAY</t>
  </si>
  <si>
    <t>ALEDE G. DANILA</t>
  </si>
  <si>
    <t>VENEZA M. PUGATA</t>
  </si>
  <si>
    <t>VERONICA AGULLAR</t>
  </si>
  <si>
    <t>MARY JANE C. TRASAREZ</t>
  </si>
  <si>
    <t>LEONILA D. CASINILLO</t>
  </si>
  <si>
    <t>EPPIE C. RAMAN</t>
  </si>
  <si>
    <t>SHIELA MAY D. TOMAS</t>
  </si>
  <si>
    <t>EFRENA L. MASAGCA</t>
  </si>
  <si>
    <t>GINA L. TEMARIO</t>
  </si>
  <si>
    <t>CHIBEL M. CHUA</t>
  </si>
  <si>
    <t>VICTORIA ACLA</t>
  </si>
  <si>
    <t>VICTORINA B. MANLAPAZ</t>
  </si>
  <si>
    <t>LYNNE MARRIE E. LIMBAGO</t>
  </si>
  <si>
    <t>MARICAR C. ADURNO</t>
  </si>
  <si>
    <t>MERLINDA S. CABAHUG</t>
  </si>
  <si>
    <t>MYRIL T. ANDRICA</t>
  </si>
  <si>
    <t>FLORA M. ESPELITA</t>
  </si>
  <si>
    <t>JUDITH B. MONDEJAR</t>
  </si>
  <si>
    <t>NYLENE D. CANO</t>
  </si>
  <si>
    <t>SYLVIA C. CUNANAN</t>
  </si>
  <si>
    <t>ELVIRA S. TRASAREZ</t>
  </si>
  <si>
    <t>MARICEL L.BUQUE</t>
  </si>
  <si>
    <t>ELIZABETH V. PODADOR</t>
  </si>
  <si>
    <t>ANNABELLE P. DACULO</t>
  </si>
  <si>
    <t>LUZVIMINDA L. SAGUING</t>
  </si>
  <si>
    <t>JASMIN B. MONDEJAR</t>
  </si>
  <si>
    <t>CHONA P. ANINAO</t>
  </si>
  <si>
    <t>GERALDINE B. INTONG</t>
  </si>
  <si>
    <t>EMILY B. MAGNANAO</t>
  </si>
  <si>
    <t>MARITES M. SONGKIT</t>
  </si>
  <si>
    <t>ROSALIE P. OLAVARIO</t>
  </si>
  <si>
    <t>ARCELITA H. CERVANTES</t>
  </si>
  <si>
    <t>RIZA L. RIVERA</t>
  </si>
  <si>
    <t>JOCELYN QUINITAC-AN</t>
  </si>
  <si>
    <t>MARRY ANN O. ALAS</t>
  </si>
  <si>
    <t>MARY-ANN C. RIVERA</t>
  </si>
  <si>
    <t>JUANA B. MALINGIN</t>
  </si>
  <si>
    <t>GLIZA A. SALINAS</t>
  </si>
  <si>
    <t>MONITA D. LUMANCAS</t>
  </si>
  <si>
    <t>MELYN Q. LEPRANON</t>
  </si>
  <si>
    <t>MARIVIC D. ESCALADA</t>
  </si>
  <si>
    <t>MARIA B. LUCRESIO</t>
  </si>
  <si>
    <t>REMEGILDA A. CABALIT</t>
  </si>
  <si>
    <t>GINA S. BORJA</t>
  </si>
  <si>
    <t>FURTIZA T. PLAZA</t>
  </si>
  <si>
    <r>
      <t>MARY JANE M. PA</t>
    </r>
    <r>
      <rPr>
        <sz val="11"/>
        <color theme="1"/>
        <rFont val="Tahoma"/>
        <family val="2"/>
      </rPr>
      <t>Ń</t>
    </r>
    <r>
      <rPr>
        <sz val="10.45"/>
        <color theme="1"/>
        <rFont val="Calibri"/>
        <family val="2"/>
      </rPr>
      <t>O</t>
    </r>
  </si>
  <si>
    <r>
      <t>EMALYN C. PA</t>
    </r>
    <r>
      <rPr>
        <sz val="11"/>
        <color theme="1"/>
        <rFont val="Tahoma"/>
        <family val="2"/>
      </rPr>
      <t>Ń</t>
    </r>
    <r>
      <rPr>
        <sz val="10.45"/>
        <color theme="1"/>
        <rFont val="Calibri"/>
        <family val="2"/>
      </rPr>
      <t>O</t>
    </r>
  </si>
  <si>
    <t>JOYLOILA C. CUADRAZAL</t>
  </si>
  <si>
    <t>JUANITA M. JUAGPAS</t>
  </si>
  <si>
    <t>MARILOU B. ESTRADA</t>
  </si>
  <si>
    <t>LUCITA M. LUCRESIO</t>
  </si>
  <si>
    <t>REBECCA B. MAGHUYOP</t>
  </si>
  <si>
    <t>JANE V. CAGAY</t>
  </si>
  <si>
    <t>MAREVIL F. MARCELLANA</t>
  </si>
  <si>
    <t>HARRABAVE LHOY P. FELIZARDO</t>
  </si>
  <si>
    <t>CARIDAD A. PALCONE</t>
  </si>
  <si>
    <t>ROSELYN L. OSOK</t>
  </si>
  <si>
    <t>GENELYN C. CAPANGPANGAN</t>
  </si>
  <si>
    <t>MARIEFE M. EMBAD</t>
  </si>
  <si>
    <t>MYRNA J. DESAMPARADO</t>
  </si>
  <si>
    <t>JHONNA BELLE D. ABLANQUE</t>
  </si>
  <si>
    <t>GONNA GRACE M. FELISAN</t>
  </si>
  <si>
    <t>RAFIMAY M. CEBRERO</t>
  </si>
  <si>
    <t>JUNALOU NAMUAG</t>
  </si>
  <si>
    <t>SUHEBEL A. OSORIO</t>
  </si>
  <si>
    <r>
      <t>Do</t>
    </r>
    <r>
      <rPr>
        <sz val="11"/>
        <color theme="1"/>
        <rFont val="Tahoma"/>
        <family val="2"/>
      </rPr>
      <t>ñ</t>
    </r>
    <r>
      <rPr>
        <sz val="10.45"/>
        <color theme="1"/>
        <rFont val="Calibri"/>
        <family val="2"/>
      </rPr>
      <t>a Maxima</t>
    </r>
  </si>
  <si>
    <r>
      <t>Brgy. Do</t>
    </r>
    <r>
      <rPr>
        <sz val="11"/>
        <color theme="1"/>
        <rFont val="Tahoma"/>
        <family val="2"/>
      </rPr>
      <t>ñ</t>
    </r>
    <r>
      <rPr>
        <sz val="10.45"/>
        <color theme="1"/>
        <rFont val="Calibri"/>
        <family val="2"/>
      </rPr>
      <t>a Flavia</t>
    </r>
  </si>
  <si>
    <t>P-2, Brgy. Sta. Ines</t>
  </si>
  <si>
    <t>P-3, Muritula</t>
  </si>
  <si>
    <t>P-2, Santiago</t>
  </si>
  <si>
    <t>P-1, Baylo</t>
  </si>
  <si>
    <t>P-4, Baylo</t>
  </si>
  <si>
    <t>P-1, Coalicion</t>
  </si>
  <si>
    <r>
      <t>P-7, Do</t>
    </r>
    <r>
      <rPr>
        <sz val="11"/>
        <color theme="1"/>
        <rFont val="Tahoma"/>
        <family val="2"/>
      </rPr>
      <t>ñ</t>
    </r>
    <r>
      <rPr>
        <sz val="10.45"/>
        <color theme="1"/>
        <rFont val="Calibri"/>
        <family val="2"/>
      </rPr>
      <t>a Flavia</t>
    </r>
  </si>
  <si>
    <t>P-3, Coalicion</t>
  </si>
  <si>
    <t xml:space="preserve">P-5, Poblacion </t>
  </si>
  <si>
    <t>P-2, Policarpo</t>
  </si>
  <si>
    <t>P-1, Nuevo Trabajo</t>
  </si>
  <si>
    <t>Brgy. Balit</t>
  </si>
  <si>
    <t>P-1B, Mahapag</t>
  </si>
  <si>
    <t>Brgy. Don Alejandro</t>
  </si>
  <si>
    <r>
      <t>P-1, Do</t>
    </r>
    <r>
      <rPr>
        <sz val="11"/>
        <color theme="1"/>
        <rFont val="Tahoma"/>
        <family val="2"/>
      </rPr>
      <t>ñ</t>
    </r>
    <r>
      <rPr>
        <sz val="10.45"/>
        <color theme="1"/>
        <rFont val="Calibri"/>
        <family val="2"/>
      </rPr>
      <t>a Flavia</t>
    </r>
  </si>
  <si>
    <t>P-5, Lilo,Brgy. Sta. Ines</t>
  </si>
  <si>
    <t xml:space="preserve">P-5, Brgy. Poblacion </t>
  </si>
  <si>
    <t>P-2, Brgy. Anislagan</t>
  </si>
  <si>
    <t>P-1, Brgy. Anislagan</t>
  </si>
  <si>
    <t>P-1, Brgy. Dimasalang</t>
  </si>
  <si>
    <t>P-1, Don Alejandro</t>
  </si>
  <si>
    <t>P-4, Sittio San Andres, Brgy. Nuevo Trabajo</t>
  </si>
  <si>
    <t>P-3, Brgy. Wegguam</t>
  </si>
  <si>
    <t>P-3, Brgy. Cecilia</t>
  </si>
  <si>
    <t>P-2, Brgy. Don Pedro</t>
  </si>
  <si>
    <t>P-3, Brgy. Culi</t>
  </si>
  <si>
    <t>P-1, Brgy. Mahayahay</t>
  </si>
  <si>
    <t>P-10, Lubcon, Mabahin</t>
  </si>
  <si>
    <t>Sittio Barobo, Poblacion</t>
  </si>
  <si>
    <t>P-2, Manlico</t>
  </si>
  <si>
    <t>P-7, Lubcon, Mabahin</t>
  </si>
  <si>
    <t>Tuboran</t>
  </si>
  <si>
    <t>P-2, Poblacion</t>
  </si>
  <si>
    <t>Brgy. Mabahin</t>
  </si>
  <si>
    <t>Brgy. Burgos</t>
  </si>
  <si>
    <t>Brgy. Uba</t>
  </si>
  <si>
    <r>
      <t>Brgy. Madreli</t>
    </r>
    <r>
      <rPr>
        <sz val="11"/>
        <color theme="1"/>
        <rFont val="Tahoma"/>
        <family val="2"/>
      </rPr>
      <t>ñ</t>
    </r>
    <r>
      <rPr>
        <sz val="10.45"/>
        <color theme="1"/>
        <rFont val="Calibri"/>
        <family val="2"/>
      </rPr>
      <t>o</t>
    </r>
  </si>
  <si>
    <t>P-4, Brgy. Matho</t>
  </si>
  <si>
    <t>P-2, Brgy. Tigao</t>
  </si>
  <si>
    <t>P-7, Brgy. Tigao</t>
  </si>
  <si>
    <t>P- Santol, Brgy. Burgos</t>
  </si>
  <si>
    <t>P-1B, Brgy. Balibadon</t>
  </si>
  <si>
    <t>P-Kalabasa, Sitio Ambago, Brgy. Burgos</t>
  </si>
  <si>
    <t>P-Mabuhay, Sitio Egang, Brgy. Burgos</t>
  </si>
  <si>
    <t>P-Duranta, Cuevas</t>
  </si>
  <si>
    <t>Brgy. San Roque</t>
  </si>
  <si>
    <t>P-4, Brgy. San Ignacio</t>
  </si>
  <si>
    <t>P-12, Sitio Cahian, Brgy. Kapatungan</t>
  </si>
  <si>
    <t>P-2, Brgy. Manat</t>
  </si>
  <si>
    <t>P-Jerusalem, Brgy. Sta. Maria</t>
  </si>
  <si>
    <t>P-Jordan, Brgy. Sta. Maria</t>
  </si>
  <si>
    <t>P-Little Lamb, Brgy. Pulang Lupa</t>
  </si>
  <si>
    <t>P-3, Brgy. New Visayas</t>
  </si>
  <si>
    <t>P-4, Brgy. Lawigan</t>
  </si>
  <si>
    <t>P-10-A Sitio Sug-obon, Brgy. Tabon</t>
  </si>
  <si>
    <t>Phase 1, Emenvil Subd., Brgy. Ambago</t>
  </si>
  <si>
    <t>P-7, Pag-asa, South Cal. Vill., Brgy. Pagatpatan</t>
  </si>
  <si>
    <t>Agusan del sur</t>
  </si>
  <si>
    <t>Surigao del sur</t>
  </si>
  <si>
    <t>January 16, 2020</t>
  </si>
  <si>
    <t>January 17, 2020</t>
  </si>
  <si>
    <t>January 22, 2020</t>
  </si>
  <si>
    <t>January 15, 2024</t>
  </si>
  <si>
    <t>January 16, 2024</t>
  </si>
  <si>
    <t>January 16, 2023</t>
  </si>
  <si>
    <t>January 21, 2023</t>
  </si>
  <si>
    <t>Janaury 16, 2023</t>
  </si>
  <si>
    <t>January 15, 2023</t>
  </si>
  <si>
    <r>
      <t>DO</t>
    </r>
    <r>
      <rPr>
        <sz val="11"/>
        <color theme="1"/>
        <rFont val="Tahoma"/>
        <family val="2"/>
      </rPr>
      <t>Ñ</t>
    </r>
    <r>
      <rPr>
        <sz val="10.8"/>
        <color theme="1"/>
        <rFont val="Calibri"/>
        <family val="2"/>
      </rPr>
      <t>A MAXIMA CDC</t>
    </r>
  </si>
  <si>
    <r>
      <t>DO</t>
    </r>
    <r>
      <rPr>
        <sz val="11"/>
        <color theme="1"/>
        <rFont val="Calibri"/>
        <family val="2"/>
      </rPr>
      <t>Ñ</t>
    </r>
    <r>
      <rPr>
        <sz val="10.8"/>
        <color theme="1"/>
        <rFont val="Calibri"/>
        <family val="2"/>
      </rPr>
      <t>A FLAVIA CDC II</t>
    </r>
  </si>
  <si>
    <t>STA. INES CDC</t>
  </si>
  <si>
    <t>MURITULA CDC</t>
  </si>
  <si>
    <t>SANTIAGO CDC</t>
  </si>
  <si>
    <t>BAYLO CDC</t>
  </si>
  <si>
    <t>AMETHYST CDC</t>
  </si>
  <si>
    <t>COALICION II CDC</t>
  </si>
  <si>
    <r>
      <t>DO</t>
    </r>
    <r>
      <rPr>
        <sz val="11"/>
        <color theme="1"/>
        <rFont val="Calibri"/>
        <family val="2"/>
      </rPr>
      <t>Ñ</t>
    </r>
    <r>
      <rPr>
        <sz val="10.8"/>
        <color theme="1"/>
        <rFont val="Calibri"/>
        <family val="2"/>
      </rPr>
      <t>A FLAVIA CDC- B</t>
    </r>
  </si>
  <si>
    <r>
      <t>DO</t>
    </r>
    <r>
      <rPr>
        <sz val="11"/>
        <color theme="1"/>
        <rFont val="Calibri"/>
        <family val="2"/>
      </rPr>
      <t>Ñ</t>
    </r>
    <r>
      <rPr>
        <sz val="10.8"/>
        <color theme="1"/>
        <rFont val="Calibri"/>
        <family val="2"/>
      </rPr>
      <t>A MAXIMA CDC- II</t>
    </r>
  </si>
  <si>
    <t>COALICION CDC</t>
  </si>
  <si>
    <t>POLICARPO CDC</t>
  </si>
  <si>
    <t>NUEVO TRABAJO CDC</t>
  </si>
  <si>
    <t>BALIT CDC</t>
  </si>
  <si>
    <t>MAHAPAG CDC</t>
  </si>
  <si>
    <t>LAMINGA CDC</t>
  </si>
  <si>
    <r>
      <t>DO</t>
    </r>
    <r>
      <rPr>
        <sz val="11"/>
        <color theme="1"/>
        <rFont val="Calibri"/>
        <family val="2"/>
      </rPr>
      <t>Ñ</t>
    </r>
    <r>
      <rPr>
        <sz val="10.8"/>
        <color theme="1"/>
        <rFont val="Calibri"/>
        <family val="2"/>
      </rPr>
      <t>A FLAVIA CDC</t>
    </r>
  </si>
  <si>
    <t>LILO CDC</t>
  </si>
  <si>
    <t>P-2  BRGY. ANISLAGAN CDC</t>
  </si>
  <si>
    <t>P-1 BRGY. ANISLAGAN CDC</t>
  </si>
  <si>
    <t>DIMASALANG 2 CDC</t>
  </si>
  <si>
    <t>DIMASALANG 1 CDC</t>
  </si>
  <si>
    <t>LAMINGA 1B CDC</t>
  </si>
  <si>
    <t>WEGGUAM CDC</t>
  </si>
  <si>
    <t>CECILIA CDC</t>
  </si>
  <si>
    <t>DON PEDRO CDC</t>
  </si>
  <si>
    <t>CULI CDC</t>
  </si>
  <si>
    <t>ECCDCBP-395-20-Caraga</t>
  </si>
  <si>
    <t>ECCDCBP-396-20-Caraga</t>
  </si>
  <si>
    <t>ECCDCBP-397-20-Caraga</t>
  </si>
  <si>
    <t>ECCDCBP-398-20-Caraga</t>
  </si>
  <si>
    <t>ECCDCBP-399-20-Caraga</t>
  </si>
  <si>
    <t>ECCDCBP-400-20-Caraga</t>
  </si>
  <si>
    <t>ECCDCBP-401-20-Caraga</t>
  </si>
  <si>
    <t>ECCDCBP-402-20-Caraga</t>
  </si>
  <si>
    <t>ECCDCBP-403-20-Caraga</t>
  </si>
  <si>
    <t>ECCDCBP-404-20-Caraga</t>
  </si>
  <si>
    <t>ECCDCBP-405-20-Caraga</t>
  </si>
  <si>
    <t>ECCDCBP-406-20-Caraga</t>
  </si>
  <si>
    <t>ECCDCBP-407-20-Caraga</t>
  </si>
  <si>
    <t>ECCDCBP-408-20-Caraga</t>
  </si>
  <si>
    <t>ECCDCBP-409-20-Caraga</t>
  </si>
  <si>
    <t>ECCDCBP-410-20-Caraga</t>
  </si>
  <si>
    <t>ECCDCBP-411-20-Caraga</t>
  </si>
  <si>
    <t>ECCDCBP-412-20-Caraga</t>
  </si>
  <si>
    <t>ECCDCBP-413-20-Caraga</t>
  </si>
  <si>
    <t>ECCDCBP-414-20-Caraga</t>
  </si>
  <si>
    <t>ECCDCBP-415-20-Caraga</t>
  </si>
  <si>
    <t>ECCDCBP-416-20-Caraga</t>
  </si>
  <si>
    <t>ECCDCBP-417-20-Caraga</t>
  </si>
  <si>
    <t>ECCDCBP-418-20-Caraga</t>
  </si>
  <si>
    <t>ECCDCBP-419-20-Caraga</t>
  </si>
  <si>
    <t>ECCDCBP-420-20-Caraga</t>
  </si>
  <si>
    <t>ECCDCBP-421-20-Caraga</t>
  </si>
  <si>
    <t>ECCDCBP-422-20-Caraga</t>
  </si>
  <si>
    <t>ECCDCBP-423-20-Caraga</t>
  </si>
  <si>
    <t>ECCDCBP-424-20-Caraga</t>
  </si>
  <si>
    <t>ECCDCBP-425-20-Caraga</t>
  </si>
  <si>
    <t>ECCDCBP-426-20-Caraga</t>
  </si>
  <si>
    <t>ECCDCBP-427-20-Caraga</t>
  </si>
  <si>
    <t>ECCDCBP-428-20-Caraga</t>
  </si>
  <si>
    <t>ECCDCBP-429-20-Caraga</t>
  </si>
  <si>
    <t>ECCDCBP-430-20-Caraga</t>
  </si>
  <si>
    <t>ECCDCBP-431-20-Caraga</t>
  </si>
  <si>
    <t>ECCDCBP-432-20-Caraga</t>
  </si>
  <si>
    <t>ECCDCBP-433-20-Caraga</t>
  </si>
  <si>
    <t>ECCDCBP-434-20-Caraga</t>
  </si>
  <si>
    <t>ECCDCBP-435-20-Caraga</t>
  </si>
  <si>
    <t>ECCDCBP-436-20-Caraga</t>
  </si>
  <si>
    <t>ECCDCBP-437-20-Caraga</t>
  </si>
  <si>
    <t>ECCDCBP-438-20-Caraga</t>
  </si>
  <si>
    <t>ECCDCBP-439-20-Caraga</t>
  </si>
  <si>
    <t>ECCDCBP-440-20-Caraga</t>
  </si>
  <si>
    <t>ECCDCBP-441-20-Caraga</t>
  </si>
  <si>
    <t>ECCDCBP-442-20-Caraga</t>
  </si>
  <si>
    <t>ECCDCBP-443-20-Caraga</t>
  </si>
  <si>
    <t>ECCDCBP-444-20-Caraga</t>
  </si>
  <si>
    <t>ECCDCBP-445-20-Caraga</t>
  </si>
  <si>
    <t>ECCDCBP-446-20-Caraga</t>
  </si>
  <si>
    <t>ECCDCBP-447-20-Caraga</t>
  </si>
  <si>
    <t>ECCDCBP-448-20-Caraga</t>
  </si>
  <si>
    <t>ECCDCBP-449-20-Caraga</t>
  </si>
  <si>
    <t>ECCDCBP-450-20-Caraga</t>
  </si>
  <si>
    <t>ECCDCBP-451-20-Caraga</t>
  </si>
  <si>
    <t>ECCDCBP-452-20-Caraga</t>
  </si>
  <si>
    <t>ECCDCBP-453-20-Caraga</t>
  </si>
  <si>
    <t>ECCDCBP-454-20-Caraga</t>
  </si>
  <si>
    <t>ECCDCBP-455-20-Caraga</t>
  </si>
  <si>
    <t>ECCDCBP-456-20-Caraga</t>
  </si>
  <si>
    <t>ECCDCBP-457-20-Caraga</t>
  </si>
  <si>
    <t>ECCDCBP-458-20-Caraga</t>
  </si>
  <si>
    <t>ECCDCBP-459-20-Caraga</t>
  </si>
  <si>
    <t>ECCDCBP-460-20-Caraga</t>
  </si>
  <si>
    <t>LUBCON CDC I</t>
  </si>
  <si>
    <t>MANLICO CDC</t>
  </si>
  <si>
    <t>LUBCON CDC II</t>
  </si>
  <si>
    <t>TUBORAN CDC</t>
  </si>
  <si>
    <r>
      <t>LUBCON 8 IP</t>
    </r>
    <r>
      <rPr>
        <sz val="11"/>
        <color theme="1"/>
        <rFont val="Calibri"/>
        <family val="2"/>
      </rPr>
      <t>´</t>
    </r>
    <r>
      <rPr>
        <sz val="10.8"/>
        <color theme="1"/>
        <rFont val="Calibri"/>
        <family val="2"/>
      </rPr>
      <t>s CDC</t>
    </r>
  </si>
  <si>
    <t xml:space="preserve"> MABAHIN CDC</t>
  </si>
  <si>
    <t>HILAMON CDC</t>
  </si>
  <si>
    <t>UBA CDC</t>
  </si>
  <si>
    <r>
      <t>MADRELI</t>
    </r>
    <r>
      <rPr>
        <sz val="11"/>
        <color theme="1"/>
        <rFont val="Tahoma"/>
        <family val="2"/>
      </rPr>
      <t>Ñ</t>
    </r>
    <r>
      <rPr>
        <sz val="10.8"/>
        <color theme="1"/>
        <rFont val="Calibri"/>
        <family val="2"/>
      </rPr>
      <t>O CDC</t>
    </r>
  </si>
  <si>
    <t>MATHO CDC</t>
  </si>
  <si>
    <t>TIGAO CDC</t>
  </si>
  <si>
    <t>TIGAO CROSSING CDC</t>
  </si>
  <si>
    <t>BURGOS CENTRAL CDC</t>
  </si>
  <si>
    <t>BALIBADON CDC</t>
  </si>
  <si>
    <t>AMBAGO CDC</t>
  </si>
  <si>
    <t>BANUISON CDC</t>
  </si>
  <si>
    <t>P-8, Lubcon</t>
  </si>
  <si>
    <t>CUEVAS CDC</t>
  </si>
  <si>
    <t>SAN ROQUE CDC</t>
  </si>
  <si>
    <t>CAHIAN  CDC</t>
  </si>
  <si>
    <t>MANAT CDC</t>
  </si>
  <si>
    <t>LAMB CDC</t>
  </si>
  <si>
    <t>JORDAN CDC</t>
  </si>
  <si>
    <t>LITTLE LAMB CDC</t>
  </si>
  <si>
    <t>NEW VISAYAS CDC</t>
  </si>
  <si>
    <t>SUG-OBON CDC</t>
  </si>
  <si>
    <t>GAWAD KALINGA CDC</t>
  </si>
  <si>
    <t>Nov. 13-15, 2019</t>
  </si>
  <si>
    <t>Oct. 21-24, 2019</t>
  </si>
  <si>
    <t>Oct. 2, 2019</t>
  </si>
  <si>
    <t>Jan. 22, 2020</t>
  </si>
  <si>
    <t>Jan. 24, 2020</t>
  </si>
  <si>
    <t>Jan. 17, 2020</t>
  </si>
  <si>
    <t>Dec. 11-13, 2019</t>
  </si>
  <si>
    <t>Dec. 11, 2019</t>
  </si>
  <si>
    <t>Dec. 20-26, 2019</t>
  </si>
  <si>
    <t>Assess by Christopher Boladas</t>
  </si>
  <si>
    <t>20 days</t>
  </si>
  <si>
    <t>5 days</t>
  </si>
  <si>
    <t>Jan. 21, 2020</t>
  </si>
  <si>
    <t>30 days</t>
  </si>
  <si>
    <t>Nov. 18-22, 2019</t>
  </si>
  <si>
    <t>Jan. 16, 2020</t>
  </si>
  <si>
    <t>January 9, 2020</t>
  </si>
  <si>
    <t>5  days</t>
  </si>
  <si>
    <t>Assess by E. Makinano</t>
  </si>
  <si>
    <t>Requested Oct. 28, 2019</t>
  </si>
  <si>
    <t>Requested Oct. 28, 2020</t>
  </si>
  <si>
    <t>Requested Oct. 28, 2021</t>
  </si>
  <si>
    <t>Requested Oct. 28, 2022</t>
  </si>
  <si>
    <t>Requested Oct. 28, 2023</t>
  </si>
  <si>
    <t>RETTY C. ESTOBIO</t>
  </si>
  <si>
    <t>CHERYL C. BETE</t>
  </si>
  <si>
    <t>ASUNCION S. PALMA</t>
  </si>
  <si>
    <t>P-2, Sitio San Nicolas, Brgy. San Roque</t>
  </si>
  <si>
    <t>P-2, Cautan, Brgy. Mone</t>
  </si>
  <si>
    <t>P-5, Burboanan</t>
  </si>
  <si>
    <t>February 3, 2020</t>
  </si>
  <si>
    <t>Febraury 2, 2023</t>
  </si>
  <si>
    <t>SAN NICOLAS CDC</t>
  </si>
  <si>
    <t>MONE CDC</t>
  </si>
  <si>
    <t>BETI CDC</t>
  </si>
  <si>
    <t>CATANDUAN CDC</t>
  </si>
  <si>
    <t>P-9, Poblacion</t>
  </si>
  <si>
    <t>Feb. 5, 2020</t>
  </si>
  <si>
    <t>Carmen</t>
  </si>
  <si>
    <t>GOSOON CDC</t>
  </si>
  <si>
    <t>MARILYN D. PEPITO</t>
  </si>
  <si>
    <t>Brgy. Gosoon</t>
  </si>
  <si>
    <t>LAGAYLAY CDC</t>
  </si>
  <si>
    <t>VIVIEN  A. RABINO</t>
  </si>
  <si>
    <t>Sitio Lagaylay, Brgy. Cahayagan</t>
  </si>
  <si>
    <t>ANALOU P. SUPATAN</t>
  </si>
  <si>
    <t>Brgy. San Agustin</t>
  </si>
  <si>
    <t>CAHAYAGAN CDC</t>
  </si>
  <si>
    <t>LEA C. PAQUIBOT</t>
  </si>
  <si>
    <t>Brgy. Cahayagan</t>
  </si>
  <si>
    <t>ROJALES CDC</t>
  </si>
  <si>
    <t>JUVY P. LAURO</t>
  </si>
  <si>
    <t>Brgy. Rojales</t>
  </si>
  <si>
    <t>TAGCATONG CDC</t>
  </si>
  <si>
    <t>MARIVIC L. TION</t>
  </si>
  <si>
    <t>P-3, Brgy. Tagcatong</t>
  </si>
  <si>
    <t>EVELYN F. SOLOMON</t>
  </si>
  <si>
    <t>Boundary, Brgy. Tagcatong</t>
  </si>
  <si>
    <t>ANAHAWAN CDC</t>
  </si>
  <si>
    <t>ELSA P. YANGYANG</t>
  </si>
  <si>
    <t>Sitio Anahawan, Brgy. Rojales</t>
  </si>
  <si>
    <t>MANOLIGAO CDC</t>
  </si>
  <si>
    <t>HAZEL P. SALUMAG</t>
  </si>
  <si>
    <t>Brgy. Manoligao</t>
  </si>
  <si>
    <t>KAPATAGAN CDC</t>
  </si>
  <si>
    <t>ANGELA Q. MORRE</t>
  </si>
  <si>
    <t>Sitio Kapatagan, Brgy. Gosoon</t>
  </si>
  <si>
    <t>VINAPOR II CDC</t>
  </si>
  <si>
    <t>MERLINDA P. RECEMIENTO</t>
  </si>
  <si>
    <t>Brgy. Vinapor</t>
  </si>
  <si>
    <t>VINAPOR I CDC</t>
  </si>
  <si>
    <t>JULIPIEL M. SEROGNAS</t>
  </si>
  <si>
    <t>P-5, Brgy.Vinapor</t>
  </si>
  <si>
    <t>ABIGAIL J. AQUINO</t>
  </si>
  <si>
    <t>Brgy. Tagcatong</t>
  </si>
  <si>
    <t>SARAH A. SALBARO (AM )</t>
  </si>
  <si>
    <t>Poblacion 1</t>
  </si>
  <si>
    <t>JEZZEL C. ESTAREJA (PM )</t>
  </si>
  <si>
    <t>MACOPA CDC</t>
  </si>
  <si>
    <t>MERIAM A. SAUYBAGUIO</t>
  </si>
  <si>
    <t>District 2, Poblacion</t>
  </si>
  <si>
    <t>LABONG CDC</t>
  </si>
  <si>
    <t>MICHEL H. PALANAN</t>
  </si>
  <si>
    <t>Sitio Labong, Brgy. Simbalan</t>
  </si>
  <si>
    <t>REY-ANN P. TUDA</t>
  </si>
  <si>
    <t>Sitio Calaitan, Brgy. Simbalan</t>
  </si>
  <si>
    <t>SIMBALAN CDC</t>
  </si>
  <si>
    <t>P-1, Brgy. Simbalan</t>
  </si>
  <si>
    <t>CABAYUGAN CDC</t>
  </si>
  <si>
    <t>District 16, Brgy. Simbalan</t>
  </si>
  <si>
    <t>LEKDA CDC</t>
  </si>
  <si>
    <t>JUNNA N. BRAO</t>
  </si>
  <si>
    <t>Sitio Lekda, Brgy. Simbalan</t>
  </si>
  <si>
    <t>Sitio Kipondao, Brgy. Sangay</t>
  </si>
  <si>
    <t>SANGAY CDC</t>
  </si>
  <si>
    <t>P-3, Brgy. Sangay</t>
  </si>
  <si>
    <t>NEW BOHOL CDC</t>
  </si>
  <si>
    <t>ALFIE M. TIROCIO</t>
  </si>
  <si>
    <t>P-7, New Bohol, Brgy. Sangay</t>
  </si>
  <si>
    <t>TAPNIGUE CDC</t>
  </si>
  <si>
    <t>MARYJANE B. MUCA</t>
  </si>
  <si>
    <t>P-12, Tapnigue, Brgy. Sangay</t>
  </si>
  <si>
    <t>BARANGAY 4 CDC</t>
  </si>
  <si>
    <t>MIRAFLOR F. EGAY</t>
  </si>
  <si>
    <t>P-3, Brgy. 4</t>
  </si>
  <si>
    <t>BARANGAY 7 CDC</t>
  </si>
  <si>
    <t>DANILDA M. GILDORE</t>
  </si>
  <si>
    <t>Barangay 7</t>
  </si>
  <si>
    <t>BARANGAY 8 CDC</t>
  </si>
  <si>
    <t xml:space="preserve">Barangay 8 </t>
  </si>
  <si>
    <t>BARANGAY 10 CDC</t>
  </si>
  <si>
    <t>CHRISTY JANE A. GILDO</t>
  </si>
  <si>
    <t>P-4, Brgy. 10</t>
  </si>
  <si>
    <t>TAMUSAN CDC</t>
  </si>
  <si>
    <t xml:space="preserve">ANITA P. MACARINE </t>
  </si>
  <si>
    <t>Sitio Tamusan, Brgy. Alubihid</t>
  </si>
  <si>
    <t xml:space="preserve">GUINABSAN CDC </t>
  </si>
  <si>
    <t>NANCY S. OBUNGEN</t>
  </si>
  <si>
    <t>Brgy. Guinabsan</t>
  </si>
  <si>
    <t>MALAGUE CDC</t>
  </si>
  <si>
    <t>FLORIPEZ C. GALINATO</t>
  </si>
  <si>
    <t>Sitio Malague, Brgy. Guinabsan</t>
  </si>
  <si>
    <t>UPPER MALALANG CDC</t>
  </si>
  <si>
    <t>ROSE MAE ANN D. PAGALAN</t>
  </si>
  <si>
    <t>Brgy. Upper Macalang</t>
  </si>
  <si>
    <t>CENTRO MACALANG CDC</t>
  </si>
  <si>
    <t>Brgy. Macalang</t>
  </si>
  <si>
    <t>MALPOC CDC</t>
  </si>
  <si>
    <t>IRENEA C. LABIAL</t>
  </si>
  <si>
    <t>Brgy. Malpoc</t>
  </si>
  <si>
    <t>MERCEDITA P. OLIVER</t>
  </si>
  <si>
    <t>ALUBIHID CDC</t>
  </si>
  <si>
    <t>MA. DELFA A. TEMBLOR</t>
  </si>
  <si>
    <t>Brgy. Alubihid</t>
  </si>
  <si>
    <t>CALCALON CDC</t>
  </si>
  <si>
    <t>THELMA P. LIBRES</t>
  </si>
  <si>
    <t>P-1, Brgy. Malapong</t>
  </si>
  <si>
    <t>MALAPONG CDC</t>
  </si>
  <si>
    <t>P-3, Brgy. Malapong</t>
  </si>
  <si>
    <t>SAMPINIT CDC</t>
  </si>
  <si>
    <t>ALICIA P. SADUCAS</t>
  </si>
  <si>
    <t>Sitio Sampinit, Brgy. Malapong</t>
  </si>
  <si>
    <t>BARANGAY SACOL CDC</t>
  </si>
  <si>
    <t>ROSALIE D. CAPAGNGAN</t>
  </si>
  <si>
    <t>P-3, Bliss, Brgy. Sacol</t>
  </si>
  <si>
    <t>MONTEVERDE CDC</t>
  </si>
  <si>
    <t>CHARLYN MAE P. SALAS</t>
  </si>
  <si>
    <t>Sitio Monteverde, Brgy. Simbalan</t>
  </si>
  <si>
    <t>LOWER OLAVE CDC</t>
  </si>
  <si>
    <t>MARDELYN S. GOLIS</t>
  </si>
  <si>
    <t>Brgy. Lower Olave</t>
  </si>
  <si>
    <t>MINBULAWAN CDC</t>
  </si>
  <si>
    <t>Sitio Minbulawan, Brgy. Lower Olave</t>
  </si>
  <si>
    <t>AFGA  CDC</t>
  </si>
  <si>
    <t>BERNALYN G. JAMON</t>
  </si>
  <si>
    <t>Sitio Afga, Brgy. Lower Olave</t>
  </si>
  <si>
    <t>UPPER OLAVE CDC</t>
  </si>
  <si>
    <t>Upper Olave, Brgy. Lower Olave</t>
  </si>
  <si>
    <t>Carrascal</t>
  </si>
  <si>
    <t>DIOSELINE I. LIMBACO</t>
  </si>
  <si>
    <t>Brgy. Doyos</t>
  </si>
  <si>
    <t>JOSEPHINE G. GROMEZ</t>
  </si>
  <si>
    <t>Brgy. Saca</t>
  </si>
  <si>
    <t>MA. LIZA C. ANINO</t>
  </si>
  <si>
    <t>MAICAM CDC</t>
  </si>
  <si>
    <t>AGNES A. GARDIGO</t>
  </si>
  <si>
    <t>Brgy. Panikian</t>
  </si>
  <si>
    <t>MIRASOL S. NAMOC</t>
  </si>
  <si>
    <t>JUDITH B. ALVAREZ</t>
  </si>
  <si>
    <t>IMELDA E. NOZAL</t>
  </si>
  <si>
    <t>Brgy. Tag-anito</t>
  </si>
  <si>
    <t>GANGO CDC</t>
  </si>
  <si>
    <t>EMALYN U. JABUJAB</t>
  </si>
  <si>
    <t>Brgy. Bun-ot</t>
  </si>
  <si>
    <t>BUN-OT A CDC</t>
  </si>
  <si>
    <t>EUNICE M. ATON</t>
  </si>
  <si>
    <t>BUN-OT B CDC</t>
  </si>
  <si>
    <t>MARIBETH Y. BALONGOY</t>
  </si>
  <si>
    <t>RUTCHEL U. ARGUILLAS</t>
  </si>
  <si>
    <t>P-5,Nasipit, Brgy. Adlay</t>
  </si>
  <si>
    <t>DIEGO SILANG CDC</t>
  </si>
  <si>
    <t>JOSEFINA B. CADIZ</t>
  </si>
  <si>
    <t>Brgy. 6, Diego Silang</t>
  </si>
  <si>
    <t>ECCDCBP-461-20-Caraga</t>
  </si>
  <si>
    <t>February 7, 2020</t>
  </si>
  <si>
    <t>February 6, 2024</t>
  </si>
  <si>
    <t>ECCDSP-479-20-Caraga</t>
  </si>
  <si>
    <t>ECCDCBP-462-20-Caraga</t>
  </si>
  <si>
    <t>ECCDSP-480-20-Caraga</t>
  </si>
  <si>
    <t>ECCDCBP-463-20-Caraga</t>
  </si>
  <si>
    <t>February 6, 2023</t>
  </si>
  <si>
    <t>ECCDSP-481-20-Caraga</t>
  </si>
  <si>
    <t>ECCDCBP-464-20-Caraga</t>
  </si>
  <si>
    <t>ECCDSP-482-20-Caraga</t>
  </si>
  <si>
    <t>ECCDCBP-465-20-Caraga</t>
  </si>
  <si>
    <t>ECCDSP-483-20-Caraga</t>
  </si>
  <si>
    <t>ECCDCBP-466-20-Caraga</t>
  </si>
  <si>
    <t>ECCDSP-484-20-Caraga</t>
  </si>
  <si>
    <t>ECCDCBP-467-20-Caraga</t>
  </si>
  <si>
    <t>ECCDSP-485-20-Caraga</t>
  </si>
  <si>
    <t>ECCDCBP-468-20-Caraga</t>
  </si>
  <si>
    <t>ECCDSP-486-20-Caraga</t>
  </si>
  <si>
    <t>ECCDCBP-469-20-Caraga</t>
  </si>
  <si>
    <t>ECCDSP-487-20-Caraga</t>
  </si>
  <si>
    <t>ECCDCBP-470-20-Caraga</t>
  </si>
  <si>
    <t>ECCDSP-488-20-Caraga</t>
  </si>
  <si>
    <t>ECCDCBP-471-20-Caraga</t>
  </si>
  <si>
    <t>ECCDSP-489-20-Caraga</t>
  </si>
  <si>
    <t>ECCDCBP-472-20-Caraga</t>
  </si>
  <si>
    <t>ECCDSP-490-20-Caraga</t>
  </si>
  <si>
    <t>ECCDSP-491-20-Caraga</t>
  </si>
  <si>
    <t>ECCDCBP-473-20-Caraga</t>
  </si>
  <si>
    <t>ECCDSP-492-20-Caraga</t>
  </si>
  <si>
    <t>ECCDSP-493-20-Caraga</t>
  </si>
  <si>
    <t>ECCDCBP-474-20-Caraga</t>
  </si>
  <si>
    <t>ECCDSP-494-20-Caraga</t>
  </si>
  <si>
    <t>ECCDCBP-475-20-Caraga</t>
  </si>
  <si>
    <t>ECCDSP-495-20-Caraga</t>
  </si>
  <si>
    <t>February 12, 2020</t>
  </si>
  <si>
    <t>February 11, 2023</t>
  </si>
  <si>
    <t>ECCDSP-496-20-Caraga</t>
  </si>
  <si>
    <t>ECCDCBP-476-20-Caraga</t>
  </si>
  <si>
    <t>February 11, 2024</t>
  </si>
  <si>
    <t>ECCDCBP-477-20-Caraga</t>
  </si>
  <si>
    <t>ECCDSP-497-20-Caraga</t>
  </si>
  <si>
    <t>ECCDCBP-478-20-Caraga</t>
  </si>
  <si>
    <t>ECCDSP-498-20-Caraga</t>
  </si>
  <si>
    <t>ECCDCBP-479-20-Caraga</t>
  </si>
  <si>
    <t>ECCDCBP-480-20-Caraga</t>
  </si>
  <si>
    <t>ECCDSP-499-20-Caraga</t>
  </si>
  <si>
    <t>ECCDCBP-481-20-Caraga</t>
  </si>
  <si>
    <t>ECCDCBP-482-20-Caraga</t>
  </si>
  <si>
    <t>ECCDSP-500-20-Caraga</t>
  </si>
  <si>
    <t>ECCDCBP-483-20-Caraga</t>
  </si>
  <si>
    <t>ECCDSP-501-20-Caraga</t>
  </si>
  <si>
    <t>ECCDCBP-484-20-Caraga</t>
  </si>
  <si>
    <t>ECCDSP-502-20-Caraga</t>
  </si>
  <si>
    <t>ECCDCBP-485-20-Caraga</t>
  </si>
  <si>
    <t>ECCDSP-503-20-Caraga</t>
  </si>
  <si>
    <t>ECCDCBP-486-20-Caraga</t>
  </si>
  <si>
    <t>ECCDCBP-487-20-Caraga</t>
  </si>
  <si>
    <t>ECCDSP-504-20-Caraga</t>
  </si>
  <si>
    <t>ECCDCBP-488-20-Caraga</t>
  </si>
  <si>
    <t>ECCDSP-505-20-Caraga</t>
  </si>
  <si>
    <t>ECCDCBP-489-20-Caraga</t>
  </si>
  <si>
    <t>ECCDSP-506-20-Caraga</t>
  </si>
  <si>
    <t>ECCDCBP-490-20-Caraga</t>
  </si>
  <si>
    <t>ECCDSP-507-20-Caraga</t>
  </si>
  <si>
    <t>ECCDCBP-491-20-Caraga</t>
  </si>
  <si>
    <t>ECCDSP-508-20-Caraga</t>
  </si>
  <si>
    <t>ECCDCBP-492-20-Caraga</t>
  </si>
  <si>
    <t>ECCDCBP-493-20-Caraga</t>
  </si>
  <si>
    <t>ECCDSP-509-20-Caraga</t>
  </si>
  <si>
    <t>ECCDCBP-494-20-Caraga</t>
  </si>
  <si>
    <t>ECCDSP-510-20-Caraga</t>
  </si>
  <si>
    <t>ECCDCBP-495-20-Caraga</t>
  </si>
  <si>
    <t>ECCDSP-511-20-Caraga</t>
  </si>
  <si>
    <t>ECCDCBP-496-20-Caraga</t>
  </si>
  <si>
    <t>ECCDSP-512-20-Caraga</t>
  </si>
  <si>
    <t>ECCDCBP-497-20-Caraga</t>
  </si>
  <si>
    <t>ECCDCBP-498-20-Caraga</t>
  </si>
  <si>
    <t>ECCDSP-513-20-Caraga</t>
  </si>
  <si>
    <t>ECCDCBP-499-20-Caraga</t>
  </si>
  <si>
    <t>ECCDSP-514-20-Caraga</t>
  </si>
  <si>
    <t>ECCDCBP-500-20-Caraga</t>
  </si>
  <si>
    <t>ECCDSP-515-20-Caraga</t>
  </si>
  <si>
    <t>ECCDCBP-501-20-Caraga</t>
  </si>
  <si>
    <t>ECCDSP-516-20-Caraga</t>
  </si>
  <si>
    <t>ECCDCBP-502-20-Caraga</t>
  </si>
  <si>
    <t>ECCDCBP-503-20-Caraga</t>
  </si>
  <si>
    <t>ECCDSP-517-20-Caraga</t>
  </si>
  <si>
    <t>ECCDCBP-504-20-Caraga</t>
  </si>
  <si>
    <t>ECCDCBP-505-20-Caraga</t>
  </si>
  <si>
    <t>February 19, 2020</t>
  </si>
  <si>
    <t>February 18, 2023</t>
  </si>
  <si>
    <t>ECDDSP-518-20-Caraga</t>
  </si>
  <si>
    <t>ECCDCBP-506-20-Caraga</t>
  </si>
  <si>
    <t>ECDDSP-519-20-Caraga</t>
  </si>
  <si>
    <t>ECCDCBP-507-20-Caraga</t>
  </si>
  <si>
    <t>ECDDSP-520-20-Caraga</t>
  </si>
  <si>
    <t>ECCDCBP-508-20-Caraga</t>
  </si>
  <si>
    <t>ECDDSP-521-20-Caraga</t>
  </si>
  <si>
    <t>ECCDCBP-509-20-Caraga</t>
  </si>
  <si>
    <t>February 18, 2024</t>
  </si>
  <si>
    <t>ECDDSP-522-20-Caraga</t>
  </si>
  <si>
    <t>ECCDCBP-510-20-Caraga</t>
  </si>
  <si>
    <t>ECDDSP-523-20-Caraga</t>
  </si>
  <si>
    <t>ECCDCBP-511-20-Caraga</t>
  </si>
  <si>
    <t>ECDDSP-524-20-Caraga</t>
  </si>
  <si>
    <t>ECCDCBP-512-20-Caraga</t>
  </si>
  <si>
    <t>ECDDSP-525-20-Caraga</t>
  </si>
  <si>
    <t>ECCDCBP-513-20-Caraga</t>
  </si>
  <si>
    <t>ECDDSP-526-20-Caraga</t>
  </si>
  <si>
    <t>ECCDCBP-514-20-Caraga</t>
  </si>
  <si>
    <t>ECDDSP-527-20-Caraga</t>
  </si>
  <si>
    <t>ECCDCBP-515-20-Caraga</t>
  </si>
  <si>
    <t>ECDDSP-528-20-Caraga</t>
  </si>
  <si>
    <t>ECCDCBP-516-20-Caraga</t>
  </si>
  <si>
    <t>February 20, 2020</t>
  </si>
  <si>
    <t>February 19, 2023</t>
  </si>
  <si>
    <t>ECDDSP-529-20-Caraga</t>
  </si>
  <si>
    <t>Jan. 29, 2020</t>
  </si>
  <si>
    <t>Jan. 27, 2020</t>
  </si>
  <si>
    <t>Surigao City</t>
  </si>
  <si>
    <t>Jabonga</t>
  </si>
  <si>
    <t>IMELDA A. EJANDRA</t>
  </si>
  <si>
    <t>DAISY L. GEMPARO</t>
  </si>
  <si>
    <t>GEMMA D. BOCBOC</t>
  </si>
  <si>
    <t>URSULA S. EDILO</t>
  </si>
  <si>
    <t>VELERMA E. ARREZA</t>
  </si>
  <si>
    <t>MAY ANN A. SENDONG</t>
  </si>
  <si>
    <t>MARY GRACE S. TORION</t>
  </si>
  <si>
    <t>NENITA R. TILLO</t>
  </si>
  <si>
    <t>ADELITA B. LAMOSTE</t>
  </si>
  <si>
    <t>DINA E. DIAZ</t>
  </si>
  <si>
    <t>ALMIE S. CORDOVA</t>
  </si>
  <si>
    <t>DELIA R. OTAGAN</t>
  </si>
  <si>
    <t>MARILYN M. DACURON</t>
  </si>
  <si>
    <t>BERNADETH D. CARCUEVAS</t>
  </si>
  <si>
    <t>ARCELI G. SALAS</t>
  </si>
  <si>
    <t>SHEILA M. VESCARA</t>
  </si>
  <si>
    <t>EUGENE R. MORTA</t>
  </si>
  <si>
    <t>CECILLE B. JANDUG</t>
  </si>
  <si>
    <t>RITCHEL D. LANQUINO</t>
  </si>
  <si>
    <t>ANA MARIE D. LIQUIDO</t>
  </si>
  <si>
    <t>DANICA B. CAPILI</t>
  </si>
  <si>
    <t>LOLITA T. DELA TORRE</t>
  </si>
  <si>
    <t>REA MAE A. ABLANQUE</t>
  </si>
  <si>
    <t>JAYED G. ROYO</t>
  </si>
  <si>
    <t>CHRISTINE LILIBETH E. BELTRAN</t>
  </si>
  <si>
    <t>YITZ B. DEJOLDE</t>
  </si>
  <si>
    <t>MARCOSA G. ACLO</t>
  </si>
  <si>
    <t>Brgy. Talavera</t>
  </si>
  <si>
    <t>Sitio Bagong Silang, Brgy. Talavera</t>
  </si>
  <si>
    <t>Sitio Capangdan, Brgy. Talavera</t>
  </si>
  <si>
    <t>Brgy. Patiño</t>
  </si>
  <si>
    <t>Brgy. Opong</t>
  </si>
  <si>
    <t>Brgy. Sampaguita</t>
  </si>
  <si>
    <t>Brgy. Tayaga</t>
  </si>
  <si>
    <t>Brgy. Canlanipa</t>
  </si>
  <si>
    <t>Brgy. Washington</t>
  </si>
  <si>
    <t>Brgy. Amparo</t>
  </si>
  <si>
    <t>Brgy. Cuyago</t>
  </si>
  <si>
    <t>Brgy.  Balguian</t>
  </si>
  <si>
    <t>Brgy. Libas</t>
  </si>
  <si>
    <t>Brgy. Bangonay</t>
  </si>
  <si>
    <t>Brgy. Colorado</t>
  </si>
  <si>
    <t>P-7, Brgy. Poblacion</t>
  </si>
  <si>
    <t>Brgy. Magsaysay</t>
  </si>
  <si>
    <t>P-4, Brgy. Baleguian</t>
  </si>
  <si>
    <t>P-1, Brgy. Maraiging</t>
  </si>
  <si>
    <t>Brgy. A. Beltran</t>
  </si>
  <si>
    <t>P-1, Poblacion</t>
  </si>
  <si>
    <t>February 19, 2025</t>
  </si>
  <si>
    <t>February 19, 2024</t>
  </si>
  <si>
    <t>ECDDSP-530-20-Caraga</t>
  </si>
  <si>
    <t>ECDDSP-531-20-Caraga</t>
  </si>
  <si>
    <t>ECDDSP-532-20-Caraga</t>
  </si>
  <si>
    <t>ECDDSP-533-20-Caraga</t>
  </si>
  <si>
    <t>ECDDSP-534-20-Caraga</t>
  </si>
  <si>
    <t>ECDDSP-535-20-Caraga</t>
  </si>
  <si>
    <t>ECDDSP-536-20-Caraga</t>
  </si>
  <si>
    <t>ECDDSP-537-20-Caraga</t>
  </si>
  <si>
    <t>ECDDSP-538-20-Caraga</t>
  </si>
  <si>
    <t>ECDDSP-539-20-Caraga</t>
  </si>
  <si>
    <t>ECDDSP-540-20-Caraga</t>
  </si>
  <si>
    <t>ECDDSP-541-20-Caraga</t>
  </si>
  <si>
    <t>ECDDSP-542-20-Caraga</t>
  </si>
  <si>
    <t>ECDDSP-543-20-Caraga</t>
  </si>
  <si>
    <t>ECDDSP-544-20-Caraga</t>
  </si>
  <si>
    <t>ECDDSP-545-20-Caraga</t>
  </si>
  <si>
    <t>ECDDSP-546-20-Caraga</t>
  </si>
  <si>
    <t>ECDDSP-547-20-Caraga</t>
  </si>
  <si>
    <t>ECDDSP-548-20-Caraga</t>
  </si>
  <si>
    <t>ECDDSP-549-20-Caraga</t>
  </si>
  <si>
    <t>ECDDSP-550-20-Caraga</t>
  </si>
  <si>
    <t>ECDDSP-551-20-Caraga</t>
  </si>
  <si>
    <t>ECDDSP-552-20-Caraga</t>
  </si>
  <si>
    <t>ECDDSP-553-20-Caraga</t>
  </si>
  <si>
    <t>ECDDSP-554-20-Caraga</t>
  </si>
  <si>
    <t>ECDDSP-555-20-Caraga</t>
  </si>
  <si>
    <t>ECDDSP-556-20-Caraga</t>
  </si>
  <si>
    <t>TALAVERA CDC</t>
  </si>
  <si>
    <t>PATIÑO CDC</t>
  </si>
  <si>
    <t>OPONG CDC</t>
  </si>
  <si>
    <t>SAMPAGUITA CDC</t>
  </si>
  <si>
    <t>TAYAGA CDC</t>
  </si>
  <si>
    <t>HINATUAN CDC</t>
  </si>
  <si>
    <t>ECCDCBP-517-20-Caraga</t>
  </si>
  <si>
    <t>ECCDCBP-518-20-Caraga</t>
  </si>
  <si>
    <t>ECCDCBP-519-20-Caraga</t>
  </si>
  <si>
    <t>ECCDCBP-520-20-Caraga</t>
  </si>
  <si>
    <t>ECCDCBP-521-20-Caraga</t>
  </si>
  <si>
    <t>ECCDCBP-522-20-Caraga</t>
  </si>
  <si>
    <t>ECCDCBP-523-20-Caraga</t>
  </si>
  <si>
    <t>CANLANIPA MODEL CDC</t>
  </si>
  <si>
    <t>BAYBAY MAGALLANES CDC</t>
  </si>
  <si>
    <t>EARLY CHILDHOOD LEARNING CENTER ( LGU-Managed)</t>
  </si>
  <si>
    <t>LITTLE TONDO CDC</t>
  </si>
  <si>
    <t>ECCDCBP-524-20-Caraga</t>
  </si>
  <si>
    <t>ECCDCBP-525-20-Caraga</t>
  </si>
  <si>
    <t>ECCDCBP-526-20-Caraga</t>
  </si>
  <si>
    <t>ECCDCBP-527-20-Caraga</t>
  </si>
  <si>
    <t>ECCDCBP-528-20-Caraga</t>
  </si>
  <si>
    <t>ECCDCBP-529-20-Caraga</t>
  </si>
  <si>
    <t>AMPARO CDC</t>
  </si>
  <si>
    <t>ECCDCBP-530-20-Caraga</t>
  </si>
  <si>
    <t>CUYAGO CDC</t>
  </si>
  <si>
    <t>BALEGUIAN CDC</t>
  </si>
  <si>
    <t>LIBAS CDC</t>
  </si>
  <si>
    <t>BANGONAY CDC 2</t>
  </si>
  <si>
    <t>COLORADO CDC</t>
  </si>
  <si>
    <t>POBLACION CDC 2</t>
  </si>
  <si>
    <t>CORO CDC</t>
  </si>
  <si>
    <t>TAMPING CDC</t>
  </si>
  <si>
    <t>MARAIGING CDC</t>
  </si>
  <si>
    <t>A BELTRAN CDC</t>
  </si>
  <si>
    <t>POBLACION CDC 1</t>
  </si>
  <si>
    <t>TAGBUAYA CDC</t>
  </si>
  <si>
    <t>ECCDCBP-531-20-Caraga</t>
  </si>
  <si>
    <t>ECCDCBP-532-20-Caraga</t>
  </si>
  <si>
    <t>ECCDCBP-533-20-Caraga</t>
  </si>
  <si>
    <t>ECCDCBP-534-20-Caraga</t>
  </si>
  <si>
    <t>ECCDCBP-535-20-Caraga</t>
  </si>
  <si>
    <t>ECCDCBP-536-20-Caraga</t>
  </si>
  <si>
    <t>ECCDCBP-537-20-Caraga</t>
  </si>
  <si>
    <t>ECCDCBP-538-20-Caraga</t>
  </si>
  <si>
    <t>ECCDCBP-539-20-Caraga</t>
  </si>
  <si>
    <t>ECCDCBP-540-20-Caraga</t>
  </si>
  <si>
    <t>ECCDCBP-541-20-Caraga</t>
  </si>
  <si>
    <t>ECCDCBP-542-20-Caraga</t>
  </si>
  <si>
    <t>ECCDCBP-543-20-Caraga</t>
  </si>
  <si>
    <t>ECDDSP-557-20-Caraga</t>
  </si>
  <si>
    <t>ECDDSP-558-20-Caraga</t>
  </si>
  <si>
    <t>TEODORA T. LOREN</t>
  </si>
  <si>
    <t>RUBY P. ABIAN</t>
  </si>
  <si>
    <t>ESTERLINA A. NAGAS</t>
  </si>
  <si>
    <t>IMELDA A. BUCHAN</t>
  </si>
  <si>
    <t>MARIVIC B. SURADA</t>
  </si>
  <si>
    <t>MYRNALEN M. LOAYON</t>
  </si>
  <si>
    <t>LOURDITA C. JARDENIL</t>
  </si>
  <si>
    <t>JUANA L. SUAZO</t>
  </si>
  <si>
    <t>JINKY T. GEALOGO</t>
  </si>
  <si>
    <t>MYRA C. ESCALANTE</t>
  </si>
  <si>
    <t>NORA D. ADVINCULA</t>
  </si>
  <si>
    <t>ROLITA S. PERSIGO</t>
  </si>
  <si>
    <t>GERONIMA U. ACOSTA</t>
  </si>
  <si>
    <t>RAILITA R. PALEN</t>
  </si>
  <si>
    <t>JANE VESLIN C. PLAZA</t>
  </si>
  <si>
    <t>JULIETA A. SARAY</t>
  </si>
  <si>
    <t>JOANNE D. GONTIÑAS</t>
  </si>
  <si>
    <t>VISITACION R. LAID</t>
  </si>
  <si>
    <t>ALONA C. TELLO</t>
  </si>
  <si>
    <t>Brgy. Anomar</t>
  </si>
  <si>
    <t>Brgy. Luna</t>
  </si>
  <si>
    <t>Brgy. Punta Bilar</t>
  </si>
  <si>
    <t>Brgy. Lipata</t>
  </si>
  <si>
    <t>Brgy. Lisondra</t>
  </si>
  <si>
    <t>Brgy. Zaragoza</t>
  </si>
  <si>
    <t>Brgy. Taft</t>
  </si>
  <si>
    <t>Brgy. Danao</t>
  </si>
  <si>
    <t>Brgy. Mabua</t>
  </si>
  <si>
    <t>Brgy. Nabago</t>
  </si>
  <si>
    <t>Brgy. Orok</t>
  </si>
  <si>
    <t>Brgy. Day-asan</t>
  </si>
  <si>
    <t>Brgy. Cagniog</t>
  </si>
  <si>
    <t>ECDDSP-559-20-Caraga</t>
  </si>
  <si>
    <t>ECDDSP-560-20-Caraga</t>
  </si>
  <si>
    <t>ECDDSP-561-20-Caraga</t>
  </si>
  <si>
    <t>ECDDSP-562-20-Caraga</t>
  </si>
  <si>
    <t>ECDDSP-563-20-Caraga</t>
  </si>
  <si>
    <t>ECDDSP-564-20-Caraga</t>
  </si>
  <si>
    <t>ECDDSP-565-20-Caraga</t>
  </si>
  <si>
    <t>ECDDSP-566-20-Caraga</t>
  </si>
  <si>
    <t>ECDDSP-567-20-Caraga</t>
  </si>
  <si>
    <t>ECDDSP-568-20-Caraga</t>
  </si>
  <si>
    <t>ECDDSP-569-20-Caraga</t>
  </si>
  <si>
    <t>ECDDSP-570-20-Caraga</t>
  </si>
  <si>
    <t>ECDDSP-571-20-Caraga</t>
  </si>
  <si>
    <t>ECDDSP-572-20-Caraga</t>
  </si>
  <si>
    <t>ECDDSP-573-20-Caraga</t>
  </si>
  <si>
    <t>ECDDSP-574-20-Caraga</t>
  </si>
  <si>
    <t>ECDDSP-575-20-Caraga</t>
  </si>
  <si>
    <t>ECDDSP-576-20-Caraga</t>
  </si>
  <si>
    <t>ECDDSP-577-20-Caraga</t>
  </si>
  <si>
    <t>Barobo</t>
  </si>
  <si>
    <t>EMELITA M. JERONA</t>
  </si>
  <si>
    <t>VEMPIE G. KELISTE</t>
  </si>
  <si>
    <t>CRISTINA S. ALPECHE</t>
  </si>
  <si>
    <t>VICKY G. GALORPORT</t>
  </si>
  <si>
    <t>ANALYN A. MONTES</t>
  </si>
  <si>
    <t>ESTER R. LOBO</t>
  </si>
  <si>
    <t>MARILYN S. DELA CRUZ</t>
  </si>
  <si>
    <t>HERIMINIA Q. ESPINA</t>
  </si>
  <si>
    <t>MARILYN T. DUYAN</t>
  </si>
  <si>
    <t>EMELYN Q. RODRIGUEZ</t>
  </si>
  <si>
    <t>BEATRIZ S. MAHILUM</t>
  </si>
  <si>
    <t>ESTRELLA P. BUSBUS</t>
  </si>
  <si>
    <t>GINA B. LAGULAO</t>
  </si>
  <si>
    <t>ELESA P. REJAS</t>
  </si>
  <si>
    <t>RAMILYN S. LIBANDO</t>
  </si>
  <si>
    <t>JONAMIE V. EDILON</t>
  </si>
  <si>
    <t>NENITA B. LADERA</t>
  </si>
  <si>
    <t>AGENITH Q. CORVERA</t>
  </si>
  <si>
    <t>ALBERTA L. LABAJO</t>
  </si>
  <si>
    <t>MARIANITA B. JANIOLA</t>
  </si>
  <si>
    <t>MERCY A. CHAN</t>
  </si>
  <si>
    <t>ELY N. NOER</t>
  </si>
  <si>
    <t>ELVIRA J. AGUILO</t>
  </si>
  <si>
    <t>SUSAN A. VALLES</t>
  </si>
  <si>
    <t>JUANITA S. PLAZA</t>
  </si>
  <si>
    <t>ARLAN P. TIALA</t>
  </si>
  <si>
    <t>ROGELYN S. PONTILLO</t>
  </si>
  <si>
    <t>MELINDA C. SILONG</t>
  </si>
  <si>
    <t>MERIAM C. EBRERA</t>
  </si>
  <si>
    <t>TERESITA M. MARQUEZ</t>
  </si>
  <si>
    <t>CHERRYBEL V. MANLIGUEZ</t>
  </si>
  <si>
    <t>AIDA A. MAITIM</t>
  </si>
  <si>
    <t>Brgy. Javier</t>
  </si>
  <si>
    <t>Brgy. Guinhalinan</t>
  </si>
  <si>
    <t>Brgy. Tambis</t>
  </si>
  <si>
    <t>Brgy. Gamut</t>
  </si>
  <si>
    <t>Brgy. Kinayan</t>
  </si>
  <si>
    <t>Talisay</t>
  </si>
  <si>
    <t>Sitio Anunang, Brgy. Gamut</t>
  </si>
  <si>
    <t>Brgy. Dapdap</t>
  </si>
  <si>
    <t>Brgy. Bahi</t>
  </si>
  <si>
    <t>Brgy. Campbagang</t>
  </si>
  <si>
    <t>Dinuyan</t>
  </si>
  <si>
    <t>Brgy. Wakat</t>
  </si>
  <si>
    <t>Brgy. Unidad</t>
  </si>
  <si>
    <t>Brgy. San Vicente</t>
  </si>
  <si>
    <t>Brgy. Dughan</t>
  </si>
  <si>
    <t>Brgy. Mamis</t>
  </si>
  <si>
    <t>Brgy. Amaga</t>
  </si>
  <si>
    <t>Brgy. Causwagan</t>
  </si>
  <si>
    <t>Brgy. Sudlon</t>
  </si>
  <si>
    <t>Brgy. Cabacungan</t>
  </si>
  <si>
    <t>Brgy. Sua</t>
  </si>
  <si>
    <t>Sabang</t>
  </si>
  <si>
    <t>Mamabato, Brgy. San Roque</t>
  </si>
  <si>
    <t>Candiisan, Brgy. Guinhalinan</t>
  </si>
  <si>
    <t>Maapod, Brgy. Cabacungan</t>
  </si>
  <si>
    <t>Malindog, Brgy. Gamut</t>
  </si>
  <si>
    <t>March 3, 2020</t>
  </si>
  <si>
    <t>March 2, 2024</t>
  </si>
  <si>
    <t>March 2, 2023</t>
  </si>
  <si>
    <t>ECDDSP-578-20-Caraga</t>
  </si>
  <si>
    <t>ECDDSP-579-20-Caraga</t>
  </si>
  <si>
    <t>ECDDSP-580-20-Caraga</t>
  </si>
  <si>
    <t>ECDDSP-581-20-Caraga</t>
  </si>
  <si>
    <t>ECDDSP-582-20-Caraga</t>
  </si>
  <si>
    <t>ECDDSP-583-20-Caraga</t>
  </si>
  <si>
    <t>ECDDSP-584-20-Caraga</t>
  </si>
  <si>
    <t>ECDDSP-585-20-Caraga</t>
  </si>
  <si>
    <t>ECDDSP-586-20-Caraga</t>
  </si>
  <si>
    <t>ECDDSP-587-20-Caraga</t>
  </si>
  <si>
    <t>ECDDSP-588-20-Caraga</t>
  </si>
  <si>
    <t>ECDDSP-589-20-Caraga</t>
  </si>
  <si>
    <t>ECDDSP-590-20-Caraga</t>
  </si>
  <si>
    <t>ECDDSP-591-20-Caraga</t>
  </si>
  <si>
    <t>ECDDSP-592-20-Caraga</t>
  </si>
  <si>
    <t>ECDDSP-593-20-Caraga</t>
  </si>
  <si>
    <t>ECDDSP-594-20-Caraga</t>
  </si>
  <si>
    <t>ECDDSP-595-20-Caraga</t>
  </si>
  <si>
    <t>ECDDSP-596-20-Caraga</t>
  </si>
  <si>
    <t>ECDDSP-597-20-Caraga</t>
  </si>
  <si>
    <t>ECDDSP-598-20-Caraga</t>
  </si>
  <si>
    <t>ECDDSP-599-20-Caraga</t>
  </si>
  <si>
    <t>ECDDSP-600-20-Caraga</t>
  </si>
  <si>
    <t>ECDDSP-601-20-Caraga</t>
  </si>
  <si>
    <t>ECDDSP-602-20-Caraga</t>
  </si>
  <si>
    <t>ECDDSP-603-20-Caraga</t>
  </si>
  <si>
    <t>ECDDSP-604-20-Caraga</t>
  </si>
  <si>
    <t>ECDDSP-605-20-Caraga</t>
  </si>
  <si>
    <t>ECDDSP-606-20-Caraga</t>
  </si>
  <si>
    <t>ECDDSP-607-20-Caraga</t>
  </si>
  <si>
    <t>ECDDSP-608-20-Caraga</t>
  </si>
  <si>
    <t>LAUREL CDC</t>
  </si>
  <si>
    <t>UPPER LIBAS CDC</t>
  </si>
  <si>
    <t>ECCDCBP-544-20-Caraga</t>
  </si>
  <si>
    <t>ECCDCBP-545-20-Caraga</t>
  </si>
  <si>
    <t>PUROK 12 CDC</t>
  </si>
  <si>
    <t>ANOMAR CDC</t>
  </si>
  <si>
    <t>MAYOR PEDRO R. ESPINA CDC</t>
  </si>
  <si>
    <t>PUNTA BILAR CDC</t>
  </si>
  <si>
    <t>LIPATA CDC</t>
  </si>
  <si>
    <t>LISONDRA CDC</t>
  </si>
  <si>
    <t>ZARAGOZA CDC</t>
  </si>
  <si>
    <t>BAYBAY PAROLA CDC</t>
  </si>
  <si>
    <t>BAYBAY ROSE CDC</t>
  </si>
  <si>
    <t>PANTALAN 2 CDC</t>
  </si>
  <si>
    <t>DANAO CDC</t>
  </si>
  <si>
    <t>NABAGO CDC</t>
  </si>
  <si>
    <t>OROK CDC</t>
  </si>
  <si>
    <t>DAY-ASAN CDC</t>
  </si>
  <si>
    <t>CAYUTAN CDC</t>
  </si>
  <si>
    <t>ECCDCBP-546-20-Caraga</t>
  </si>
  <si>
    <t>ECCDCBP-547-20-Caraga</t>
  </si>
  <si>
    <t>ECCDCBP-548-20-Caraga</t>
  </si>
  <si>
    <t>ECCDCBP-549-20-Caraga</t>
  </si>
  <si>
    <t>ECCDCBP-550-20-Caraga</t>
  </si>
  <si>
    <t>ECCDCBP-551-20-Caraga</t>
  </si>
  <si>
    <t>ECCDCBP-552-20-Caraga</t>
  </si>
  <si>
    <t>ECCDCBP-553-20-Caraga</t>
  </si>
  <si>
    <t>ECCDCBP-554-20-Caraga</t>
  </si>
  <si>
    <t>ECCDCBP-555-20-Caraga</t>
  </si>
  <si>
    <t>ECCDCBP-556-20-Caraga</t>
  </si>
  <si>
    <t>ECCDCBP-557-20-Caraga</t>
  </si>
  <si>
    <t>ECCDCBP-558-20-Caraga</t>
  </si>
  <si>
    <t>ECCDCBP-559-20-Caraga</t>
  </si>
  <si>
    <t>ECCDCBP-560-20-Caraga</t>
  </si>
  <si>
    <t>ECCDCBP-561-20-Caraga</t>
  </si>
  <si>
    <t>ECCDCBP-562-20-Caraga</t>
  </si>
  <si>
    <t>ECCDCBP-563-20-Caraga</t>
  </si>
  <si>
    <t>ECCDCBP-564-20-Caraga</t>
  </si>
  <si>
    <t>JAVIER CDC</t>
  </si>
  <si>
    <t>GUINHALINAN CDC</t>
  </si>
  <si>
    <t>TAMBIS CDC</t>
  </si>
  <si>
    <t>GAMUT CDC</t>
  </si>
  <si>
    <t>KINAYAN CDC</t>
  </si>
  <si>
    <t>TALISAY CDC</t>
  </si>
  <si>
    <t>ANUNANG CDC</t>
  </si>
  <si>
    <t>DAPDAP CDC</t>
  </si>
  <si>
    <t>KAUSWAGAN KIDDIE CARE CDC</t>
  </si>
  <si>
    <t>CAMPBAGANG CDC</t>
  </si>
  <si>
    <t>BAHI CDC</t>
  </si>
  <si>
    <t>DINUYAN CDC</t>
  </si>
  <si>
    <t>SOREX CDC</t>
  </si>
  <si>
    <t>WAKAT CDC</t>
  </si>
  <si>
    <t>CREEK B CDC</t>
  </si>
  <si>
    <t>GARDEN CDC</t>
  </si>
  <si>
    <t>UNIDAD CDC</t>
  </si>
  <si>
    <t>PONGPONG CDC</t>
  </si>
  <si>
    <t>DUGHAN CDC</t>
  </si>
  <si>
    <t>MAMIS CDC</t>
  </si>
  <si>
    <t>AMAGA CDC</t>
  </si>
  <si>
    <t>CAUSWAGAN CDC</t>
  </si>
  <si>
    <t>NEW BOG-O CDC</t>
  </si>
  <si>
    <t>SUDLON CDC</t>
  </si>
  <si>
    <t>CABACUNGAN CDC</t>
  </si>
  <si>
    <t>SUA CDC</t>
  </si>
  <si>
    <t>MAMBATO CDC</t>
  </si>
  <si>
    <t>CANDIISAN CDC</t>
  </si>
  <si>
    <t>MAAPOD CDC</t>
  </si>
  <si>
    <t>MALINDOG CDC</t>
  </si>
  <si>
    <t>March 2, 2025</t>
  </si>
  <si>
    <t>ECCDCBP-565-20-Caraga</t>
  </si>
  <si>
    <t>ECCDCBP-566-20-Caraga</t>
  </si>
  <si>
    <t>ECCDCBP-567-20-Caraga</t>
  </si>
  <si>
    <t>ECCDCBP-568-20-Caraga</t>
  </si>
  <si>
    <t>ECCDCBP-569-20-Caraga</t>
  </si>
  <si>
    <t>ECCDCBP-570-20-Caraga</t>
  </si>
  <si>
    <t>ECCDCBP-571-20-Caraga</t>
  </si>
  <si>
    <t>ECCDCBP-572-20-Caraga</t>
  </si>
  <si>
    <t>ECCDCBP-573-20-Caraga</t>
  </si>
  <si>
    <t>ECCDCBP-574-20-Caraga</t>
  </si>
  <si>
    <t>ECCDCBP-575-20-Caraga</t>
  </si>
  <si>
    <t>ECCDCBP-576-20-Caraga</t>
  </si>
  <si>
    <t>ECCDCBP-577-20-Caraga</t>
  </si>
  <si>
    <t>ECCDCBP-578-20-Caraga</t>
  </si>
  <si>
    <t>ECCDCBP-579-20-Caraga</t>
  </si>
  <si>
    <t>ECCDCBP-580-20-Caraga</t>
  </si>
  <si>
    <t>ECCDCBP-581-20-Caraga</t>
  </si>
  <si>
    <t>ECCDCBP-582-20-Caraga</t>
  </si>
  <si>
    <t>ECCDCBP-583-20-Caraga</t>
  </si>
  <si>
    <t>ECCDCBP-584-20-Caraga</t>
  </si>
  <si>
    <t>ECCDCBP-585-20-Caraga</t>
  </si>
  <si>
    <t>ECCDCBP-586-20-Caraga</t>
  </si>
  <si>
    <t>ECCDCBP-587-20-Caraga</t>
  </si>
  <si>
    <t>ECCDCBP-588-20-Caraga</t>
  </si>
  <si>
    <t>ECCDCBP-589-20-Caraga</t>
  </si>
  <si>
    <t>ECCDCBP-590-20-Caraga</t>
  </si>
  <si>
    <t>ECCDCBP-591-20-Caraga</t>
  </si>
  <si>
    <t>ECCDCBP-592-20-Caraga</t>
  </si>
  <si>
    <t>ECCDCBP-593-20-Caraga</t>
  </si>
  <si>
    <t>ECCDCBP-594-20-Caraga</t>
  </si>
  <si>
    <t>ECCDCBP-595-20-Caraga</t>
  </si>
  <si>
    <t>ECCDCBP-596-20-Caraga</t>
  </si>
  <si>
    <t>ECCDCBP-597-20-Caraga</t>
  </si>
  <si>
    <t>ECCDCBP-598-20-Caraga</t>
  </si>
  <si>
    <t>ECCDCBP-599-20-Caraga</t>
  </si>
  <si>
    <t>ECCDCBP-600-20-Caraga</t>
  </si>
  <si>
    <t>ECCDSP-478-20-Caraga</t>
  </si>
  <si>
    <t>ECCDCBP-601-20-Caraga</t>
  </si>
  <si>
    <t>ECCDCBP-602-20-Caraga</t>
  </si>
  <si>
    <t>ECCDCBP-603-20-Caraga</t>
  </si>
  <si>
    <t>ECCDCBP-604-20-Caraga</t>
  </si>
  <si>
    <t>ECCDCBP-607-20-Caraga</t>
  </si>
  <si>
    <t>Mach 30, 2020</t>
  </si>
  <si>
    <t>ECCDCBP-608-20-Caraga</t>
  </si>
  <si>
    <t xml:space="preserve">March 29, 2023 </t>
  </si>
  <si>
    <t xml:space="preserve">PUERTO CDC </t>
  </si>
  <si>
    <t>DANIPAS CDC</t>
  </si>
  <si>
    <t>STA. THERESA CDC</t>
  </si>
  <si>
    <t>ST. JOSEPH CDC</t>
  </si>
  <si>
    <t>LABISMA CDC</t>
  </si>
  <si>
    <t>MYRNA G. BALDAZANO</t>
  </si>
  <si>
    <t>JANETH R. TALIQUIL</t>
  </si>
  <si>
    <t>MARILYN C. BARRETTO</t>
  </si>
  <si>
    <t>CARMELITA P. CONGAYO</t>
  </si>
  <si>
    <t>MELESSA S. MARQUEZ</t>
  </si>
  <si>
    <t>NOEL DE CASTRO SANTOS</t>
  </si>
  <si>
    <t>APA-APA CDC</t>
  </si>
  <si>
    <t>BUNGA CDC</t>
  </si>
  <si>
    <t>DINARAWAN CDC</t>
  </si>
  <si>
    <t>BANGONAY CDC</t>
  </si>
  <si>
    <t>MAGDAGOOC CDC</t>
  </si>
  <si>
    <t>Sitio Apa-apa, Brgy. Bangonay</t>
  </si>
  <si>
    <t>P-1B, Brgy. Bunga</t>
  </si>
  <si>
    <t>P-3, San Pablo</t>
  </si>
  <si>
    <t>P-1, San Pablo</t>
  </si>
  <si>
    <t>P-2, Brgy. San Jose</t>
  </si>
  <si>
    <t>P-4, Brgy. San Vicente</t>
  </si>
  <si>
    <t>Magdagooc Elem. School, Brgy. Magdagooc</t>
  </si>
  <si>
    <t>ECCDCBP-605-20-Caraga</t>
  </si>
  <si>
    <t>ECCDCBP-606-20-Caraga</t>
  </si>
  <si>
    <t>Mar. 31, 2023</t>
  </si>
  <si>
    <t>April 1, 2020</t>
  </si>
  <si>
    <t>ECCDSP-609-20-Caraga</t>
  </si>
  <si>
    <t>ECCDSP-610-20-Caraga</t>
  </si>
  <si>
    <t>ECCDSP-611-20-Caraga</t>
  </si>
  <si>
    <t>ECCDSP-612-20-Caraga</t>
  </si>
  <si>
    <t>ECCDSP-613-20-Caraga</t>
  </si>
  <si>
    <t>ECCDSP-614-20-Caraga</t>
  </si>
  <si>
    <t>ECCDSP-615-20-Caraga</t>
  </si>
  <si>
    <t>ECCDSP-616-20-Caraga</t>
  </si>
  <si>
    <t>RIZA MAE M. VICENTE</t>
  </si>
  <si>
    <t>JACINTA D. ROSALIN</t>
  </si>
  <si>
    <t>SHEILA A. CAPUA</t>
  </si>
  <si>
    <t>HAZEL M. MONGADO</t>
  </si>
  <si>
    <t>ALMA ROSE M. PABAS</t>
  </si>
  <si>
    <t>JOVY F. ENOCENCIO</t>
  </si>
  <si>
    <t>JUANNE MAE G. LIGA</t>
  </si>
  <si>
    <t>NIMFA F. PAHUNANG</t>
  </si>
  <si>
    <t>Kitcharao</t>
  </si>
  <si>
    <t>RESOURCE CDC</t>
  </si>
  <si>
    <t>UPPER MAHAYAHAY CDC</t>
  </si>
  <si>
    <t>ANIBONGAN CDC</t>
  </si>
  <si>
    <t>CROSSING CDC</t>
  </si>
  <si>
    <t>LOWER SAN ROQUE CDC</t>
  </si>
  <si>
    <t>UPPER SAN ROQUE CDC</t>
  </si>
  <si>
    <t>HINIMBANGAN CDC</t>
  </si>
  <si>
    <t>CANAWAY CDC</t>
  </si>
  <si>
    <t>JALIOBONG CDC</t>
  </si>
  <si>
    <t>BANGAYAN CDC</t>
  </si>
  <si>
    <t>DAHLIA R. CARDONIGA</t>
  </si>
  <si>
    <t>BERNISIONY R. PAJASNOTAN</t>
  </si>
  <si>
    <t>SWEET ROSE JEAN B. CARDINES</t>
  </si>
  <si>
    <t>VIRGIE B. CRESTINOR</t>
  </si>
  <si>
    <t>REVEJOY B. CATIAN</t>
  </si>
  <si>
    <t>JUANA S. MORGADO</t>
  </si>
  <si>
    <t>JERLYN B. NARADA</t>
  </si>
  <si>
    <t>FELIZA P. TIMBAL</t>
  </si>
  <si>
    <t>GEMMA M. BOCBOC</t>
  </si>
  <si>
    <t>NENITA B. SALVACION</t>
  </si>
  <si>
    <t>MARY ANN T. LADE</t>
  </si>
  <si>
    <t>JULIET R. CAGADAS</t>
  </si>
  <si>
    <t>SONIA L. RONQUILLO</t>
  </si>
  <si>
    <t>JOSEFINA S. PIEDAD</t>
  </si>
  <si>
    <t>P-5, Brgy. Songkoy</t>
  </si>
  <si>
    <t>P-3, Poblacion</t>
  </si>
  <si>
    <t>P-3, Brgy. San Isidro</t>
  </si>
  <si>
    <t>P-3, Brgy. Mahayahay</t>
  </si>
  <si>
    <t>P-6, Brgy. Anibonga</t>
  </si>
  <si>
    <t>P-4, Brgy. Crossing</t>
  </si>
  <si>
    <t>P-2, Brgy. Crossing</t>
  </si>
  <si>
    <t>P-2, Brgy. San Roque</t>
  </si>
  <si>
    <t>P-1, Brgy. San Roque</t>
  </si>
  <si>
    <t>P-2, Brgy. Hinimbangan</t>
  </si>
  <si>
    <t>P-2, Brgy. Canaway</t>
  </si>
  <si>
    <t>P-2, Brgy. Jaliobong</t>
  </si>
  <si>
    <t>P-1A, Brgy. Bangayan</t>
  </si>
  <si>
    <t>ECCDCBP-609-20-Caraga</t>
  </si>
  <si>
    <t>ECCDCBP-610-20-Caraga</t>
  </si>
  <si>
    <t>ECCDCBP-611-20-Caraga</t>
  </si>
  <si>
    <t>ECCDCBP-612-20-Caraga</t>
  </si>
  <si>
    <t>ECCDCBP-613-20-Caraga</t>
  </si>
  <si>
    <t>ECCDCBP-614-20-Caraga</t>
  </si>
  <si>
    <t>ECCDCBP-615-20-Caraga</t>
  </si>
  <si>
    <t>ECCDCBP-616-20-Caraga</t>
  </si>
  <si>
    <t>ECCDCBP-617-20-Caraga</t>
  </si>
  <si>
    <t>ECCDCBP-618-20-Caraga</t>
  </si>
  <si>
    <t>ECCDCBP-619-20-Caraga</t>
  </si>
  <si>
    <t>ECCDCBP-620-20-Caraga</t>
  </si>
  <si>
    <t>ECCDCBP-621-20-Caraga</t>
  </si>
  <si>
    <t>ECCDCBP-622-20-Caraga</t>
  </si>
  <si>
    <t>ECCDCBP-623-20-Caraga</t>
  </si>
  <si>
    <t>Feb. 27, 2023</t>
  </si>
  <si>
    <t>February 28, 2020</t>
  </si>
  <si>
    <t>ECCDSP-617-20-Caraga</t>
  </si>
  <si>
    <t>ECCDSP-618-20-Caraga</t>
  </si>
  <si>
    <t>ECCDSP-619-20-Caraga</t>
  </si>
  <si>
    <t>ECCDSP-620-20-Caraga</t>
  </si>
  <si>
    <t>ECCDSP-621-20-Caraga</t>
  </si>
  <si>
    <t>ECCDSP-622-20-Caraga</t>
  </si>
  <si>
    <t>ECCDSP-623-20-Caraga</t>
  </si>
  <si>
    <t>ECCDSP-624-20-Caraga</t>
  </si>
  <si>
    <t>ECCDSP-625-20-Caraga</t>
  </si>
  <si>
    <t>ECCDSP-626-20-Caraga</t>
  </si>
  <si>
    <t>ECCDSP-627-20-Caraga</t>
  </si>
  <si>
    <t>ECCDSP-628-20-Caraga</t>
  </si>
  <si>
    <t>ECCDSP-629-20-Caraga</t>
  </si>
  <si>
    <t>ECCDSP-630-20-Caraga</t>
  </si>
  <si>
    <t>ECCDSP-631-20-Caraga</t>
  </si>
  <si>
    <t>For re-assessment</t>
  </si>
  <si>
    <t>P-10, Puerto, Brgy. Maharlika</t>
  </si>
  <si>
    <t>P-3, Mabuhay, Brgy. San Jose</t>
  </si>
  <si>
    <t>P-1, Danipas, Labisma</t>
  </si>
  <si>
    <t>P-2A, Sittio Tong, Brgy. San Jose</t>
  </si>
  <si>
    <t>Brgy. Labisma</t>
  </si>
  <si>
    <t>P-2, Km. 13, Brgy. San Jose</t>
  </si>
  <si>
    <t>Mar. 30, 2020</t>
  </si>
  <si>
    <t>Mar. 29, 2020</t>
  </si>
  <si>
    <t>ECCDCBP-624-20-Caraga</t>
  </si>
  <si>
    <t>ECCDCBP-625-20-Caraga</t>
  </si>
  <si>
    <t>ECCDCBP-626-20-Caraga</t>
  </si>
  <si>
    <t>ECCDCBP-627-20-Caraga</t>
  </si>
  <si>
    <t>ECCDCBP-628-20-Caraga</t>
  </si>
  <si>
    <t>ECCDCBP-629-20-Caraga</t>
  </si>
  <si>
    <t>DIVINE CDC</t>
  </si>
  <si>
    <t>MERCEDITA V. PONCE</t>
  </si>
  <si>
    <t>MONTAG CDC</t>
  </si>
  <si>
    <t>GEOTINA CDC</t>
  </si>
  <si>
    <t>VILLA PANTINOPLE CDC</t>
  </si>
  <si>
    <t>SOMBRADO CDC</t>
  </si>
  <si>
    <t>VILLA ECLEO CDC</t>
  </si>
  <si>
    <t>ADELFA  N. COMPAC</t>
  </si>
  <si>
    <t>MARITES M. MALAAY</t>
  </si>
  <si>
    <t>RONEL D. CARABIO</t>
  </si>
  <si>
    <t>CHIELOU S. CATARMAN</t>
  </si>
  <si>
    <t>GINA A. AGOT</t>
  </si>
  <si>
    <t>TERESITA A. ALIMPOLOS</t>
  </si>
  <si>
    <t>MARJIE L. BAARDE</t>
  </si>
  <si>
    <t>STA. MONICA CDC</t>
  </si>
  <si>
    <t>ECCDCBP-630-20-Caraga</t>
  </si>
  <si>
    <t>ECCDCBP-631-20-Caraga</t>
  </si>
  <si>
    <t>ECCDCBP-632-20-Caraga</t>
  </si>
  <si>
    <t>ECCDCBP-633-20-Caraga</t>
  </si>
  <si>
    <t>ECCDCBP-634-20-Caraga</t>
  </si>
  <si>
    <t>ECCDCBP-635-20-Caraga</t>
  </si>
  <si>
    <t>Apr. 5, 2023</t>
  </si>
  <si>
    <t>April 6, 2020</t>
  </si>
  <si>
    <t>ECCDSP-632-20-Caraga</t>
  </si>
  <si>
    <t>ECCDSP-633-20-Caraga</t>
  </si>
  <si>
    <t>ECCDSP-634-20-Caraga</t>
  </si>
  <si>
    <t>ECCDSP-635-20-Caraga</t>
  </si>
  <si>
    <t>ECCDSP-636-20-Caraga</t>
  </si>
  <si>
    <t>ECCDSP-637-20-Caraga</t>
  </si>
  <si>
    <t>ECCDSP-638-20-Caraga</t>
  </si>
  <si>
    <t>ECCDSP-639-20-Caraga</t>
  </si>
  <si>
    <t>ECCDSP-640-20-Caraga</t>
  </si>
  <si>
    <t>ECCDSP-641-20-Caraga</t>
  </si>
  <si>
    <t>ECCDSP-642-20-Caraga</t>
  </si>
  <si>
    <t>ECCDSP-643-20-Caraga</t>
  </si>
  <si>
    <t>ECCDSP-644-20-Caraga</t>
  </si>
  <si>
    <t>Montag</t>
  </si>
  <si>
    <t>Navarro</t>
  </si>
  <si>
    <t>Geotina</t>
  </si>
  <si>
    <t>Sta. Monica</t>
  </si>
  <si>
    <t>Villa Pantinople</t>
  </si>
  <si>
    <t>Sombrado</t>
  </si>
  <si>
    <t>Villa Ecleo</t>
  </si>
  <si>
    <t>ECCDSP-645-20-Caraga</t>
  </si>
  <si>
    <t>SEX</t>
  </si>
  <si>
    <t xml:space="preserve">Year </t>
  </si>
  <si>
    <t>Province of Dinagat Islands</t>
  </si>
  <si>
    <t xml:space="preserve">Date:     </t>
  </si>
  <si>
    <t xml:space="preserve">Date:   </t>
  </si>
  <si>
    <t xml:space="preserve">Date:  </t>
  </si>
  <si>
    <t>Summary Result submitted to Central Office</t>
  </si>
  <si>
    <t>CDC Subtotal</t>
  </si>
  <si>
    <t>CDW Subtotal</t>
  </si>
  <si>
    <t>Based on Actual CDC/CDW Database</t>
  </si>
  <si>
    <t>Based on Quarterly Reports Submitted to SB</t>
  </si>
  <si>
    <t>2nd quarter report</t>
  </si>
  <si>
    <t>1st quarter report</t>
  </si>
  <si>
    <t>ALICIA A. ROSALES</t>
  </si>
  <si>
    <t>RHONNA JANE A. GANGGA</t>
  </si>
  <si>
    <t>Brgy. Silop</t>
  </si>
  <si>
    <t>ECCDSP-274-19-Caraga</t>
  </si>
  <si>
    <t>SILOP CDC</t>
  </si>
  <si>
    <t>None</t>
  </si>
  <si>
    <r>
      <t xml:space="preserve"> (</t>
    </r>
    <r>
      <rPr>
        <b/>
        <u/>
        <sz val="12"/>
        <rFont val="Arial"/>
        <family val="2"/>
      </rPr>
      <t>1st-4th</t>
    </r>
    <r>
      <rPr>
        <b/>
        <sz val="12"/>
        <rFont val="Arial"/>
        <family val="2"/>
      </rPr>
      <t xml:space="preserve">  Quarter of CY </t>
    </r>
    <r>
      <rPr>
        <b/>
        <u/>
        <sz val="12"/>
        <rFont val="Arial"/>
        <family val="2"/>
      </rPr>
      <t>2021)</t>
    </r>
  </si>
  <si>
    <t>Tubajon</t>
  </si>
  <si>
    <t>DIAZ CDC</t>
  </si>
  <si>
    <t>MALINAO PRE K1 CDC</t>
  </si>
  <si>
    <t>ROXAS CDC</t>
  </si>
  <si>
    <t>GLENA C. TIU</t>
  </si>
  <si>
    <t>NILO T. GONZAGA</t>
  </si>
  <si>
    <t>CECILE L. REAL</t>
  </si>
  <si>
    <t>DULCITA T. LUIB</t>
  </si>
  <si>
    <t>MISYL Y. MANTO</t>
  </si>
  <si>
    <t>ALMA B. LASCO</t>
  </si>
  <si>
    <t>MILA C. SERNA</t>
  </si>
  <si>
    <t>QUEEN ROSE L. CABAJES</t>
  </si>
  <si>
    <t>JUNIFER P. ALVARADO</t>
  </si>
  <si>
    <t>DAISY D. PEREZ</t>
  </si>
  <si>
    <t>KRISTINE B. LOSPE</t>
  </si>
  <si>
    <t>MARIDITH G. COYNO</t>
  </si>
  <si>
    <t>MALINAO PRE K2 CDC</t>
  </si>
  <si>
    <t>Female</t>
  </si>
  <si>
    <t>Male</t>
  </si>
  <si>
    <t xml:space="preserve">Brgy. Sta. Cruz </t>
  </si>
  <si>
    <t>Brgy. Diaz</t>
  </si>
  <si>
    <t>Brgy. Navarro</t>
  </si>
  <si>
    <t xml:space="preserve">Brgy. Malinao </t>
  </si>
  <si>
    <t>Brgy. Imelda</t>
  </si>
  <si>
    <t>Brgy. Roxas</t>
  </si>
  <si>
    <t>ECCDCBP-001-21-Caraga</t>
  </si>
  <si>
    <t>June 7, 2021</t>
  </si>
  <si>
    <t>June 6, 2024</t>
  </si>
  <si>
    <t>ECCDCBP-002-21-Caraga</t>
  </si>
  <si>
    <t>ECCDCBP-003-21-Caraga</t>
  </si>
  <si>
    <t>ECCDCBP-004-21-Caraga</t>
  </si>
  <si>
    <t>ECCDCBP-005-21-Caraga</t>
  </si>
  <si>
    <t>ECCDCBP-006-21-Caraga</t>
  </si>
  <si>
    <t>ECCDCBP-007-21-Caraga</t>
  </si>
  <si>
    <t>ECCDCBP-008-21-Caraga</t>
  </si>
  <si>
    <t>ECCDCBP-009-21-Caraga</t>
  </si>
  <si>
    <t>ECCDCBP-010-21-Caraga</t>
  </si>
  <si>
    <t>June 6, 2025</t>
  </si>
  <si>
    <t>ECCDSP-001-21-Caraga</t>
  </si>
  <si>
    <t>ECCDSP-002-21-Caraga</t>
  </si>
  <si>
    <t>ECCDSP-003-21-Caraga</t>
  </si>
  <si>
    <t>ECCDSP-004-21-Caraga</t>
  </si>
  <si>
    <t>ECCDSP-005-21-Caraga</t>
  </si>
  <si>
    <t>ECCDSP-006-21-Caraga</t>
  </si>
  <si>
    <t>ECCDSP-007-21-Caraga</t>
  </si>
  <si>
    <t>ECCDSP-008-21-Caraga</t>
  </si>
  <si>
    <t>ECCDSP-009-21-Caraga</t>
  </si>
  <si>
    <t>ECCDSP-010-21-Caraga</t>
  </si>
  <si>
    <t>ECCDSP-011-21-Caraga</t>
  </si>
  <si>
    <t>ECCDSP-012-21-Caraga</t>
  </si>
  <si>
    <t>WADAS CDC</t>
  </si>
  <si>
    <t>BAGUMBAYAN CDC</t>
  </si>
  <si>
    <t>GOMEZ CDC</t>
  </si>
  <si>
    <t>TAGBUYAKHAO CDC</t>
  </si>
  <si>
    <t>CABAYAWAN CDC</t>
  </si>
  <si>
    <t>WHITE BEACH CDC</t>
  </si>
  <si>
    <t>CONCORDIA M. DACORON</t>
  </si>
  <si>
    <t>HELEN ANN T. MADAMBA</t>
  </si>
  <si>
    <t>MARJORIE H. PIODO</t>
  </si>
  <si>
    <t>JOSEPHINE S. CASTRO</t>
  </si>
  <si>
    <t>LUCY E. ESTOBO</t>
  </si>
  <si>
    <t>AILYN V. DUAZO</t>
  </si>
  <si>
    <t>JENELYN M. RECABO</t>
  </si>
  <si>
    <t>LOURGEN E. SAGARINO</t>
  </si>
  <si>
    <t>Brgy. Wadas</t>
  </si>
  <si>
    <t>Brgy. Cayetano</t>
  </si>
  <si>
    <t>Brgy. Bagumbayan</t>
  </si>
  <si>
    <t>Brgy. Gomez</t>
  </si>
  <si>
    <t>Brgy. Tagbuyakhao</t>
  </si>
  <si>
    <t>Brgy. Cabayawan</t>
  </si>
  <si>
    <t>Brgy. White Beach</t>
  </si>
  <si>
    <t>ECCDCBP-011-21-Caraga</t>
  </si>
  <si>
    <t>ECCDCBP-012-21-Caraga</t>
  </si>
  <si>
    <t>ECCDCBP-013-21-Caraga</t>
  </si>
  <si>
    <t>ECCDCBP-014-21-Caraga</t>
  </si>
  <si>
    <t>ECCDCBP-015-21-Caraga</t>
  </si>
  <si>
    <t>ECCDCBP-016-21-Caraga</t>
  </si>
  <si>
    <t>ECCDCBP-017-21-Caraga</t>
  </si>
  <si>
    <t>ECCDCBP-018-21-Caraga</t>
  </si>
  <si>
    <t>ECCDSP-013-21-Caraga</t>
  </si>
  <si>
    <t>ECCDSP-014-21-Caraga</t>
  </si>
  <si>
    <t>ECCDSP-015-21-Caraga</t>
  </si>
  <si>
    <t>ECCDSP-016-21-Caraga</t>
  </si>
  <si>
    <t>ECCDSP-017-21-Caraga</t>
  </si>
  <si>
    <t>ECCDSP-018-21-Caraga</t>
  </si>
  <si>
    <t>ECCDSP-019-21-Caraga</t>
  </si>
  <si>
    <t>ECCDSP-020-21-Caraga</t>
  </si>
  <si>
    <t>Loreto</t>
  </si>
  <si>
    <t>ERNALYN A. MIOLE</t>
  </si>
  <si>
    <t>CHINE QUEEN G. BARENA</t>
  </si>
  <si>
    <t>ANECITA B. GAJOL</t>
  </si>
  <si>
    <t>MA. MODISTA C. CREENCIA</t>
  </si>
  <si>
    <t>RICHAEL MAE A. ACRUZ</t>
  </si>
  <si>
    <t>LEA A. SOBERANO</t>
  </si>
  <si>
    <t>MARY ROSE O. SEGADOR</t>
  </si>
  <si>
    <t>RHEA S. ORBITA</t>
  </si>
  <si>
    <t>DOROTHY D. RAMOS</t>
  </si>
  <si>
    <t>NELISSA U. ESPERON</t>
  </si>
  <si>
    <t>GRACE B. INOT</t>
  </si>
  <si>
    <t>MERLYN B. ONGUE</t>
  </si>
  <si>
    <t>ESTRELLA B. CABAS</t>
  </si>
  <si>
    <t>ROLLY C. FRANCISCO</t>
  </si>
  <si>
    <t>CATHERINE E. CABAS</t>
  </si>
  <si>
    <t>ECCDSP-021-21-Caraga</t>
  </si>
  <si>
    <t>ECCDSP-022-21-Caraga</t>
  </si>
  <si>
    <t>ECCDSP-023-21-Caraga</t>
  </si>
  <si>
    <t>ECCDSP-024-21-Caraga</t>
  </si>
  <si>
    <t>ECCDSP-025-21-Caraga</t>
  </si>
  <si>
    <t>ECCDSP-026-21-Caraga</t>
  </si>
  <si>
    <t>ECCDSP-027-21-Caraga</t>
  </si>
  <si>
    <t>ECCDSP-028-21-Caraga</t>
  </si>
  <si>
    <t>ECCDSP-029-21-Caraga</t>
  </si>
  <si>
    <t>ECCDSP-030-21-Caraga</t>
  </si>
  <si>
    <t>ECCDSP-031-21-Caraga</t>
  </si>
  <si>
    <t>ECCDSP-032-21-Caraga</t>
  </si>
  <si>
    <t>ECCDSP-033-21-Caraga</t>
  </si>
  <si>
    <t>ECCDSP-034-21-Caraga</t>
  </si>
  <si>
    <t>ECCDSP-035-21-Caraga</t>
  </si>
  <si>
    <t>Brgy. Ferdinand</t>
  </si>
  <si>
    <t>Brgy. Carmen</t>
  </si>
  <si>
    <t>Busay, Carmen</t>
  </si>
  <si>
    <t>Brgy. Santiago</t>
  </si>
  <si>
    <t>Sitio Cambinliw, Santiago</t>
  </si>
  <si>
    <t>Brgy. Esperanza</t>
  </si>
  <si>
    <t>Sitio Kawayanan, Esperanza</t>
  </si>
  <si>
    <t>Brgy. Panamaon</t>
  </si>
  <si>
    <t>Sitio Acoje, Panamaon</t>
  </si>
  <si>
    <t>Brgy. Helen</t>
  </si>
  <si>
    <t>Brgy. Liberty</t>
  </si>
  <si>
    <t>FERDINAND CDC</t>
  </si>
  <si>
    <t>SAN JUAN CDC</t>
  </si>
  <si>
    <t>CARMEN CDC</t>
  </si>
  <si>
    <t>CAMBINLIW CDC</t>
  </si>
  <si>
    <t>ESPERANZA CDC</t>
  </si>
  <si>
    <t>KAWAYANAN CDC</t>
  </si>
  <si>
    <t>PANAMAON CDC</t>
  </si>
  <si>
    <t>ACOJE CDC</t>
  </si>
  <si>
    <t>HELEN CDC</t>
  </si>
  <si>
    <t>LIBERTY CDC</t>
  </si>
  <si>
    <t>ECCDCBP-019-21-Caraga</t>
  </si>
  <si>
    <t>ECCDCBP-020-21-Caraga</t>
  </si>
  <si>
    <t>ECCDCBP-021-21-Caraga</t>
  </si>
  <si>
    <t>ECCDCBP-022-21-Caraga</t>
  </si>
  <si>
    <t>ECCDCBP-023-21-Caraga</t>
  </si>
  <si>
    <t>ECCDCBP-024-21-Caraga</t>
  </si>
  <si>
    <t>ECCDCBP-025-21-Caraga</t>
  </si>
  <si>
    <t>ECCDCBP-026-21-Caraga</t>
  </si>
  <si>
    <t>ECCDCBP-027-21-Caraga</t>
  </si>
  <si>
    <t>ECCDCBP-028-21-Caraga</t>
  </si>
  <si>
    <t>ECCDCBP-029-21-Caraga</t>
  </si>
  <si>
    <t>ECCDCBP-030-21-Caraga</t>
  </si>
  <si>
    <t>ECCDCBP-031-21-Caraga</t>
  </si>
  <si>
    <t>ECCDCBP-032-21-Caraga</t>
  </si>
  <si>
    <t>June 18, 2021</t>
  </si>
  <si>
    <t>June 17, 2024</t>
  </si>
  <si>
    <t>June 1, 2021</t>
  </si>
  <si>
    <t>June 2, 2021</t>
  </si>
  <si>
    <t>June 3, 2021</t>
  </si>
  <si>
    <t>June 4, 2021</t>
  </si>
  <si>
    <t>June 8, 2021</t>
  </si>
  <si>
    <t>June 9, 2021</t>
  </si>
  <si>
    <t>June 10, 2021</t>
  </si>
  <si>
    <t>June 11, 2021</t>
  </si>
  <si>
    <t>April 19, 2021</t>
  </si>
  <si>
    <t>April 20, 2021</t>
  </si>
  <si>
    <t>April 23, 2021</t>
  </si>
  <si>
    <t>April 27, 2021</t>
  </si>
  <si>
    <t>April 28,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</si>
  <si>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</si>
  <si>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</si>
  <si>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</si>
  <si>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</si>
  <si>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</si>
  <si>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</si>
  <si>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</si>
  <si>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Assessed by Deputized Accreditor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</si>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</sst>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rgb="FFFA7D00"/>
      <name val="Calibri"/>
      <family val="2"/>
      <scheme val="minor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0.45"/>
      <color theme="1"/>
      <name val="Calibri"/>
      <family val="2"/>
    </font>
    <font>
      <sz val="10.8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CC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4" borderId="32" applyNumberFormat="0" applyAlignment="0" applyProtection="0"/>
    <xf numFmtId="0" fontId="32" fillId="12" borderId="0" applyNumberFormat="0" applyBorder="0" applyAlignment="0" applyProtection="0"/>
  </cellStyleXfs>
  <cellXfs count="458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15" fontId="5" fillId="0" borderId="0" xfId="0" quotePrefix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15" fontId="5" fillId="0" borderId="0" xfId="0" applyNumberFormat="1" applyFont="1" applyBorder="1" applyAlignment="1">
      <alignment horizontal="center"/>
    </xf>
    <xf numFmtId="15" fontId="5" fillId="0" borderId="0" xfId="0" quotePrefix="1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 shrinkToFit="1"/>
    </xf>
    <xf numFmtId="0" fontId="19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 shrinkToFi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 shrinkToFi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 shrinkToFit="1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 shrinkToFit="1"/>
    </xf>
    <xf numFmtId="0" fontId="5" fillId="0" borderId="47" xfId="0" quotePrefix="1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 shrinkToFit="1"/>
    </xf>
    <xf numFmtId="0" fontId="5" fillId="0" borderId="47" xfId="0" quotePrefix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 shrinkToFit="1"/>
    </xf>
    <xf numFmtId="15" fontId="14" fillId="0" borderId="2" xfId="0" applyNumberFormat="1" applyFont="1" applyBorder="1" applyAlignment="1">
      <alignment horizontal="center" vertical="center" wrapText="1"/>
    </xf>
    <xf numFmtId="0" fontId="18" fillId="0" borderId="0" xfId="0" applyFont="1"/>
    <xf numFmtId="49" fontId="23" fillId="0" borderId="0" xfId="0" applyNumberFormat="1" applyFont="1" applyBorder="1" applyAlignment="1">
      <alignment horizontal="center" vertical="center"/>
    </xf>
    <xf numFmtId="49" fontId="23" fillId="3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49" fontId="23" fillId="3" borderId="0" xfId="0" applyNumberFormat="1" applyFont="1" applyFill="1" applyBorder="1"/>
    <xf numFmtId="0" fontId="24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 shrinkToFit="1"/>
    </xf>
    <xf numFmtId="0" fontId="21" fillId="0" borderId="24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shrinkToFit="1"/>
    </xf>
    <xf numFmtId="0" fontId="5" fillId="0" borderId="2" xfId="0" quotePrefix="1" applyFont="1" applyBorder="1" applyAlignment="1">
      <alignment horizontal="center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15" fontId="5" fillId="3" borderId="2" xfId="0" quotePrefix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0" fillId="0" borderId="2" xfId="0" quotePrefix="1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vertical="center" wrapText="1"/>
    </xf>
    <xf numFmtId="15" fontId="5" fillId="0" borderId="2" xfId="0" quotePrefix="1" applyNumberFormat="1" applyFont="1" applyBorder="1" applyAlignment="1">
      <alignment horizontal="center" vertical="center" wrapText="1"/>
    </xf>
    <xf numFmtId="15" fontId="5" fillId="0" borderId="2" xfId="0" applyNumberFormat="1" applyFont="1" applyBorder="1" applyAlignment="1">
      <alignment wrapText="1"/>
    </xf>
    <xf numFmtId="15" fontId="5" fillId="0" borderId="2" xfId="0" applyNumberFormat="1" applyFont="1" applyBorder="1" applyAlignment="1">
      <alignment horizontal="right" wrapText="1"/>
    </xf>
    <xf numFmtId="0" fontId="5" fillId="3" borderId="2" xfId="0" quotePrefix="1" applyFont="1" applyFill="1" applyBorder="1" applyAlignment="1">
      <alignment vertical="center" wrapText="1"/>
    </xf>
    <xf numFmtId="0" fontId="0" fillId="0" borderId="2" xfId="0" applyBorder="1" applyAlignment="1">
      <alignment wrapText="1"/>
    </xf>
    <xf numFmtId="14" fontId="5" fillId="0" borderId="2" xfId="0" applyNumberFormat="1" applyFont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wrapText="1"/>
    </xf>
    <xf numFmtId="14" fontId="5" fillId="0" borderId="2" xfId="0" quotePrefix="1" applyNumberFormat="1" applyFont="1" applyBorder="1" applyAlignment="1">
      <alignment horizontal="center" wrapText="1"/>
    </xf>
    <xf numFmtId="15" fontId="5" fillId="0" borderId="2" xfId="0" quotePrefix="1" applyNumberFormat="1" applyFont="1" applyBorder="1" applyAlignment="1">
      <alignment horizontal="center" wrapText="1"/>
    </xf>
    <xf numFmtId="0" fontId="5" fillId="3" borderId="2" xfId="0" quotePrefix="1" applyFont="1" applyFill="1" applyBorder="1" applyAlignment="1">
      <alignment horizontal="center" wrapText="1"/>
    </xf>
    <xf numFmtId="14" fontId="5" fillId="0" borderId="2" xfId="0" quotePrefix="1" applyNumberFormat="1" applyFont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wrapText="1"/>
    </xf>
    <xf numFmtId="0" fontId="14" fillId="3" borderId="2" xfId="0" quotePrefix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4" fontId="5" fillId="3" borderId="2" xfId="0" quotePrefix="1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10" fontId="5" fillId="3" borderId="2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6" borderId="2" xfId="0" quotePrefix="1" applyFont="1" applyFill="1" applyBorder="1" applyAlignment="1">
      <alignment horizontal="center" vertical="center" wrapText="1"/>
    </xf>
    <xf numFmtId="0" fontId="5" fillId="6" borderId="2" xfId="0" quotePrefix="1" applyFont="1" applyFill="1" applyBorder="1" applyAlignment="1">
      <alignment horizontal="center" vertical="center" wrapText="1"/>
    </xf>
    <xf numFmtId="0" fontId="5" fillId="7" borderId="2" xfId="0" quotePrefix="1" applyFont="1" applyFill="1" applyBorder="1" applyAlignment="1">
      <alignment horizontal="center" vertical="center" wrapText="1"/>
    </xf>
    <xf numFmtId="0" fontId="5" fillId="8" borderId="2" xfId="0" quotePrefix="1" applyFont="1" applyFill="1" applyBorder="1" applyAlignment="1">
      <alignment horizontal="center" vertical="center" wrapText="1"/>
    </xf>
    <xf numFmtId="0" fontId="5" fillId="9" borderId="2" xfId="0" quotePrefix="1" applyFont="1" applyFill="1" applyBorder="1" applyAlignment="1">
      <alignment horizontal="center" vertical="center" wrapText="1"/>
    </xf>
    <xf numFmtId="0" fontId="5" fillId="10" borderId="2" xfId="0" quotePrefix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0" fillId="0" borderId="2" xfId="0" applyBorder="1"/>
    <xf numFmtId="0" fontId="25" fillId="3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5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/>
    <xf numFmtId="49" fontId="26" fillId="0" borderId="0" xfId="0" applyNumberFormat="1" applyFont="1"/>
    <xf numFmtId="0" fontId="25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0" xfId="0" applyFill="1"/>
    <xf numFmtId="0" fontId="0" fillId="0" borderId="2" xfId="0" applyBorder="1" applyAlignment="1"/>
    <xf numFmtId="0" fontId="0" fillId="0" borderId="2" xfId="0" quotePrefix="1" applyBorder="1" applyAlignment="1">
      <alignment horizontal="center"/>
    </xf>
    <xf numFmtId="0" fontId="0" fillId="11" borderId="2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6" fillId="3" borderId="0" xfId="0" applyFont="1" applyFill="1"/>
    <xf numFmtId="0" fontId="2" fillId="0" borderId="0" xfId="0" applyFont="1" applyAlignment="1"/>
    <xf numFmtId="0" fontId="5" fillId="0" borderId="0" xfId="0" applyFont="1" applyAlignment="1"/>
    <xf numFmtId="0" fontId="0" fillId="0" borderId="26" xfId="0" applyBorder="1" applyAlignment="1">
      <alignment horizontal="center"/>
    </xf>
    <xf numFmtId="0" fontId="23" fillId="0" borderId="2" xfId="0" applyFont="1" applyFill="1" applyBorder="1"/>
    <xf numFmtId="0" fontId="8" fillId="0" borderId="1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7" fillId="3" borderId="2" xfId="0" applyFont="1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23" fillId="0" borderId="2" xfId="0" quotePrefix="1" applyFont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27" fillId="11" borderId="2" xfId="0" applyNumberFormat="1" applyFont="1" applyFill="1" applyBorder="1" applyAlignment="1">
      <alignment horizontal="center"/>
    </xf>
    <xf numFmtId="0" fontId="25" fillId="3" borderId="26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0" xfId="0" quotePrefix="1" applyFont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quotePrefix="1" applyFill="1" applyBorder="1" applyAlignment="1">
      <alignment horizontal="left"/>
    </xf>
    <xf numFmtId="0" fontId="0" fillId="3" borderId="2" xfId="0" applyFill="1" applyBorder="1" applyAlignment="1"/>
    <xf numFmtId="0" fontId="0" fillId="3" borderId="2" xfId="0" applyFont="1" applyFill="1" applyBorder="1" applyAlignment="1"/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center"/>
    </xf>
    <xf numFmtId="49" fontId="26" fillId="3" borderId="0" xfId="0" applyNumberFormat="1" applyFont="1" applyFill="1"/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/>
    <xf numFmtId="17" fontId="0" fillId="3" borderId="2" xfId="0" applyNumberFormat="1" applyFill="1" applyBorder="1" applyAlignment="1">
      <alignment horizontal="center"/>
    </xf>
    <xf numFmtId="0" fontId="0" fillId="0" borderId="2" xfId="0" applyFont="1" applyBorder="1"/>
    <xf numFmtId="0" fontId="23" fillId="3" borderId="2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wrapText="1"/>
    </xf>
    <xf numFmtId="0" fontId="2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ill="1" applyBorder="1" applyAlignment="1">
      <alignment horizontal="center" wrapText="1"/>
    </xf>
    <xf numFmtId="0" fontId="0" fillId="3" borderId="2" xfId="0" quotePrefix="1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17" fontId="0" fillId="0" borderId="2" xfId="0" applyNumberFormat="1" applyBorder="1"/>
    <xf numFmtId="0" fontId="23" fillId="3" borderId="2" xfId="0" applyFont="1" applyFill="1" applyBorder="1"/>
    <xf numFmtId="0" fontId="23" fillId="0" borderId="2" xfId="0" applyFont="1" applyFill="1" applyBorder="1" applyAlignment="1">
      <alignment horizontal="center"/>
    </xf>
    <xf numFmtId="0" fontId="23" fillId="0" borderId="2" xfId="0" applyFont="1" applyBorder="1"/>
    <xf numFmtId="0" fontId="23" fillId="0" borderId="2" xfId="2" applyFont="1" applyFill="1" applyBorder="1"/>
    <xf numFmtId="0" fontId="33" fillId="3" borderId="2" xfId="0" applyFont="1" applyFill="1" applyBorder="1" applyAlignment="1">
      <alignment horizontal="center"/>
    </xf>
    <xf numFmtId="0" fontId="0" fillId="0" borderId="2" xfId="0" applyFont="1" applyFill="1" applyBorder="1" applyAlignment="1"/>
    <xf numFmtId="0" fontId="0" fillId="0" borderId="2" xfId="0" quotePrefix="1" applyFill="1" applyBorder="1" applyAlignment="1">
      <alignment horizontal="center"/>
    </xf>
    <xf numFmtId="0" fontId="0" fillId="0" borderId="2" xfId="0" applyFont="1" applyFill="1" applyBorder="1" applyAlignment="1">
      <alignment wrapText="1"/>
    </xf>
    <xf numFmtId="0" fontId="23" fillId="0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35" fillId="13" borderId="2" xfId="0" applyFont="1" applyFill="1" applyBorder="1"/>
    <xf numFmtId="0" fontId="34" fillId="0" borderId="2" xfId="0" applyFont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5" fillId="0" borderId="2" xfId="0" applyFont="1" applyBorder="1"/>
    <xf numFmtId="0" fontId="34" fillId="0" borderId="2" xfId="0" applyFont="1" applyBorder="1" applyAlignment="1">
      <alignment horizontal="center"/>
    </xf>
    <xf numFmtId="0" fontId="35" fillId="0" borderId="22" xfId="0" applyFont="1" applyBorder="1"/>
    <xf numFmtId="0" fontId="34" fillId="0" borderId="2" xfId="0" applyFont="1" applyBorder="1"/>
    <xf numFmtId="0" fontId="34" fillId="1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left"/>
    </xf>
    <xf numFmtId="0" fontId="34" fillId="6" borderId="2" xfId="0" applyFont="1" applyFill="1" applyBorder="1"/>
    <xf numFmtId="0" fontId="6" fillId="0" borderId="3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3" fillId="3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31" fillId="11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5" fillId="3" borderId="2" xfId="0" quotePrefix="1" applyNumberFormat="1" applyFont="1" applyFill="1" applyBorder="1" applyAlignment="1">
      <alignment horizontal="center" vertical="center" wrapText="1"/>
    </xf>
    <xf numFmtId="0" fontId="36" fillId="3" borderId="2" xfId="0" applyFont="1" applyFill="1" applyBorder="1"/>
    <xf numFmtId="0" fontId="2" fillId="0" borderId="0" xfId="0" applyFont="1" applyAlignment="1">
      <alignment horizontal="left"/>
    </xf>
    <xf numFmtId="0" fontId="2" fillId="0" borderId="5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13" fillId="0" borderId="37" xfId="0" applyFont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 shrinkToFit="1"/>
    </xf>
    <xf numFmtId="0" fontId="13" fillId="0" borderId="35" xfId="0" applyFont="1" applyBorder="1" applyAlignment="1">
      <alignment horizontal="center" vertical="center" wrapText="1" shrinkToFit="1"/>
    </xf>
    <xf numFmtId="0" fontId="13" fillId="3" borderId="3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quotePrefix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23" fillId="0" borderId="0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23" fillId="3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wrapText="1"/>
    </xf>
    <xf numFmtId="0" fontId="36" fillId="0" borderId="26" xfId="0" applyFont="1" applyBorder="1" applyAlignment="1">
      <alignment horizontal="center" wrapText="1"/>
    </xf>
    <xf numFmtId="0" fontId="0" fillId="3" borderId="2" xfId="0" applyFill="1" applyBorder="1" applyAlignment="1">
      <alignment horizontal="left" vertical="center"/>
    </xf>
    <xf numFmtId="0" fontId="34" fillId="13" borderId="2" xfId="0" applyFont="1" applyFill="1" applyBorder="1" applyAlignment="1">
      <alignment horizontal="center" vertical="center" wrapText="1"/>
    </xf>
    <xf numFmtId="0" fontId="34" fillId="13" borderId="2" xfId="0" applyFont="1" applyFill="1" applyBorder="1" applyAlignment="1">
      <alignment horizontal="center" wrapText="1"/>
    </xf>
    <xf numFmtId="0" fontId="34" fillId="13" borderId="22" xfId="0" applyFont="1" applyFill="1" applyBorder="1" applyAlignment="1">
      <alignment horizontal="center" vertical="center" wrapText="1"/>
    </xf>
    <xf numFmtId="0" fontId="34" fillId="13" borderId="26" xfId="0" applyFont="1" applyFill="1" applyBorder="1" applyAlignment="1">
      <alignment horizontal="center" vertical="center" wrapText="1"/>
    </xf>
    <xf numFmtId="0" fontId="34" fillId="13" borderId="46" xfId="0" applyFont="1" applyFill="1" applyBorder="1" applyAlignment="1">
      <alignment horizontal="center" vertical="center" wrapText="1"/>
    </xf>
    <xf numFmtId="0" fontId="34" fillId="13" borderId="0" xfId="0" applyFont="1" applyFill="1" applyBorder="1" applyAlignment="1">
      <alignment horizontal="center" vertical="center" wrapText="1"/>
    </xf>
  </cellXfs>
  <cellStyles count="3">
    <cellStyle name="Calculation" xfId="1" builtinId="22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S302"/>
  <sheetViews>
    <sheetView workbookViewId="0">
      <selection activeCell="F291" sqref="F291:G291"/>
    </sheetView>
  </sheetViews>
  <sheetFormatPr defaultRowHeight="15" x14ac:dyDescent="0.25"/>
  <cols>
    <col min="3" max="3" width="13.42578125" customWidth="1"/>
    <col min="7" max="7" width="15.28515625" customWidth="1"/>
    <col min="8" max="8" width="16.140625" customWidth="1"/>
    <col min="14" max="14" width="12.7109375" customWidth="1"/>
    <col min="15" max="15" width="11.5703125" customWidth="1"/>
    <col min="16" max="16" width="10.28515625" customWidth="1"/>
    <col min="17" max="17" width="41.5703125" customWidth="1"/>
    <col min="18" max="18" width="12.42578125" customWidth="1"/>
    <col min="19" max="19" width="12.28515625" customWidth="1"/>
  </cols>
  <sheetData>
    <row r="1" spans="2:19" ht="15.75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9" t="s">
        <v>3410</v>
      </c>
      <c r="S1" s="3"/>
    </row>
    <row r="2" spans="2:19" ht="15.75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9"/>
      <c r="S2" s="3"/>
    </row>
    <row r="3" spans="2:19" ht="20.25" x14ac:dyDescent="0.25">
      <c r="B3" s="325" t="s">
        <v>28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</row>
    <row r="4" spans="2:19" ht="15.75" x14ac:dyDescent="0.25">
      <c r="B4" s="326" t="s">
        <v>4548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</row>
    <row r="5" spans="2:19" ht="15.75" x14ac:dyDescent="0.25">
      <c r="B5" s="327" t="s">
        <v>4549</v>
      </c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</row>
    <row r="6" spans="2:19" ht="16.5" thickBot="1" x14ac:dyDescent="0.3">
      <c r="B6" s="3"/>
      <c r="C6" s="3"/>
      <c r="D6" s="3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2:19" x14ac:dyDescent="0.25">
      <c r="B7" s="328" t="s">
        <v>3411</v>
      </c>
      <c r="C7" s="322" t="s">
        <v>1</v>
      </c>
      <c r="D7" s="302" t="s">
        <v>12</v>
      </c>
      <c r="E7" s="334" t="s">
        <v>0</v>
      </c>
      <c r="F7" s="302" t="s">
        <v>12</v>
      </c>
      <c r="G7" s="334" t="s">
        <v>2</v>
      </c>
      <c r="H7" s="337" t="s">
        <v>10</v>
      </c>
      <c r="I7" s="301" t="s">
        <v>3</v>
      </c>
      <c r="J7" s="302"/>
      <c r="K7" s="302"/>
      <c r="L7" s="303"/>
      <c r="M7" s="322" t="s">
        <v>16</v>
      </c>
      <c r="N7" s="334" t="s">
        <v>17</v>
      </c>
      <c r="O7" s="334" t="s">
        <v>18</v>
      </c>
      <c r="P7" s="337" t="s">
        <v>19</v>
      </c>
      <c r="Q7" s="340" t="s">
        <v>3412</v>
      </c>
      <c r="R7" s="341"/>
      <c r="S7" s="342"/>
    </row>
    <row r="8" spans="2:19" x14ac:dyDescent="0.25">
      <c r="B8" s="329"/>
      <c r="C8" s="330"/>
      <c r="D8" s="332"/>
      <c r="E8" s="335"/>
      <c r="F8" s="332"/>
      <c r="G8" s="335"/>
      <c r="H8" s="338"/>
      <c r="I8" s="343" t="s">
        <v>4</v>
      </c>
      <c r="J8" s="344"/>
      <c r="K8" s="309" t="s">
        <v>8</v>
      </c>
      <c r="L8" s="310"/>
      <c r="M8" s="323"/>
      <c r="N8" s="335"/>
      <c r="O8" s="335"/>
      <c r="P8" s="338"/>
      <c r="Q8" s="311" t="s">
        <v>20</v>
      </c>
      <c r="R8" s="299" t="s">
        <v>11</v>
      </c>
      <c r="S8" s="345" t="s">
        <v>21</v>
      </c>
    </row>
    <row r="9" spans="2:19" x14ac:dyDescent="0.25">
      <c r="B9" s="329"/>
      <c r="C9" s="331"/>
      <c r="D9" s="333"/>
      <c r="E9" s="336"/>
      <c r="F9" s="333"/>
      <c r="G9" s="336"/>
      <c r="H9" s="339"/>
      <c r="I9" s="80" t="s">
        <v>5</v>
      </c>
      <c r="J9" s="73" t="s">
        <v>6</v>
      </c>
      <c r="K9" s="73" t="s">
        <v>5</v>
      </c>
      <c r="L9" s="81" t="s">
        <v>6</v>
      </c>
      <c r="M9" s="324"/>
      <c r="N9" s="336"/>
      <c r="O9" s="336"/>
      <c r="P9" s="339"/>
      <c r="Q9" s="312"/>
      <c r="R9" s="300"/>
      <c r="S9" s="346"/>
    </row>
    <row r="10" spans="2:19" ht="22.5" hidden="1" x14ac:dyDescent="0.25">
      <c r="B10" s="84" t="s">
        <v>682</v>
      </c>
      <c r="C10" s="76" t="s">
        <v>3413</v>
      </c>
      <c r="D10" s="77">
        <v>1</v>
      </c>
      <c r="E10" s="76" t="s">
        <v>3414</v>
      </c>
      <c r="F10" s="77">
        <v>1</v>
      </c>
      <c r="G10" s="76" t="s">
        <v>3415</v>
      </c>
      <c r="H10" s="77" t="s">
        <v>1163</v>
      </c>
      <c r="I10" s="84" t="s">
        <v>48</v>
      </c>
      <c r="J10" s="84" t="s">
        <v>48</v>
      </c>
      <c r="K10" s="84"/>
      <c r="L10" s="84"/>
      <c r="M10" s="84" t="s">
        <v>874</v>
      </c>
      <c r="N10" s="95">
        <v>42451</v>
      </c>
      <c r="O10" s="84"/>
      <c r="P10" s="84"/>
      <c r="Q10" s="84" t="s">
        <v>3416</v>
      </c>
      <c r="R10" s="95">
        <v>42452</v>
      </c>
      <c r="S10" s="95">
        <v>43546</v>
      </c>
    </row>
    <row r="11" spans="2:19" ht="22.5" hidden="1" x14ac:dyDescent="0.25">
      <c r="B11" s="84" t="s">
        <v>683</v>
      </c>
      <c r="C11" s="76" t="s">
        <v>3417</v>
      </c>
      <c r="D11" s="77">
        <v>1</v>
      </c>
      <c r="E11" s="76" t="s">
        <v>3418</v>
      </c>
      <c r="F11" s="77">
        <v>1</v>
      </c>
      <c r="G11" s="76" t="s">
        <v>3419</v>
      </c>
      <c r="H11" s="77" t="s">
        <v>1163</v>
      </c>
      <c r="I11" s="84" t="s">
        <v>48</v>
      </c>
      <c r="J11" s="84" t="s">
        <v>48</v>
      </c>
      <c r="K11" s="84"/>
      <c r="L11" s="84"/>
      <c r="M11" s="84" t="s">
        <v>874</v>
      </c>
      <c r="N11" s="95">
        <v>42451</v>
      </c>
      <c r="O11" s="84"/>
      <c r="P11" s="84"/>
      <c r="Q11" s="84" t="s">
        <v>3420</v>
      </c>
      <c r="R11" s="95">
        <v>42452</v>
      </c>
      <c r="S11" s="95">
        <v>43546</v>
      </c>
    </row>
    <row r="12" spans="2:19" ht="33.75" hidden="1" x14ac:dyDescent="0.25">
      <c r="B12" s="84" t="s">
        <v>684</v>
      </c>
      <c r="C12" s="76" t="s">
        <v>3421</v>
      </c>
      <c r="D12" s="77">
        <v>1</v>
      </c>
      <c r="E12" s="76" t="s">
        <v>3422</v>
      </c>
      <c r="F12" s="77">
        <v>1</v>
      </c>
      <c r="G12" s="76" t="s">
        <v>3423</v>
      </c>
      <c r="H12" s="77" t="s">
        <v>1163</v>
      </c>
      <c r="I12" s="84" t="s">
        <v>48</v>
      </c>
      <c r="J12" s="84" t="s">
        <v>48</v>
      </c>
      <c r="K12" s="84"/>
      <c r="L12" s="84"/>
      <c r="M12" s="84" t="s">
        <v>874</v>
      </c>
      <c r="N12" s="95">
        <v>42451</v>
      </c>
      <c r="O12" s="84"/>
      <c r="P12" s="84"/>
      <c r="Q12" s="84" t="s">
        <v>3424</v>
      </c>
      <c r="R12" s="95">
        <v>42452</v>
      </c>
      <c r="S12" s="95">
        <v>43546</v>
      </c>
    </row>
    <row r="13" spans="2:19" ht="33.75" hidden="1" x14ac:dyDescent="0.25">
      <c r="B13" s="84" t="s">
        <v>685</v>
      </c>
      <c r="C13" s="76" t="s">
        <v>3425</v>
      </c>
      <c r="D13" s="77">
        <v>1</v>
      </c>
      <c r="E13" s="76" t="s">
        <v>3426</v>
      </c>
      <c r="F13" s="77">
        <v>1</v>
      </c>
      <c r="G13" s="76" t="s">
        <v>3427</v>
      </c>
      <c r="H13" s="77" t="s">
        <v>1163</v>
      </c>
      <c r="I13" s="84"/>
      <c r="J13" s="84"/>
      <c r="K13" s="84" t="s">
        <v>48</v>
      </c>
      <c r="L13" s="84" t="s">
        <v>48</v>
      </c>
      <c r="M13" s="84" t="s">
        <v>874</v>
      </c>
      <c r="N13" s="95">
        <v>42451</v>
      </c>
      <c r="O13" s="84"/>
      <c r="P13" s="84"/>
      <c r="Q13" s="84" t="s">
        <v>3428</v>
      </c>
      <c r="R13" s="95">
        <v>42452</v>
      </c>
      <c r="S13" s="107">
        <v>43546</v>
      </c>
    </row>
    <row r="14" spans="2:19" ht="22.5" hidden="1" x14ac:dyDescent="0.25">
      <c r="B14" s="84" t="s">
        <v>686</v>
      </c>
      <c r="C14" s="76" t="s">
        <v>3429</v>
      </c>
      <c r="D14" s="77">
        <v>1</v>
      </c>
      <c r="E14" s="76" t="s">
        <v>3430</v>
      </c>
      <c r="F14" s="77">
        <v>1</v>
      </c>
      <c r="G14" s="76" t="s">
        <v>3431</v>
      </c>
      <c r="H14" s="77" t="s">
        <v>1163</v>
      </c>
      <c r="I14" s="84"/>
      <c r="J14" s="84"/>
      <c r="K14" s="84" t="s">
        <v>48</v>
      </c>
      <c r="L14" s="84" t="s">
        <v>48</v>
      </c>
      <c r="M14" s="84" t="s">
        <v>874</v>
      </c>
      <c r="N14" s="95">
        <v>42451</v>
      </c>
      <c r="O14" s="84"/>
      <c r="P14" s="84"/>
      <c r="Q14" s="84" t="s">
        <v>3432</v>
      </c>
      <c r="R14" s="95">
        <v>42452</v>
      </c>
      <c r="S14" s="95">
        <v>43546</v>
      </c>
    </row>
    <row r="15" spans="2:19" ht="22.5" hidden="1" x14ac:dyDescent="0.25">
      <c r="B15" s="84" t="s">
        <v>687</v>
      </c>
      <c r="C15" s="76" t="s">
        <v>3433</v>
      </c>
      <c r="D15" s="77">
        <v>1</v>
      </c>
      <c r="E15" s="76" t="s">
        <v>3434</v>
      </c>
      <c r="F15" s="77">
        <v>1</v>
      </c>
      <c r="G15" s="76" t="s">
        <v>3435</v>
      </c>
      <c r="H15" s="77" t="s">
        <v>1163</v>
      </c>
      <c r="I15" s="84"/>
      <c r="J15" s="84"/>
      <c r="K15" s="84" t="s">
        <v>48</v>
      </c>
      <c r="L15" s="84" t="s">
        <v>48</v>
      </c>
      <c r="M15" s="84" t="s">
        <v>874</v>
      </c>
      <c r="N15" s="95">
        <v>42451</v>
      </c>
      <c r="O15" s="84"/>
      <c r="P15" s="84"/>
      <c r="Q15" s="84" t="s">
        <v>3436</v>
      </c>
      <c r="R15" s="95">
        <v>42452</v>
      </c>
      <c r="S15" s="95">
        <v>43546</v>
      </c>
    </row>
    <row r="16" spans="2:19" ht="22.5" hidden="1" x14ac:dyDescent="0.25">
      <c r="B16" s="84" t="s">
        <v>688</v>
      </c>
      <c r="C16" s="76" t="s">
        <v>3437</v>
      </c>
      <c r="D16" s="77">
        <v>1</v>
      </c>
      <c r="E16" s="76" t="s">
        <v>3438</v>
      </c>
      <c r="F16" s="77">
        <v>1</v>
      </c>
      <c r="G16" s="76" t="s">
        <v>3439</v>
      </c>
      <c r="H16" s="77" t="s">
        <v>1163</v>
      </c>
      <c r="I16" s="84" t="s">
        <v>48</v>
      </c>
      <c r="J16" s="84" t="s">
        <v>48</v>
      </c>
      <c r="K16" s="84"/>
      <c r="L16" s="84"/>
      <c r="M16" s="84" t="s">
        <v>874</v>
      </c>
      <c r="N16" s="95">
        <v>42451</v>
      </c>
      <c r="O16" s="84"/>
      <c r="P16" s="84"/>
      <c r="Q16" s="84" t="s">
        <v>3440</v>
      </c>
      <c r="R16" s="95">
        <v>42452</v>
      </c>
      <c r="S16" s="95">
        <v>43546</v>
      </c>
    </row>
    <row r="17" spans="2:19" ht="22.5" hidden="1" x14ac:dyDescent="0.25">
      <c r="B17" s="84" t="s">
        <v>689</v>
      </c>
      <c r="C17" s="76" t="s">
        <v>3441</v>
      </c>
      <c r="D17" s="77">
        <v>1</v>
      </c>
      <c r="E17" s="76" t="s">
        <v>3442</v>
      </c>
      <c r="F17" s="77">
        <v>1</v>
      </c>
      <c r="G17" s="76" t="s">
        <v>3443</v>
      </c>
      <c r="H17" s="77" t="s">
        <v>1163</v>
      </c>
      <c r="I17" s="84"/>
      <c r="J17" s="84"/>
      <c r="K17" s="84" t="s">
        <v>48</v>
      </c>
      <c r="L17" s="84" t="s">
        <v>48</v>
      </c>
      <c r="M17" s="84" t="s">
        <v>874</v>
      </c>
      <c r="N17" s="95">
        <v>42451</v>
      </c>
      <c r="O17" s="84"/>
      <c r="P17" s="84"/>
      <c r="Q17" s="84" t="s">
        <v>3444</v>
      </c>
      <c r="R17" s="95">
        <v>42452</v>
      </c>
      <c r="S17" s="95">
        <v>43546</v>
      </c>
    </row>
    <row r="18" spans="2:19" ht="22.5" hidden="1" x14ac:dyDescent="0.25">
      <c r="B18" s="84" t="s">
        <v>690</v>
      </c>
      <c r="C18" s="76" t="s">
        <v>3445</v>
      </c>
      <c r="D18" s="77">
        <v>1</v>
      </c>
      <c r="E18" s="76" t="s">
        <v>3446</v>
      </c>
      <c r="F18" s="77">
        <v>1</v>
      </c>
      <c r="G18" s="76" t="s">
        <v>3447</v>
      </c>
      <c r="H18" s="77" t="s">
        <v>1163</v>
      </c>
      <c r="I18" s="84"/>
      <c r="J18" s="84"/>
      <c r="K18" s="84" t="s">
        <v>48</v>
      </c>
      <c r="L18" s="84" t="s">
        <v>48</v>
      </c>
      <c r="M18" s="84" t="s">
        <v>874</v>
      </c>
      <c r="N18" s="95">
        <v>42451</v>
      </c>
      <c r="O18" s="84"/>
      <c r="P18" s="84"/>
      <c r="Q18" s="84" t="s">
        <v>3448</v>
      </c>
      <c r="R18" s="95">
        <v>42452</v>
      </c>
      <c r="S18" s="95">
        <v>43546</v>
      </c>
    </row>
    <row r="19" spans="2:19" ht="22.5" hidden="1" x14ac:dyDescent="0.25">
      <c r="B19" s="84" t="s">
        <v>691</v>
      </c>
      <c r="C19" s="76" t="s">
        <v>3449</v>
      </c>
      <c r="D19" s="77">
        <v>1</v>
      </c>
      <c r="E19" s="76" t="s">
        <v>3450</v>
      </c>
      <c r="F19" s="77">
        <v>1</v>
      </c>
      <c r="G19" s="76" t="s">
        <v>3451</v>
      </c>
      <c r="H19" s="77" t="s">
        <v>1163</v>
      </c>
      <c r="I19" s="84" t="s">
        <v>48</v>
      </c>
      <c r="J19" s="84" t="s">
        <v>48</v>
      </c>
      <c r="K19" s="84"/>
      <c r="L19" s="84"/>
      <c r="M19" s="84" t="s">
        <v>874</v>
      </c>
      <c r="N19" s="95">
        <v>42451</v>
      </c>
      <c r="O19" s="84"/>
      <c r="P19" s="84"/>
      <c r="Q19" s="84" t="s">
        <v>3452</v>
      </c>
      <c r="R19" s="95">
        <v>42452</v>
      </c>
      <c r="S19" s="107">
        <v>43546</v>
      </c>
    </row>
    <row r="20" spans="2:19" ht="22.5" hidden="1" x14ac:dyDescent="0.25">
      <c r="B20" s="84" t="s">
        <v>692</v>
      </c>
      <c r="C20" s="76" t="s">
        <v>3453</v>
      </c>
      <c r="D20" s="77">
        <v>1</v>
      </c>
      <c r="E20" s="76" t="s">
        <v>3454</v>
      </c>
      <c r="F20" s="77">
        <v>1</v>
      </c>
      <c r="G20" s="76" t="s">
        <v>3455</v>
      </c>
      <c r="H20" s="77" t="s">
        <v>1163</v>
      </c>
      <c r="I20" s="84"/>
      <c r="J20" s="84"/>
      <c r="K20" s="84" t="s">
        <v>48</v>
      </c>
      <c r="L20" s="84" t="s">
        <v>48</v>
      </c>
      <c r="M20" s="84" t="s">
        <v>874</v>
      </c>
      <c r="N20" s="95">
        <v>42451</v>
      </c>
      <c r="O20" s="84"/>
      <c r="P20" s="84"/>
      <c r="Q20" s="84" t="s">
        <v>3456</v>
      </c>
      <c r="R20" s="95">
        <v>42452</v>
      </c>
      <c r="S20" s="107">
        <v>43546</v>
      </c>
    </row>
    <row r="21" spans="2:19" ht="45" hidden="1" x14ac:dyDescent="0.25">
      <c r="B21" s="84" t="s">
        <v>693</v>
      </c>
      <c r="C21" s="76" t="s">
        <v>3457</v>
      </c>
      <c r="D21" s="77" t="s">
        <v>3458</v>
      </c>
      <c r="E21" s="76" t="s">
        <v>3459</v>
      </c>
      <c r="F21" s="77" t="s">
        <v>3458</v>
      </c>
      <c r="G21" s="76" t="s">
        <v>3460</v>
      </c>
      <c r="H21" s="77" t="s">
        <v>3461</v>
      </c>
      <c r="I21" s="84" t="s">
        <v>48</v>
      </c>
      <c r="J21" s="84" t="s">
        <v>48</v>
      </c>
      <c r="K21" s="84"/>
      <c r="L21" s="84"/>
      <c r="M21" s="84" t="s">
        <v>874</v>
      </c>
      <c r="N21" s="107" t="s">
        <v>3462</v>
      </c>
      <c r="O21" s="84"/>
      <c r="P21" s="84"/>
      <c r="Q21" s="84" t="s">
        <v>3462</v>
      </c>
      <c r="R21" s="95" t="s">
        <v>3462</v>
      </c>
      <c r="S21" s="107" t="s">
        <v>3462</v>
      </c>
    </row>
    <row r="22" spans="2:19" ht="22.5" hidden="1" x14ac:dyDescent="0.25">
      <c r="B22" s="84" t="s">
        <v>694</v>
      </c>
      <c r="C22" s="76" t="s">
        <v>3463</v>
      </c>
      <c r="D22" s="77">
        <v>1</v>
      </c>
      <c r="E22" s="76" t="s">
        <v>3464</v>
      </c>
      <c r="F22" s="77">
        <v>1</v>
      </c>
      <c r="G22" s="76" t="s">
        <v>3465</v>
      </c>
      <c r="H22" s="77" t="s">
        <v>1163</v>
      </c>
      <c r="I22" s="84"/>
      <c r="J22" s="84"/>
      <c r="K22" s="84" t="s">
        <v>48</v>
      </c>
      <c r="L22" s="84" t="s">
        <v>48</v>
      </c>
      <c r="M22" s="84" t="s">
        <v>874</v>
      </c>
      <c r="N22" s="95">
        <v>42451</v>
      </c>
      <c r="O22" s="84"/>
      <c r="P22" s="84"/>
      <c r="Q22" s="84" t="s">
        <v>3466</v>
      </c>
      <c r="R22" s="95">
        <v>42452</v>
      </c>
      <c r="S22" s="107">
        <v>43546</v>
      </c>
    </row>
    <row r="23" spans="2:19" ht="22.5" hidden="1" x14ac:dyDescent="0.25">
      <c r="B23" s="84" t="s">
        <v>695</v>
      </c>
      <c r="C23" s="76" t="s">
        <v>3467</v>
      </c>
      <c r="D23" s="77">
        <v>1</v>
      </c>
      <c r="E23" s="76" t="s">
        <v>3468</v>
      </c>
      <c r="F23" s="77">
        <v>1</v>
      </c>
      <c r="G23" s="76" t="s">
        <v>3469</v>
      </c>
      <c r="H23" s="77" t="s">
        <v>1163</v>
      </c>
      <c r="I23" s="84"/>
      <c r="J23" s="84"/>
      <c r="K23" s="84" t="s">
        <v>48</v>
      </c>
      <c r="L23" s="84" t="s">
        <v>48</v>
      </c>
      <c r="M23" s="84" t="s">
        <v>874</v>
      </c>
      <c r="N23" s="95">
        <v>42451</v>
      </c>
      <c r="O23" s="84"/>
      <c r="P23" s="84"/>
      <c r="Q23" s="84" t="s">
        <v>3470</v>
      </c>
      <c r="R23" s="95">
        <v>42452</v>
      </c>
      <c r="S23" s="107">
        <v>43546</v>
      </c>
    </row>
    <row r="24" spans="2:19" ht="22.5" x14ac:dyDescent="0.25">
      <c r="B24" s="84" t="s">
        <v>696</v>
      </c>
      <c r="C24" s="111" t="s">
        <v>3471</v>
      </c>
      <c r="D24" s="87">
        <v>1</v>
      </c>
      <c r="E24" s="111" t="s">
        <v>3472</v>
      </c>
      <c r="F24" s="87">
        <v>1</v>
      </c>
      <c r="G24" s="111" t="s">
        <v>3473</v>
      </c>
      <c r="H24" s="87" t="s">
        <v>1134</v>
      </c>
      <c r="I24" s="85" t="s">
        <v>48</v>
      </c>
      <c r="J24" s="85" t="s">
        <v>48</v>
      </c>
      <c r="K24" s="85"/>
      <c r="L24" s="85"/>
      <c r="M24" s="84" t="s">
        <v>874</v>
      </c>
      <c r="N24" s="112">
        <v>42400</v>
      </c>
      <c r="O24" s="85"/>
      <c r="P24" s="85"/>
      <c r="Q24" s="85" t="s">
        <v>3474</v>
      </c>
      <c r="R24" s="113">
        <v>42401</v>
      </c>
      <c r="S24" s="112">
        <v>43496</v>
      </c>
    </row>
    <row r="25" spans="2:19" ht="33.75" x14ac:dyDescent="0.25">
      <c r="B25" s="84" t="s">
        <v>697</v>
      </c>
      <c r="C25" s="111" t="s">
        <v>3475</v>
      </c>
      <c r="D25" s="87">
        <v>1</v>
      </c>
      <c r="E25" s="111" t="s">
        <v>3476</v>
      </c>
      <c r="F25" s="87">
        <v>1</v>
      </c>
      <c r="G25" s="111" t="s">
        <v>3477</v>
      </c>
      <c r="H25" s="87" t="s">
        <v>1134</v>
      </c>
      <c r="I25" s="85" t="s">
        <v>48</v>
      </c>
      <c r="J25" s="85" t="s">
        <v>48</v>
      </c>
      <c r="K25" s="85"/>
      <c r="L25" s="85"/>
      <c r="M25" s="84" t="s">
        <v>874</v>
      </c>
      <c r="N25" s="112">
        <v>42400</v>
      </c>
      <c r="O25" s="85"/>
      <c r="P25" s="85"/>
      <c r="Q25" s="85" t="s">
        <v>3478</v>
      </c>
      <c r="R25" s="113">
        <v>42401</v>
      </c>
      <c r="S25" s="112">
        <v>43496</v>
      </c>
    </row>
    <row r="26" spans="2:19" ht="22.5" x14ac:dyDescent="0.25">
      <c r="B26" s="84" t="s">
        <v>698</v>
      </c>
      <c r="C26" s="76" t="s">
        <v>3479</v>
      </c>
      <c r="D26" s="77">
        <v>1</v>
      </c>
      <c r="E26" s="76" t="s">
        <v>3480</v>
      </c>
      <c r="F26" s="77">
        <v>1</v>
      </c>
      <c r="G26" s="76" t="s">
        <v>3481</v>
      </c>
      <c r="H26" s="77" t="s">
        <v>1134</v>
      </c>
      <c r="I26" s="84" t="s">
        <v>48</v>
      </c>
      <c r="J26" s="84" t="s">
        <v>48</v>
      </c>
      <c r="K26" s="84"/>
      <c r="L26" s="84"/>
      <c r="M26" s="84" t="s">
        <v>874</v>
      </c>
      <c r="N26" s="112">
        <v>42400</v>
      </c>
      <c r="O26" s="84"/>
      <c r="P26" s="84"/>
      <c r="Q26" s="84" t="s">
        <v>3482</v>
      </c>
      <c r="R26" s="95">
        <v>42401</v>
      </c>
      <c r="S26" s="107">
        <v>43496</v>
      </c>
    </row>
    <row r="27" spans="2:19" ht="22.5" x14ac:dyDescent="0.25">
      <c r="B27" s="84" t="s">
        <v>702</v>
      </c>
      <c r="C27" s="76" t="s">
        <v>3483</v>
      </c>
      <c r="D27" s="77">
        <v>1</v>
      </c>
      <c r="E27" s="76" t="s">
        <v>3484</v>
      </c>
      <c r="F27" s="77">
        <v>1</v>
      </c>
      <c r="G27" s="76" t="s">
        <v>3485</v>
      </c>
      <c r="H27" s="77" t="s">
        <v>1134</v>
      </c>
      <c r="I27" s="84" t="s">
        <v>48</v>
      </c>
      <c r="J27" s="84" t="s">
        <v>48</v>
      </c>
      <c r="K27" s="84"/>
      <c r="L27" s="84"/>
      <c r="M27" s="84" t="s">
        <v>874</v>
      </c>
      <c r="N27" s="112">
        <v>42400</v>
      </c>
      <c r="O27" s="84"/>
      <c r="P27" s="84"/>
      <c r="Q27" s="84" t="s">
        <v>3486</v>
      </c>
      <c r="R27" s="95">
        <v>42401</v>
      </c>
      <c r="S27" s="107">
        <v>43496</v>
      </c>
    </row>
    <row r="28" spans="2:19" ht="22.5" x14ac:dyDescent="0.25">
      <c r="B28" s="84" t="s">
        <v>703</v>
      </c>
      <c r="C28" s="76" t="s">
        <v>3487</v>
      </c>
      <c r="D28" s="77">
        <v>1</v>
      </c>
      <c r="E28" s="76" t="s">
        <v>3488</v>
      </c>
      <c r="F28" s="77">
        <v>1</v>
      </c>
      <c r="G28" s="76" t="s">
        <v>3489</v>
      </c>
      <c r="H28" s="77" t="s">
        <v>1134</v>
      </c>
      <c r="I28" s="84" t="s">
        <v>48</v>
      </c>
      <c r="J28" s="84" t="s">
        <v>48</v>
      </c>
      <c r="K28" s="84"/>
      <c r="L28" s="84"/>
      <c r="M28" s="84" t="s">
        <v>874</v>
      </c>
      <c r="N28" s="112">
        <v>42400</v>
      </c>
      <c r="O28" s="84"/>
      <c r="P28" s="84"/>
      <c r="Q28" s="84" t="s">
        <v>3490</v>
      </c>
      <c r="R28" s="95">
        <v>42401</v>
      </c>
      <c r="S28" s="107">
        <v>43496</v>
      </c>
    </row>
    <row r="29" spans="2:19" ht="22.5" x14ac:dyDescent="0.25">
      <c r="B29" s="84" t="s">
        <v>704</v>
      </c>
      <c r="C29" s="76" t="s">
        <v>3491</v>
      </c>
      <c r="D29" s="77">
        <v>1</v>
      </c>
      <c r="E29" s="76" t="s">
        <v>3492</v>
      </c>
      <c r="F29" s="77">
        <v>1</v>
      </c>
      <c r="G29" s="76" t="s">
        <v>3493</v>
      </c>
      <c r="H29" s="77" t="s">
        <v>1134</v>
      </c>
      <c r="I29" s="84" t="s">
        <v>48</v>
      </c>
      <c r="J29" s="84" t="s">
        <v>48</v>
      </c>
      <c r="K29" s="84"/>
      <c r="L29" s="84"/>
      <c r="M29" s="84" t="s">
        <v>874</v>
      </c>
      <c r="N29" s="112">
        <v>42400</v>
      </c>
      <c r="O29" s="84"/>
      <c r="P29" s="84"/>
      <c r="Q29" s="84" t="s">
        <v>3494</v>
      </c>
      <c r="R29" s="95">
        <v>42401</v>
      </c>
      <c r="S29" s="107">
        <v>43496</v>
      </c>
    </row>
    <row r="30" spans="2:19" ht="22.5" hidden="1" x14ac:dyDescent="0.25">
      <c r="B30" s="84" t="s">
        <v>705</v>
      </c>
      <c r="C30" s="76" t="s">
        <v>3495</v>
      </c>
      <c r="D30" s="77">
        <v>1</v>
      </c>
      <c r="E30" s="76" t="s">
        <v>3496</v>
      </c>
      <c r="F30" s="77">
        <v>1</v>
      </c>
      <c r="G30" s="76" t="s">
        <v>3497</v>
      </c>
      <c r="H30" s="77" t="s">
        <v>908</v>
      </c>
      <c r="I30" s="84"/>
      <c r="J30" s="84"/>
      <c r="K30" s="84" t="s">
        <v>48</v>
      </c>
      <c r="L30" s="84" t="s">
        <v>48</v>
      </c>
      <c r="M30" s="84" t="s">
        <v>874</v>
      </c>
      <c r="N30" s="112">
        <v>42400</v>
      </c>
      <c r="O30" s="84"/>
      <c r="P30" s="84"/>
      <c r="Q30" s="84" t="s">
        <v>3498</v>
      </c>
      <c r="R30" s="95">
        <v>42401</v>
      </c>
      <c r="S30" s="107">
        <v>43496</v>
      </c>
    </row>
    <row r="31" spans="2:19" ht="22.5" hidden="1" x14ac:dyDescent="0.25">
      <c r="B31" s="84" t="s">
        <v>706</v>
      </c>
      <c r="C31" s="76" t="s">
        <v>3499</v>
      </c>
      <c r="D31" s="77">
        <v>1</v>
      </c>
      <c r="E31" s="76" t="s">
        <v>3500</v>
      </c>
      <c r="F31" s="77">
        <v>1</v>
      </c>
      <c r="G31" s="76" t="s">
        <v>3501</v>
      </c>
      <c r="H31" s="77" t="s">
        <v>908</v>
      </c>
      <c r="I31" s="84"/>
      <c r="J31" s="84"/>
      <c r="K31" s="84" t="s">
        <v>48</v>
      </c>
      <c r="L31" s="84" t="s">
        <v>48</v>
      </c>
      <c r="M31" s="84" t="s">
        <v>874</v>
      </c>
      <c r="N31" s="112">
        <v>42400</v>
      </c>
      <c r="O31" s="84"/>
      <c r="P31" s="84"/>
      <c r="Q31" s="84" t="s">
        <v>3502</v>
      </c>
      <c r="R31" s="95">
        <v>42401</v>
      </c>
      <c r="S31" s="107">
        <v>43496</v>
      </c>
    </row>
    <row r="32" spans="2:19" ht="22.5" hidden="1" x14ac:dyDescent="0.25">
      <c r="B32" s="84" t="s">
        <v>707</v>
      </c>
      <c r="C32" s="76" t="s">
        <v>3503</v>
      </c>
      <c r="D32" s="77">
        <v>1</v>
      </c>
      <c r="E32" s="76" t="s">
        <v>3504</v>
      </c>
      <c r="F32" s="77">
        <v>1</v>
      </c>
      <c r="G32" s="76" t="s">
        <v>3505</v>
      </c>
      <c r="H32" s="77" t="s">
        <v>908</v>
      </c>
      <c r="I32" s="84" t="s">
        <v>48</v>
      </c>
      <c r="J32" s="84" t="s">
        <v>48</v>
      </c>
      <c r="K32" s="84"/>
      <c r="L32" s="84"/>
      <c r="M32" s="84" t="s">
        <v>874</v>
      </c>
      <c r="N32" s="112">
        <v>42400</v>
      </c>
      <c r="O32" s="84"/>
      <c r="P32" s="84"/>
      <c r="Q32" s="84" t="s">
        <v>3506</v>
      </c>
      <c r="R32" s="95">
        <v>42401</v>
      </c>
      <c r="S32" s="107">
        <v>43496</v>
      </c>
    </row>
    <row r="33" spans="2:19" ht="22.5" hidden="1" x14ac:dyDescent="0.25">
      <c r="B33" s="84" t="s">
        <v>708</v>
      </c>
      <c r="C33" s="76" t="s">
        <v>3507</v>
      </c>
      <c r="D33" s="77">
        <v>1</v>
      </c>
      <c r="E33" s="76" t="s">
        <v>3508</v>
      </c>
      <c r="F33" s="77">
        <v>1</v>
      </c>
      <c r="G33" s="76" t="s">
        <v>3509</v>
      </c>
      <c r="H33" s="77" t="s">
        <v>908</v>
      </c>
      <c r="I33" s="84" t="s">
        <v>48</v>
      </c>
      <c r="J33" s="84" t="s">
        <v>48</v>
      </c>
      <c r="K33" s="84"/>
      <c r="L33" s="84"/>
      <c r="M33" s="84" t="s">
        <v>874</v>
      </c>
      <c r="N33" s="112">
        <v>42400</v>
      </c>
      <c r="O33" s="84"/>
      <c r="P33" s="84"/>
      <c r="Q33" s="84" t="s">
        <v>3510</v>
      </c>
      <c r="R33" s="95">
        <v>42401</v>
      </c>
      <c r="S33" s="107">
        <v>43496</v>
      </c>
    </row>
    <row r="34" spans="2:19" ht="22.5" hidden="1" x14ac:dyDescent="0.25">
      <c r="B34" s="84" t="s">
        <v>709</v>
      </c>
      <c r="C34" s="76" t="s">
        <v>3511</v>
      </c>
      <c r="D34" s="77">
        <v>1</v>
      </c>
      <c r="E34" s="76" t="s">
        <v>3512</v>
      </c>
      <c r="F34" s="77">
        <v>1</v>
      </c>
      <c r="G34" s="76" t="s">
        <v>3513</v>
      </c>
      <c r="H34" s="77" t="s">
        <v>908</v>
      </c>
      <c r="I34" s="84" t="s">
        <v>48</v>
      </c>
      <c r="J34" s="84" t="s">
        <v>48</v>
      </c>
      <c r="K34" s="84"/>
      <c r="L34" s="84"/>
      <c r="M34" s="84" t="s">
        <v>874</v>
      </c>
      <c r="N34" s="84" t="s">
        <v>3514</v>
      </c>
      <c r="O34" s="84"/>
      <c r="P34" s="84"/>
      <c r="Q34" s="84" t="s">
        <v>3515</v>
      </c>
      <c r="R34" s="107" t="s">
        <v>3516</v>
      </c>
      <c r="S34" s="84" t="s">
        <v>3517</v>
      </c>
    </row>
    <row r="35" spans="2:19" ht="22.5" hidden="1" x14ac:dyDescent="0.25">
      <c r="B35" s="84" t="s">
        <v>710</v>
      </c>
      <c r="C35" s="76" t="s">
        <v>3518</v>
      </c>
      <c r="D35" s="77">
        <v>1</v>
      </c>
      <c r="E35" s="76" t="s">
        <v>3519</v>
      </c>
      <c r="F35" s="77">
        <v>1</v>
      </c>
      <c r="G35" s="76" t="s">
        <v>3520</v>
      </c>
      <c r="H35" s="77" t="s">
        <v>908</v>
      </c>
      <c r="I35" s="84" t="s">
        <v>48</v>
      </c>
      <c r="J35" s="84" t="s">
        <v>48</v>
      </c>
      <c r="K35" s="84"/>
      <c r="L35" s="84"/>
      <c r="M35" s="84" t="s">
        <v>874</v>
      </c>
      <c r="N35" s="112">
        <v>42400</v>
      </c>
      <c r="O35" s="84"/>
      <c r="P35" s="84"/>
      <c r="Q35" s="84" t="s">
        <v>3521</v>
      </c>
      <c r="R35" s="95">
        <v>42401</v>
      </c>
      <c r="S35" s="107">
        <v>43496</v>
      </c>
    </row>
    <row r="36" spans="2:19" ht="33.75" x14ac:dyDescent="0.25">
      <c r="B36" s="84" t="s">
        <v>711</v>
      </c>
      <c r="C36" s="76" t="s">
        <v>3522</v>
      </c>
      <c r="D36" s="77">
        <v>1</v>
      </c>
      <c r="E36" s="76" t="s">
        <v>3523</v>
      </c>
      <c r="F36" s="77">
        <v>1</v>
      </c>
      <c r="G36" s="76" t="s">
        <v>3524</v>
      </c>
      <c r="H36" s="77" t="s">
        <v>1134</v>
      </c>
      <c r="I36" s="84" t="s">
        <v>48</v>
      </c>
      <c r="J36" s="84" t="s">
        <v>48</v>
      </c>
      <c r="K36" s="84"/>
      <c r="L36" s="84"/>
      <c r="M36" s="84" t="s">
        <v>874</v>
      </c>
      <c r="N36" s="107">
        <v>42439</v>
      </c>
      <c r="O36" s="84"/>
      <c r="P36" s="84"/>
      <c r="Q36" s="84" t="s">
        <v>3525</v>
      </c>
      <c r="R36" s="95">
        <v>42440</v>
      </c>
      <c r="S36" s="107">
        <v>43534</v>
      </c>
    </row>
    <row r="37" spans="2:19" ht="45" x14ac:dyDescent="0.25">
      <c r="B37" s="84" t="s">
        <v>712</v>
      </c>
      <c r="C37" s="76" t="s">
        <v>3526</v>
      </c>
      <c r="D37" s="77">
        <v>1</v>
      </c>
      <c r="E37" s="76" t="s">
        <v>3527</v>
      </c>
      <c r="F37" s="77">
        <v>1</v>
      </c>
      <c r="G37" s="76" t="s">
        <v>3528</v>
      </c>
      <c r="H37" s="77" t="s">
        <v>1134</v>
      </c>
      <c r="I37" s="84" t="s">
        <v>48</v>
      </c>
      <c r="J37" s="84" t="s">
        <v>48</v>
      </c>
      <c r="K37" s="84"/>
      <c r="L37" s="84"/>
      <c r="M37" s="84" t="s">
        <v>874</v>
      </c>
      <c r="N37" s="107">
        <v>42439</v>
      </c>
      <c r="O37" s="84"/>
      <c r="P37" s="84"/>
      <c r="Q37" s="84" t="s">
        <v>3529</v>
      </c>
      <c r="R37" s="95">
        <v>42440</v>
      </c>
      <c r="S37" s="107">
        <v>43534</v>
      </c>
    </row>
    <row r="38" spans="2:19" ht="33.75" x14ac:dyDescent="0.25">
      <c r="B38" s="84" t="s">
        <v>713</v>
      </c>
      <c r="C38" s="76" t="s">
        <v>3530</v>
      </c>
      <c r="D38" s="77">
        <v>1</v>
      </c>
      <c r="E38" s="76" t="s">
        <v>3531</v>
      </c>
      <c r="F38" s="77">
        <v>1</v>
      </c>
      <c r="G38" s="76" t="s">
        <v>3532</v>
      </c>
      <c r="H38" s="77" t="s">
        <v>1134</v>
      </c>
      <c r="I38" s="84" t="s">
        <v>48</v>
      </c>
      <c r="J38" s="84" t="s">
        <v>48</v>
      </c>
      <c r="K38" s="84"/>
      <c r="L38" s="84"/>
      <c r="M38" s="84" t="s">
        <v>874</v>
      </c>
      <c r="N38" s="107">
        <v>42439</v>
      </c>
      <c r="O38" s="84"/>
      <c r="P38" s="84"/>
      <c r="Q38" s="84" t="s">
        <v>3533</v>
      </c>
      <c r="R38" s="95">
        <v>42440</v>
      </c>
      <c r="S38" s="107">
        <v>43534</v>
      </c>
    </row>
    <row r="39" spans="2:19" ht="22.5" hidden="1" x14ac:dyDescent="0.25">
      <c r="B39" s="84" t="s">
        <v>714</v>
      </c>
      <c r="C39" s="76" t="s">
        <v>1055</v>
      </c>
      <c r="D39" s="77">
        <v>1</v>
      </c>
      <c r="E39" s="76" t="s">
        <v>3534</v>
      </c>
      <c r="F39" s="77">
        <v>1</v>
      </c>
      <c r="G39" s="76" t="s">
        <v>3535</v>
      </c>
      <c r="H39" s="77" t="s">
        <v>1163</v>
      </c>
      <c r="I39" s="84"/>
      <c r="J39" s="84"/>
      <c r="K39" s="84" t="s">
        <v>48</v>
      </c>
      <c r="L39" s="84" t="s">
        <v>48</v>
      </c>
      <c r="M39" s="84" t="s">
        <v>874</v>
      </c>
      <c r="N39" s="107">
        <v>42451</v>
      </c>
      <c r="O39" s="84"/>
      <c r="P39" s="84"/>
      <c r="Q39" s="84" t="s">
        <v>3536</v>
      </c>
      <c r="R39" s="95">
        <v>42452</v>
      </c>
      <c r="S39" s="107">
        <v>43546</v>
      </c>
    </row>
    <row r="40" spans="2:19" ht="33.75" hidden="1" x14ac:dyDescent="0.25">
      <c r="B40" s="84" t="s">
        <v>715</v>
      </c>
      <c r="C40" s="76" t="s">
        <v>3537</v>
      </c>
      <c r="D40" s="77">
        <v>1</v>
      </c>
      <c r="E40" s="76" t="s">
        <v>3538</v>
      </c>
      <c r="F40" s="77">
        <v>1</v>
      </c>
      <c r="G40" s="76" t="s">
        <v>3539</v>
      </c>
      <c r="H40" s="77" t="s">
        <v>1163</v>
      </c>
      <c r="I40" s="84"/>
      <c r="J40" s="84"/>
      <c r="K40" s="84" t="s">
        <v>48</v>
      </c>
      <c r="L40" s="84" t="s">
        <v>48</v>
      </c>
      <c r="M40" s="84" t="s">
        <v>874</v>
      </c>
      <c r="N40" s="107">
        <v>42451</v>
      </c>
      <c r="O40" s="84"/>
      <c r="P40" s="84"/>
      <c r="Q40" s="84" t="s">
        <v>3540</v>
      </c>
      <c r="R40" s="95">
        <v>42452</v>
      </c>
      <c r="S40" s="107">
        <v>43546</v>
      </c>
    </row>
    <row r="41" spans="2:19" ht="33.75" hidden="1" x14ac:dyDescent="0.25">
      <c r="B41" s="84" t="s">
        <v>716</v>
      </c>
      <c r="C41" s="76" t="s">
        <v>3541</v>
      </c>
      <c r="D41" s="77">
        <v>1</v>
      </c>
      <c r="E41" s="76" t="s">
        <v>3542</v>
      </c>
      <c r="F41" s="77">
        <v>1</v>
      </c>
      <c r="G41" s="76" t="s">
        <v>3543</v>
      </c>
      <c r="H41" s="77" t="s">
        <v>1163</v>
      </c>
      <c r="I41" s="84"/>
      <c r="J41" s="84"/>
      <c r="K41" s="84" t="s">
        <v>48</v>
      </c>
      <c r="L41" s="84" t="s">
        <v>48</v>
      </c>
      <c r="M41" s="84" t="s">
        <v>874</v>
      </c>
      <c r="N41" s="107">
        <v>42451</v>
      </c>
      <c r="O41" s="84"/>
      <c r="P41" s="84"/>
      <c r="Q41" s="84" t="s">
        <v>3544</v>
      </c>
      <c r="R41" s="95">
        <v>42452</v>
      </c>
      <c r="S41" s="107">
        <v>43546</v>
      </c>
    </row>
    <row r="42" spans="2:19" ht="22.5" hidden="1" x14ac:dyDescent="0.25">
      <c r="B42" s="84" t="s">
        <v>717</v>
      </c>
      <c r="C42" s="76" t="s">
        <v>3545</v>
      </c>
      <c r="D42" s="77">
        <v>1</v>
      </c>
      <c r="E42" s="76" t="s">
        <v>3546</v>
      </c>
      <c r="F42" s="77">
        <v>1</v>
      </c>
      <c r="G42" s="76" t="s">
        <v>3547</v>
      </c>
      <c r="H42" s="77" t="s">
        <v>1163</v>
      </c>
      <c r="I42" s="84"/>
      <c r="J42" s="84"/>
      <c r="K42" s="84" t="s">
        <v>48</v>
      </c>
      <c r="L42" s="84" t="s">
        <v>48</v>
      </c>
      <c r="M42" s="84" t="s">
        <v>874</v>
      </c>
      <c r="N42" s="107">
        <v>42451</v>
      </c>
      <c r="O42" s="84"/>
      <c r="P42" s="84"/>
      <c r="Q42" s="84" t="s">
        <v>3548</v>
      </c>
      <c r="R42" s="95">
        <v>42452</v>
      </c>
      <c r="S42" s="107">
        <v>43546</v>
      </c>
    </row>
    <row r="43" spans="2:19" ht="33.75" hidden="1" x14ac:dyDescent="0.25">
      <c r="B43" s="84" t="s">
        <v>718</v>
      </c>
      <c r="C43" s="76" t="s">
        <v>3549</v>
      </c>
      <c r="D43" s="77">
        <v>1</v>
      </c>
      <c r="E43" s="76" t="s">
        <v>3550</v>
      </c>
      <c r="F43" s="77">
        <v>1</v>
      </c>
      <c r="G43" s="76" t="s">
        <v>3551</v>
      </c>
      <c r="H43" s="77" t="s">
        <v>1163</v>
      </c>
      <c r="I43" s="84"/>
      <c r="J43" s="84"/>
      <c r="K43" s="84" t="s">
        <v>48</v>
      </c>
      <c r="L43" s="84" t="s">
        <v>48</v>
      </c>
      <c r="M43" s="84" t="s">
        <v>874</v>
      </c>
      <c r="N43" s="107">
        <v>42451</v>
      </c>
      <c r="O43" s="84"/>
      <c r="P43" s="84"/>
      <c r="Q43" s="84" t="s">
        <v>3552</v>
      </c>
      <c r="R43" s="95">
        <v>42452</v>
      </c>
      <c r="S43" s="107">
        <v>43546</v>
      </c>
    </row>
    <row r="44" spans="2:19" ht="22.5" hidden="1" x14ac:dyDescent="0.25">
      <c r="B44" s="84" t="s">
        <v>719</v>
      </c>
      <c r="C44" s="76" t="s">
        <v>3553</v>
      </c>
      <c r="D44" s="77">
        <v>1</v>
      </c>
      <c r="E44" s="76" t="s">
        <v>3554</v>
      </c>
      <c r="F44" s="77">
        <v>1</v>
      </c>
      <c r="G44" s="76" t="s">
        <v>3555</v>
      </c>
      <c r="H44" s="77" t="s">
        <v>1163</v>
      </c>
      <c r="I44" s="84"/>
      <c r="J44" s="84"/>
      <c r="K44" s="84" t="s">
        <v>48</v>
      </c>
      <c r="L44" s="84" t="s">
        <v>48</v>
      </c>
      <c r="M44" s="84" t="s">
        <v>874</v>
      </c>
      <c r="N44" s="107">
        <v>42451</v>
      </c>
      <c r="O44" s="84"/>
      <c r="P44" s="84"/>
      <c r="Q44" s="84" t="s">
        <v>3556</v>
      </c>
      <c r="R44" s="95">
        <v>42452</v>
      </c>
      <c r="S44" s="107">
        <v>43546</v>
      </c>
    </row>
    <row r="45" spans="2:19" ht="33.75" hidden="1" x14ac:dyDescent="0.25">
      <c r="B45" s="84" t="s">
        <v>720</v>
      </c>
      <c r="C45" s="76" t="s">
        <v>3557</v>
      </c>
      <c r="D45" s="77">
        <v>1</v>
      </c>
      <c r="E45" s="76" t="s">
        <v>3558</v>
      </c>
      <c r="F45" s="77">
        <v>1</v>
      </c>
      <c r="G45" s="76" t="s">
        <v>3559</v>
      </c>
      <c r="H45" s="77" t="s">
        <v>1163</v>
      </c>
      <c r="I45" s="84" t="s">
        <v>48</v>
      </c>
      <c r="J45" s="84" t="s">
        <v>48</v>
      </c>
      <c r="K45" s="84"/>
      <c r="L45" s="84"/>
      <c r="M45" s="84" t="s">
        <v>874</v>
      </c>
      <c r="N45" s="107">
        <v>42439</v>
      </c>
      <c r="O45" s="84"/>
      <c r="P45" s="84"/>
      <c r="Q45" s="84" t="s">
        <v>3560</v>
      </c>
      <c r="R45" s="95">
        <v>42440</v>
      </c>
      <c r="S45" s="107">
        <v>43534</v>
      </c>
    </row>
    <row r="46" spans="2:19" ht="33.75" hidden="1" x14ac:dyDescent="0.25">
      <c r="B46" s="84" t="s">
        <v>721</v>
      </c>
      <c r="C46" s="76" t="s">
        <v>3561</v>
      </c>
      <c r="D46" s="76">
        <v>1</v>
      </c>
      <c r="E46" s="76" t="s">
        <v>3562</v>
      </c>
      <c r="F46" s="77">
        <v>1</v>
      </c>
      <c r="G46" s="76" t="s">
        <v>3563</v>
      </c>
      <c r="H46" s="77" t="s">
        <v>1163</v>
      </c>
      <c r="I46" s="84"/>
      <c r="J46" s="84"/>
      <c r="K46" s="84" t="s">
        <v>48</v>
      </c>
      <c r="L46" s="84" t="s">
        <v>48</v>
      </c>
      <c r="M46" s="84" t="s">
        <v>874</v>
      </c>
      <c r="N46" s="107">
        <v>42439</v>
      </c>
      <c r="O46" s="84"/>
      <c r="P46" s="84"/>
      <c r="Q46" s="84" t="s">
        <v>3564</v>
      </c>
      <c r="R46" s="95">
        <v>42440</v>
      </c>
      <c r="S46" s="107">
        <v>43534</v>
      </c>
    </row>
    <row r="47" spans="2:19" ht="33.75" hidden="1" x14ac:dyDescent="0.25">
      <c r="B47" s="84" t="s">
        <v>722</v>
      </c>
      <c r="C47" s="76" t="s">
        <v>3565</v>
      </c>
      <c r="D47" s="76">
        <v>1</v>
      </c>
      <c r="E47" s="76" t="s">
        <v>3566</v>
      </c>
      <c r="F47" s="77">
        <v>1</v>
      </c>
      <c r="G47" s="76" t="s">
        <v>3567</v>
      </c>
      <c r="H47" s="77" t="s">
        <v>1163</v>
      </c>
      <c r="I47" s="84" t="s">
        <v>48</v>
      </c>
      <c r="J47" s="84" t="s">
        <v>48</v>
      </c>
      <c r="K47" s="84"/>
      <c r="L47" s="84"/>
      <c r="M47" s="84" t="s">
        <v>874</v>
      </c>
      <c r="N47" s="107">
        <v>42439</v>
      </c>
      <c r="O47" s="84"/>
      <c r="P47" s="84"/>
      <c r="Q47" s="84" t="s">
        <v>3568</v>
      </c>
      <c r="R47" s="95">
        <v>42440</v>
      </c>
      <c r="S47" s="107">
        <v>43534</v>
      </c>
    </row>
    <row r="48" spans="2:19" ht="45" hidden="1" x14ac:dyDescent="0.25">
      <c r="B48" s="84" t="s">
        <v>723</v>
      </c>
      <c r="C48" s="76" t="s">
        <v>3569</v>
      </c>
      <c r="D48" s="76">
        <v>1</v>
      </c>
      <c r="E48" s="76" t="s">
        <v>3570</v>
      </c>
      <c r="F48" s="77">
        <v>1</v>
      </c>
      <c r="G48" s="76" t="s">
        <v>3559</v>
      </c>
      <c r="H48" s="77" t="s">
        <v>1163</v>
      </c>
      <c r="I48" s="84"/>
      <c r="J48" s="84"/>
      <c r="K48" s="84" t="s">
        <v>48</v>
      </c>
      <c r="L48" s="84" t="s">
        <v>48</v>
      </c>
      <c r="M48" s="84" t="s">
        <v>874</v>
      </c>
      <c r="N48" s="107">
        <v>42439</v>
      </c>
      <c r="O48" s="84"/>
      <c r="P48" s="84"/>
      <c r="Q48" s="84" t="s">
        <v>3571</v>
      </c>
      <c r="R48" s="95">
        <v>42440</v>
      </c>
      <c r="S48" s="107">
        <v>43534</v>
      </c>
    </row>
    <row r="49" spans="2:19" ht="45" hidden="1" x14ac:dyDescent="0.25">
      <c r="B49" s="84" t="s">
        <v>724</v>
      </c>
      <c r="C49" s="76" t="s">
        <v>3572</v>
      </c>
      <c r="D49" s="76">
        <v>2</v>
      </c>
      <c r="E49" s="76" t="s">
        <v>3573</v>
      </c>
      <c r="F49" s="77">
        <v>2</v>
      </c>
      <c r="G49" s="76" t="s">
        <v>3574</v>
      </c>
      <c r="H49" s="77" t="s">
        <v>1163</v>
      </c>
      <c r="I49" s="84"/>
      <c r="J49" s="84"/>
      <c r="K49" s="84" t="s">
        <v>48</v>
      </c>
      <c r="L49" s="84" t="s">
        <v>48</v>
      </c>
      <c r="M49" s="84" t="s">
        <v>874</v>
      </c>
      <c r="N49" s="107">
        <v>42439</v>
      </c>
      <c r="O49" s="84"/>
      <c r="P49" s="84"/>
      <c r="Q49" s="84" t="s">
        <v>3575</v>
      </c>
      <c r="R49" s="95">
        <v>42440</v>
      </c>
      <c r="S49" s="107">
        <v>43534</v>
      </c>
    </row>
    <row r="50" spans="2:19" ht="22.5" hidden="1" x14ac:dyDescent="0.25">
      <c r="B50" s="84" t="s">
        <v>725</v>
      </c>
      <c r="C50" s="76" t="s">
        <v>3576</v>
      </c>
      <c r="D50" s="76">
        <v>1</v>
      </c>
      <c r="E50" s="76" t="s">
        <v>3577</v>
      </c>
      <c r="F50" s="77">
        <v>1</v>
      </c>
      <c r="G50" s="76" t="s">
        <v>3578</v>
      </c>
      <c r="H50" s="77" t="s">
        <v>1163</v>
      </c>
      <c r="I50" s="84"/>
      <c r="J50" s="84"/>
      <c r="K50" s="84" t="s">
        <v>48</v>
      </c>
      <c r="L50" s="84" t="s">
        <v>48</v>
      </c>
      <c r="M50" s="84" t="s">
        <v>874</v>
      </c>
      <c r="N50" s="107">
        <v>42439</v>
      </c>
      <c r="O50" s="84"/>
      <c r="P50" s="84"/>
      <c r="Q50" s="84" t="s">
        <v>3579</v>
      </c>
      <c r="R50" s="95">
        <v>42440</v>
      </c>
      <c r="S50" s="107">
        <v>43534</v>
      </c>
    </row>
    <row r="51" spans="2:19" ht="22.5" hidden="1" x14ac:dyDescent="0.25">
      <c r="B51" s="84" t="s">
        <v>726</v>
      </c>
      <c r="C51" s="76" t="s">
        <v>3580</v>
      </c>
      <c r="D51" s="76">
        <v>1</v>
      </c>
      <c r="E51" s="76" t="s">
        <v>3581</v>
      </c>
      <c r="F51" s="76">
        <v>1</v>
      </c>
      <c r="G51" s="76" t="s">
        <v>3582</v>
      </c>
      <c r="H51" s="77" t="s">
        <v>1163</v>
      </c>
      <c r="I51" s="84"/>
      <c r="J51" s="84"/>
      <c r="K51" s="84" t="s">
        <v>48</v>
      </c>
      <c r="L51" s="84" t="s">
        <v>48</v>
      </c>
      <c r="M51" s="84" t="s">
        <v>874</v>
      </c>
      <c r="N51" s="107">
        <v>42451</v>
      </c>
      <c r="O51" s="84"/>
      <c r="P51" s="84"/>
      <c r="Q51" s="84" t="s">
        <v>3583</v>
      </c>
      <c r="R51" s="95">
        <v>42452</v>
      </c>
      <c r="S51" s="107">
        <v>43546</v>
      </c>
    </row>
    <row r="52" spans="2:19" ht="33.75" hidden="1" x14ac:dyDescent="0.25">
      <c r="B52" s="84" t="s">
        <v>727</v>
      </c>
      <c r="C52" s="76" t="s">
        <v>3584</v>
      </c>
      <c r="D52" s="76">
        <v>1</v>
      </c>
      <c r="E52" s="76" t="s">
        <v>3585</v>
      </c>
      <c r="F52" s="76">
        <v>1</v>
      </c>
      <c r="G52" s="76" t="s">
        <v>3586</v>
      </c>
      <c r="H52" s="77" t="s">
        <v>1163</v>
      </c>
      <c r="I52" s="84"/>
      <c r="J52" s="84"/>
      <c r="K52" s="84" t="s">
        <v>48</v>
      </c>
      <c r="L52" s="84" t="s">
        <v>48</v>
      </c>
      <c r="M52" s="84" t="s">
        <v>874</v>
      </c>
      <c r="N52" s="107">
        <v>42451</v>
      </c>
      <c r="O52" s="84"/>
      <c r="P52" s="84"/>
      <c r="Q52" s="84" t="s">
        <v>3587</v>
      </c>
      <c r="R52" s="95">
        <v>42452</v>
      </c>
      <c r="S52" s="107">
        <v>43546</v>
      </c>
    </row>
    <row r="53" spans="2:19" ht="45" hidden="1" x14ac:dyDescent="0.25">
      <c r="B53" s="84" t="s">
        <v>731</v>
      </c>
      <c r="C53" s="76" t="s">
        <v>3588</v>
      </c>
      <c r="D53" s="76">
        <v>1</v>
      </c>
      <c r="E53" s="76" t="s">
        <v>3589</v>
      </c>
      <c r="F53" s="76">
        <v>1</v>
      </c>
      <c r="G53" s="76" t="s">
        <v>3590</v>
      </c>
      <c r="H53" s="77" t="s">
        <v>1163</v>
      </c>
      <c r="I53" s="84" t="s">
        <v>48</v>
      </c>
      <c r="J53" s="84" t="s">
        <v>48</v>
      </c>
      <c r="K53" s="84" t="s">
        <v>48</v>
      </c>
      <c r="L53" s="84" t="s">
        <v>48</v>
      </c>
      <c r="M53" s="84" t="s">
        <v>874</v>
      </c>
      <c r="N53" s="107">
        <v>42451</v>
      </c>
      <c r="O53" s="84"/>
      <c r="P53" s="84"/>
      <c r="Q53" s="84" t="s">
        <v>3591</v>
      </c>
      <c r="R53" s="95">
        <v>42452</v>
      </c>
      <c r="S53" s="107">
        <v>43546</v>
      </c>
    </row>
    <row r="54" spans="2:19" ht="45" hidden="1" x14ac:dyDescent="0.25">
      <c r="B54" s="84" t="s">
        <v>732</v>
      </c>
      <c r="C54" s="76" t="s">
        <v>3592</v>
      </c>
      <c r="D54" s="76">
        <v>2</v>
      </c>
      <c r="E54" s="76" t="s">
        <v>3593</v>
      </c>
      <c r="F54" s="76">
        <v>2</v>
      </c>
      <c r="G54" s="76" t="s">
        <v>3590</v>
      </c>
      <c r="H54" s="77" t="s">
        <v>1163</v>
      </c>
      <c r="I54" s="84" t="s">
        <v>48</v>
      </c>
      <c r="J54" s="84" t="s">
        <v>48</v>
      </c>
      <c r="K54" s="84" t="s">
        <v>48</v>
      </c>
      <c r="L54" s="84" t="s">
        <v>48</v>
      </c>
      <c r="M54" s="84" t="s">
        <v>874</v>
      </c>
      <c r="N54" s="107">
        <v>42451</v>
      </c>
      <c r="O54" s="84"/>
      <c r="P54" s="84"/>
      <c r="Q54" s="84" t="s">
        <v>3594</v>
      </c>
      <c r="R54" s="95">
        <v>42452</v>
      </c>
      <c r="S54" s="107">
        <v>43912</v>
      </c>
    </row>
    <row r="55" spans="2:19" ht="33.75" hidden="1" x14ac:dyDescent="0.25">
      <c r="B55" s="84" t="s">
        <v>733</v>
      </c>
      <c r="C55" s="76" t="s">
        <v>3595</v>
      </c>
      <c r="D55" s="76">
        <v>1</v>
      </c>
      <c r="E55" s="76" t="s">
        <v>3596</v>
      </c>
      <c r="F55" s="76">
        <v>1</v>
      </c>
      <c r="G55" s="76" t="s">
        <v>3597</v>
      </c>
      <c r="H55" s="77" t="s">
        <v>1163</v>
      </c>
      <c r="I55" s="84" t="s">
        <v>48</v>
      </c>
      <c r="J55" s="84" t="s">
        <v>48</v>
      </c>
      <c r="K55" s="84"/>
      <c r="L55" s="84"/>
      <c r="M55" s="84" t="s">
        <v>874</v>
      </c>
      <c r="N55" s="107">
        <v>42451</v>
      </c>
      <c r="O55" s="84"/>
      <c r="P55" s="84"/>
      <c r="Q55" s="84" t="s">
        <v>3598</v>
      </c>
      <c r="R55" s="95">
        <v>42452</v>
      </c>
      <c r="S55" s="107">
        <v>43546</v>
      </c>
    </row>
    <row r="56" spans="2:19" ht="33.75" hidden="1" x14ac:dyDescent="0.25">
      <c r="B56" s="84" t="s">
        <v>734</v>
      </c>
      <c r="C56" s="76" t="s">
        <v>3599</v>
      </c>
      <c r="D56" s="76">
        <v>1</v>
      </c>
      <c r="E56" s="76" t="s">
        <v>3600</v>
      </c>
      <c r="F56" s="76">
        <v>1</v>
      </c>
      <c r="G56" s="76" t="s">
        <v>3601</v>
      </c>
      <c r="H56" s="77" t="s">
        <v>1163</v>
      </c>
      <c r="I56" s="84"/>
      <c r="J56" s="84"/>
      <c r="K56" s="84" t="s">
        <v>48</v>
      </c>
      <c r="L56" s="84" t="s">
        <v>48</v>
      </c>
      <c r="M56" s="84" t="s">
        <v>874</v>
      </c>
      <c r="N56" s="107">
        <v>42451</v>
      </c>
      <c r="O56" s="84"/>
      <c r="P56" s="84"/>
      <c r="Q56" s="84" t="s">
        <v>3602</v>
      </c>
      <c r="R56" s="95">
        <v>42452</v>
      </c>
      <c r="S56" s="107">
        <v>43546</v>
      </c>
    </row>
    <row r="57" spans="2:19" ht="33.75" hidden="1" x14ac:dyDescent="0.25">
      <c r="B57" s="84" t="s">
        <v>738</v>
      </c>
      <c r="C57" s="76" t="s">
        <v>3603</v>
      </c>
      <c r="D57" s="76">
        <v>1</v>
      </c>
      <c r="E57" s="76" t="s">
        <v>3604</v>
      </c>
      <c r="F57" s="76">
        <v>1</v>
      </c>
      <c r="G57" s="76" t="s">
        <v>3605</v>
      </c>
      <c r="H57" s="77" t="s">
        <v>1163</v>
      </c>
      <c r="I57" s="84"/>
      <c r="J57" s="84"/>
      <c r="K57" s="84" t="s">
        <v>48</v>
      </c>
      <c r="L57" s="84" t="s">
        <v>48</v>
      </c>
      <c r="M57" s="84" t="s">
        <v>874</v>
      </c>
      <c r="N57" s="107">
        <v>42451</v>
      </c>
      <c r="O57" s="84"/>
      <c r="P57" s="84"/>
      <c r="Q57" s="84" t="s">
        <v>3606</v>
      </c>
      <c r="R57" s="95">
        <v>42452</v>
      </c>
      <c r="S57" s="107">
        <v>43546</v>
      </c>
    </row>
    <row r="58" spans="2:19" ht="22.5" hidden="1" x14ac:dyDescent="0.25">
      <c r="B58" s="84" t="s">
        <v>739</v>
      </c>
      <c r="C58" s="76" t="s">
        <v>3607</v>
      </c>
      <c r="D58" s="76">
        <v>2</v>
      </c>
      <c r="E58" s="76" t="s">
        <v>3608</v>
      </c>
      <c r="F58" s="76">
        <v>2</v>
      </c>
      <c r="G58" s="76" t="s">
        <v>3609</v>
      </c>
      <c r="H58" s="77" t="s">
        <v>1163</v>
      </c>
      <c r="I58" s="84" t="s">
        <v>48</v>
      </c>
      <c r="J58" s="84" t="s">
        <v>48</v>
      </c>
      <c r="K58" s="84" t="s">
        <v>48</v>
      </c>
      <c r="L58" s="84" t="s">
        <v>48</v>
      </c>
      <c r="M58" s="84" t="s">
        <v>874</v>
      </c>
      <c r="N58" s="107">
        <v>42451</v>
      </c>
      <c r="O58" s="84"/>
      <c r="P58" s="84"/>
      <c r="Q58" s="84" t="s">
        <v>3610</v>
      </c>
      <c r="R58" s="95">
        <v>42452</v>
      </c>
      <c r="S58" s="107">
        <v>43912</v>
      </c>
    </row>
    <row r="59" spans="2:19" ht="22.5" hidden="1" x14ac:dyDescent="0.25">
      <c r="B59" s="84" t="s">
        <v>743</v>
      </c>
      <c r="C59" s="76" t="s">
        <v>3611</v>
      </c>
      <c r="D59" s="76">
        <v>1</v>
      </c>
      <c r="E59" s="76" t="s">
        <v>3612</v>
      </c>
      <c r="F59" s="76">
        <v>1</v>
      </c>
      <c r="G59" s="76" t="s">
        <v>3613</v>
      </c>
      <c r="H59" s="77" t="s">
        <v>1163</v>
      </c>
      <c r="I59" s="84"/>
      <c r="J59" s="84"/>
      <c r="K59" s="84" t="s">
        <v>48</v>
      </c>
      <c r="L59" s="84" t="s">
        <v>48</v>
      </c>
      <c r="M59" s="84" t="s">
        <v>874</v>
      </c>
      <c r="N59" s="107">
        <v>42451</v>
      </c>
      <c r="O59" s="84"/>
      <c r="P59" s="84"/>
      <c r="Q59" s="84" t="s">
        <v>3614</v>
      </c>
      <c r="R59" s="95">
        <v>42452</v>
      </c>
      <c r="S59" s="107">
        <v>43546</v>
      </c>
    </row>
    <row r="60" spans="2:19" ht="22.5" hidden="1" x14ac:dyDescent="0.25">
      <c r="B60" s="84" t="s">
        <v>747</v>
      </c>
      <c r="C60" s="76" t="s">
        <v>3615</v>
      </c>
      <c r="D60" s="76">
        <v>1</v>
      </c>
      <c r="E60" s="76" t="s">
        <v>3616</v>
      </c>
      <c r="F60" s="76">
        <v>1</v>
      </c>
      <c r="G60" s="76" t="s">
        <v>3617</v>
      </c>
      <c r="H60" s="77" t="s">
        <v>1163</v>
      </c>
      <c r="I60" s="84"/>
      <c r="J60" s="84"/>
      <c r="K60" s="84" t="s">
        <v>48</v>
      </c>
      <c r="L60" s="84" t="s">
        <v>48</v>
      </c>
      <c r="M60" s="84" t="s">
        <v>874</v>
      </c>
      <c r="N60" s="107">
        <v>42451</v>
      </c>
      <c r="O60" s="84"/>
      <c r="P60" s="84"/>
      <c r="Q60" s="84" t="s">
        <v>3618</v>
      </c>
      <c r="R60" s="95">
        <v>42452</v>
      </c>
      <c r="S60" s="107">
        <v>43546</v>
      </c>
    </row>
    <row r="61" spans="2:19" ht="22.5" hidden="1" x14ac:dyDescent="0.25">
      <c r="B61" s="84" t="s">
        <v>748</v>
      </c>
      <c r="C61" s="76" t="s">
        <v>3619</v>
      </c>
      <c r="D61" s="76">
        <v>1</v>
      </c>
      <c r="E61" s="76" t="s">
        <v>3620</v>
      </c>
      <c r="F61" s="76">
        <v>1</v>
      </c>
      <c r="G61" s="76" t="s">
        <v>3621</v>
      </c>
      <c r="H61" s="77" t="s">
        <v>1163</v>
      </c>
      <c r="I61" s="84" t="s">
        <v>48</v>
      </c>
      <c r="J61" s="84" t="s">
        <v>48</v>
      </c>
      <c r="K61" s="84" t="s">
        <v>48</v>
      </c>
      <c r="L61" s="84" t="s">
        <v>48</v>
      </c>
      <c r="M61" s="84" t="s">
        <v>874</v>
      </c>
      <c r="N61" s="107">
        <v>42451</v>
      </c>
      <c r="O61" s="84"/>
      <c r="P61" s="84"/>
      <c r="Q61" s="84" t="s">
        <v>3622</v>
      </c>
      <c r="R61" s="95">
        <v>43547</v>
      </c>
      <c r="S61" s="107">
        <v>43546</v>
      </c>
    </row>
    <row r="62" spans="2:19" ht="22.5" hidden="1" x14ac:dyDescent="0.25">
      <c r="B62" s="84" t="s">
        <v>749</v>
      </c>
      <c r="C62" s="76" t="s">
        <v>3623</v>
      </c>
      <c r="D62" s="76">
        <v>1</v>
      </c>
      <c r="E62" s="76" t="s">
        <v>3624</v>
      </c>
      <c r="F62" s="76">
        <v>1</v>
      </c>
      <c r="G62" s="76" t="s">
        <v>3625</v>
      </c>
      <c r="H62" s="77" t="s">
        <v>1163</v>
      </c>
      <c r="I62" s="84" t="s">
        <v>48</v>
      </c>
      <c r="J62" s="84" t="s">
        <v>48</v>
      </c>
      <c r="K62" s="84" t="s">
        <v>48</v>
      </c>
      <c r="L62" s="84" t="s">
        <v>48</v>
      </c>
      <c r="M62" s="84" t="s">
        <v>874</v>
      </c>
      <c r="N62" s="107">
        <v>42451</v>
      </c>
      <c r="O62" s="84"/>
      <c r="P62" s="84"/>
      <c r="Q62" s="84" t="s">
        <v>3626</v>
      </c>
      <c r="R62" s="95">
        <v>43547</v>
      </c>
      <c r="S62" s="107">
        <v>43546</v>
      </c>
    </row>
    <row r="63" spans="2:19" ht="22.5" hidden="1" x14ac:dyDescent="0.25">
      <c r="B63" s="84" t="s">
        <v>750</v>
      </c>
      <c r="C63" s="77" t="s">
        <v>3627</v>
      </c>
      <c r="D63" s="77">
        <v>1</v>
      </c>
      <c r="E63" s="77" t="s">
        <v>3628</v>
      </c>
      <c r="F63" s="77">
        <v>1</v>
      </c>
      <c r="G63" s="77" t="s">
        <v>3629</v>
      </c>
      <c r="H63" s="77" t="s">
        <v>908</v>
      </c>
      <c r="I63" s="77" t="s">
        <v>48</v>
      </c>
      <c r="J63" s="77" t="s">
        <v>48</v>
      </c>
      <c r="K63" s="84"/>
      <c r="L63" s="84"/>
      <c r="M63" s="84" t="s">
        <v>874</v>
      </c>
      <c r="N63" s="107">
        <v>42481</v>
      </c>
      <c r="O63" s="84"/>
      <c r="P63" s="84"/>
      <c r="Q63" s="84" t="s">
        <v>3630</v>
      </c>
      <c r="R63" s="95">
        <v>42482</v>
      </c>
      <c r="S63" s="107">
        <v>43576</v>
      </c>
    </row>
    <row r="64" spans="2:19" ht="22.5" hidden="1" x14ac:dyDescent="0.25">
      <c r="B64" s="84" t="s">
        <v>753</v>
      </c>
      <c r="C64" s="77" t="s">
        <v>3631</v>
      </c>
      <c r="D64" s="77">
        <v>1</v>
      </c>
      <c r="E64" s="77" t="s">
        <v>3632</v>
      </c>
      <c r="F64" s="77">
        <v>1</v>
      </c>
      <c r="G64" s="77" t="s">
        <v>3633</v>
      </c>
      <c r="H64" s="77" t="s">
        <v>908</v>
      </c>
      <c r="I64" s="77" t="s">
        <v>48</v>
      </c>
      <c r="J64" s="77" t="s">
        <v>48</v>
      </c>
      <c r="K64" s="84"/>
      <c r="L64" s="84"/>
      <c r="M64" s="84" t="s">
        <v>874</v>
      </c>
      <c r="N64" s="107">
        <v>42481</v>
      </c>
      <c r="O64" s="84"/>
      <c r="P64" s="84"/>
      <c r="Q64" s="84" t="s">
        <v>3634</v>
      </c>
      <c r="R64" s="95">
        <v>42482</v>
      </c>
      <c r="S64" s="107">
        <v>43576</v>
      </c>
    </row>
    <row r="65" spans="2:19" ht="22.5" hidden="1" x14ac:dyDescent="0.25">
      <c r="B65" s="84" t="s">
        <v>754</v>
      </c>
      <c r="C65" s="77" t="s">
        <v>3635</v>
      </c>
      <c r="D65" s="77">
        <v>1</v>
      </c>
      <c r="E65" s="77" t="s">
        <v>3636</v>
      </c>
      <c r="F65" s="77">
        <v>1</v>
      </c>
      <c r="G65" s="77" t="s">
        <v>3637</v>
      </c>
      <c r="H65" s="77" t="s">
        <v>908</v>
      </c>
      <c r="I65" s="77" t="s">
        <v>48</v>
      </c>
      <c r="J65" s="77" t="s">
        <v>48</v>
      </c>
      <c r="K65" s="84"/>
      <c r="L65" s="84"/>
      <c r="M65" s="84" t="s">
        <v>874</v>
      </c>
      <c r="N65" s="107">
        <v>42481</v>
      </c>
      <c r="O65" s="84"/>
      <c r="P65" s="84"/>
      <c r="Q65" s="84" t="s">
        <v>3638</v>
      </c>
      <c r="R65" s="95">
        <v>42482</v>
      </c>
      <c r="S65" s="107">
        <v>43576</v>
      </c>
    </row>
    <row r="66" spans="2:19" ht="22.5" hidden="1" x14ac:dyDescent="0.25">
      <c r="B66" s="84" t="s">
        <v>755</v>
      </c>
      <c r="C66" s="77" t="s">
        <v>3639</v>
      </c>
      <c r="D66" s="77">
        <v>1</v>
      </c>
      <c r="E66" s="77" t="s">
        <v>3640</v>
      </c>
      <c r="F66" s="77">
        <v>1</v>
      </c>
      <c r="G66" s="77" t="s">
        <v>3641</v>
      </c>
      <c r="H66" s="77" t="s">
        <v>908</v>
      </c>
      <c r="I66" s="77" t="s">
        <v>48</v>
      </c>
      <c r="J66" s="77" t="s">
        <v>48</v>
      </c>
      <c r="K66" s="84"/>
      <c r="L66" s="84"/>
      <c r="M66" s="84" t="s">
        <v>874</v>
      </c>
      <c r="N66" s="107">
        <v>42481</v>
      </c>
      <c r="O66" s="84"/>
      <c r="P66" s="84"/>
      <c r="Q66" s="84" t="s">
        <v>3642</v>
      </c>
      <c r="R66" s="95">
        <v>42482</v>
      </c>
      <c r="S66" s="107">
        <v>43576</v>
      </c>
    </row>
    <row r="67" spans="2:19" ht="22.5" hidden="1" x14ac:dyDescent="0.25">
      <c r="B67" s="84" t="s">
        <v>756</v>
      </c>
      <c r="C67" s="77" t="s">
        <v>3643</v>
      </c>
      <c r="D67" s="77">
        <v>1</v>
      </c>
      <c r="E67" s="77" t="s">
        <v>3644</v>
      </c>
      <c r="F67" s="77">
        <v>1</v>
      </c>
      <c r="G67" s="77" t="s">
        <v>3645</v>
      </c>
      <c r="H67" s="77" t="s">
        <v>908</v>
      </c>
      <c r="I67" s="84"/>
      <c r="J67" s="84"/>
      <c r="K67" s="77" t="s">
        <v>48</v>
      </c>
      <c r="L67" s="77" t="s">
        <v>48</v>
      </c>
      <c r="M67" s="84" t="s">
        <v>874</v>
      </c>
      <c r="N67" s="107">
        <v>42481</v>
      </c>
      <c r="O67" s="84"/>
      <c r="P67" s="84"/>
      <c r="Q67" s="84" t="s">
        <v>3646</v>
      </c>
      <c r="R67" s="95">
        <v>42482</v>
      </c>
      <c r="S67" s="107">
        <v>43576</v>
      </c>
    </row>
    <row r="68" spans="2:19" ht="33.75" x14ac:dyDescent="0.25">
      <c r="B68" s="84" t="s">
        <v>757</v>
      </c>
      <c r="C68" s="77" t="s">
        <v>3647</v>
      </c>
      <c r="D68" s="77">
        <v>1</v>
      </c>
      <c r="E68" s="77" t="s">
        <v>3648</v>
      </c>
      <c r="F68" s="77">
        <v>1</v>
      </c>
      <c r="G68" s="77" t="s">
        <v>3649</v>
      </c>
      <c r="H68" s="77" t="s">
        <v>1134</v>
      </c>
      <c r="I68" s="84" t="s">
        <v>48</v>
      </c>
      <c r="J68" s="84" t="s">
        <v>48</v>
      </c>
      <c r="K68" s="84"/>
      <c r="L68" s="84"/>
      <c r="M68" s="84" t="s">
        <v>874</v>
      </c>
      <c r="N68" s="107">
        <v>42509</v>
      </c>
      <c r="O68" s="84"/>
      <c r="P68" s="84"/>
      <c r="Q68" s="84" t="s">
        <v>3650</v>
      </c>
      <c r="R68" s="95">
        <v>42510</v>
      </c>
      <c r="S68" s="107">
        <v>43604</v>
      </c>
    </row>
    <row r="69" spans="2:19" ht="22.5" x14ac:dyDescent="0.25">
      <c r="B69" s="84" t="s">
        <v>758</v>
      </c>
      <c r="C69" s="77" t="s">
        <v>3651</v>
      </c>
      <c r="D69" s="77">
        <v>1</v>
      </c>
      <c r="E69" s="77" t="s">
        <v>3652</v>
      </c>
      <c r="F69" s="77">
        <v>1</v>
      </c>
      <c r="G69" s="77" t="s">
        <v>3653</v>
      </c>
      <c r="H69" s="77" t="s">
        <v>1134</v>
      </c>
      <c r="I69" s="84"/>
      <c r="J69" s="84"/>
      <c r="K69" s="77" t="s">
        <v>48</v>
      </c>
      <c r="L69" s="77" t="s">
        <v>48</v>
      </c>
      <c r="M69" s="84" t="s">
        <v>874</v>
      </c>
      <c r="N69" s="107">
        <v>42509</v>
      </c>
      <c r="O69" s="84"/>
      <c r="P69" s="84"/>
      <c r="Q69" s="84" t="s">
        <v>3654</v>
      </c>
      <c r="R69" s="95">
        <v>42510</v>
      </c>
      <c r="S69" s="107">
        <v>43604</v>
      </c>
    </row>
    <row r="70" spans="2:19" ht="22.5" x14ac:dyDescent="0.25">
      <c r="B70" s="84" t="s">
        <v>759</v>
      </c>
      <c r="C70" s="77" t="s">
        <v>3655</v>
      </c>
      <c r="D70" s="77">
        <v>1</v>
      </c>
      <c r="E70" s="77" t="s">
        <v>3656</v>
      </c>
      <c r="F70" s="77">
        <v>1</v>
      </c>
      <c r="G70" s="77" t="s">
        <v>3657</v>
      </c>
      <c r="H70" s="77" t="s">
        <v>1134</v>
      </c>
      <c r="I70" s="84"/>
      <c r="J70" s="84"/>
      <c r="K70" s="77" t="s">
        <v>48</v>
      </c>
      <c r="L70" s="77" t="s">
        <v>48</v>
      </c>
      <c r="M70" s="84" t="s">
        <v>874</v>
      </c>
      <c r="N70" s="107">
        <v>42519</v>
      </c>
      <c r="O70" s="84"/>
      <c r="P70" s="84"/>
      <c r="Q70" s="84" t="s">
        <v>3658</v>
      </c>
      <c r="R70" s="95">
        <v>43615</v>
      </c>
      <c r="S70" s="107">
        <v>43614</v>
      </c>
    </row>
    <row r="71" spans="2:19" ht="22.5" x14ac:dyDescent="0.25">
      <c r="B71" s="84" t="s">
        <v>760</v>
      </c>
      <c r="C71" s="77" t="s">
        <v>3659</v>
      </c>
      <c r="D71" s="77">
        <v>1</v>
      </c>
      <c r="E71" s="77" t="s">
        <v>3660</v>
      </c>
      <c r="F71" s="77">
        <v>1</v>
      </c>
      <c r="G71" s="77" t="s">
        <v>3661</v>
      </c>
      <c r="H71" s="77" t="s">
        <v>1134</v>
      </c>
      <c r="I71" s="84" t="s">
        <v>48</v>
      </c>
      <c r="J71" s="84" t="s">
        <v>48</v>
      </c>
      <c r="K71" s="84"/>
      <c r="L71" s="84"/>
      <c r="M71" s="84" t="s">
        <v>874</v>
      </c>
      <c r="N71" s="107">
        <v>42519</v>
      </c>
      <c r="O71" s="84"/>
      <c r="P71" s="84"/>
      <c r="Q71" s="84" t="s">
        <v>3662</v>
      </c>
      <c r="R71" s="95">
        <v>43615</v>
      </c>
      <c r="S71" s="107">
        <v>43614</v>
      </c>
    </row>
    <row r="72" spans="2:19" ht="22.5" x14ac:dyDescent="0.25">
      <c r="B72" s="84" t="s">
        <v>761</v>
      </c>
      <c r="C72" s="77" t="s">
        <v>3663</v>
      </c>
      <c r="D72" s="77">
        <v>1</v>
      </c>
      <c r="E72" s="77" t="s">
        <v>3664</v>
      </c>
      <c r="F72" s="77">
        <v>1</v>
      </c>
      <c r="G72" s="77" t="s">
        <v>3665</v>
      </c>
      <c r="H72" s="77" t="s">
        <v>1134</v>
      </c>
      <c r="I72" s="84"/>
      <c r="J72" s="84"/>
      <c r="K72" s="84" t="s">
        <v>48</v>
      </c>
      <c r="L72" s="84" t="s">
        <v>48</v>
      </c>
      <c r="M72" s="84" t="s">
        <v>874</v>
      </c>
      <c r="N72" s="107">
        <v>42529</v>
      </c>
      <c r="O72" s="84"/>
      <c r="P72" s="84"/>
      <c r="Q72" s="84" t="s">
        <v>3666</v>
      </c>
      <c r="R72" s="95">
        <v>42530</v>
      </c>
      <c r="S72" s="107">
        <v>43624</v>
      </c>
    </row>
    <row r="73" spans="2:19" ht="22.5" x14ac:dyDescent="0.25">
      <c r="B73" s="84" t="s">
        <v>762</v>
      </c>
      <c r="C73" s="77" t="s">
        <v>3667</v>
      </c>
      <c r="D73" s="77">
        <v>1</v>
      </c>
      <c r="E73" s="77" t="s">
        <v>3668</v>
      </c>
      <c r="F73" s="77">
        <v>1</v>
      </c>
      <c r="G73" s="77" t="s">
        <v>3669</v>
      </c>
      <c r="H73" s="77" t="s">
        <v>1134</v>
      </c>
      <c r="I73" s="84"/>
      <c r="J73" s="84"/>
      <c r="K73" s="84" t="s">
        <v>48</v>
      </c>
      <c r="L73" s="84" t="s">
        <v>48</v>
      </c>
      <c r="M73" s="84" t="s">
        <v>874</v>
      </c>
      <c r="N73" s="107">
        <v>42529</v>
      </c>
      <c r="O73" s="84"/>
      <c r="P73" s="84"/>
      <c r="Q73" s="84" t="s">
        <v>3670</v>
      </c>
      <c r="R73" s="95">
        <v>42530</v>
      </c>
      <c r="S73" s="107">
        <v>43624</v>
      </c>
    </row>
    <row r="74" spans="2:19" ht="22.5" x14ac:dyDescent="0.25">
      <c r="B74" s="84" t="s">
        <v>763</v>
      </c>
      <c r="C74" s="77" t="s">
        <v>3671</v>
      </c>
      <c r="D74" s="77">
        <v>1</v>
      </c>
      <c r="E74" s="77" t="s">
        <v>3672</v>
      </c>
      <c r="F74" s="77">
        <v>1</v>
      </c>
      <c r="G74" s="77" t="s">
        <v>3673</v>
      </c>
      <c r="H74" s="77" t="s">
        <v>1134</v>
      </c>
      <c r="I74" s="84"/>
      <c r="J74" s="84"/>
      <c r="K74" s="84" t="s">
        <v>48</v>
      </c>
      <c r="L74" s="84" t="s">
        <v>48</v>
      </c>
      <c r="M74" s="84" t="s">
        <v>874</v>
      </c>
      <c r="N74" s="107">
        <v>42529</v>
      </c>
      <c r="O74" s="84"/>
      <c r="P74" s="84"/>
      <c r="Q74" s="84" t="s">
        <v>3674</v>
      </c>
      <c r="R74" s="95">
        <v>42530</v>
      </c>
      <c r="S74" s="107">
        <v>43624</v>
      </c>
    </row>
    <row r="75" spans="2:19" ht="22.5" x14ac:dyDescent="0.25">
      <c r="B75" s="84" t="s">
        <v>764</v>
      </c>
      <c r="C75" s="77" t="s">
        <v>3675</v>
      </c>
      <c r="D75" s="77">
        <v>1</v>
      </c>
      <c r="E75" s="77" t="s">
        <v>3676</v>
      </c>
      <c r="F75" s="77">
        <v>1</v>
      </c>
      <c r="G75" s="77" t="s">
        <v>3677</v>
      </c>
      <c r="H75" s="77" t="s">
        <v>1134</v>
      </c>
      <c r="I75" s="84"/>
      <c r="J75" s="84"/>
      <c r="K75" s="84" t="s">
        <v>48</v>
      </c>
      <c r="L75" s="84" t="s">
        <v>48</v>
      </c>
      <c r="M75" s="84" t="s">
        <v>874</v>
      </c>
      <c r="N75" s="107">
        <v>42529</v>
      </c>
      <c r="O75" s="84"/>
      <c r="P75" s="84"/>
      <c r="Q75" s="84" t="s">
        <v>3678</v>
      </c>
      <c r="R75" s="95">
        <v>42530</v>
      </c>
      <c r="S75" s="107">
        <v>43624</v>
      </c>
    </row>
    <row r="76" spans="2:19" ht="33.75" x14ac:dyDescent="0.25">
      <c r="B76" s="84" t="s">
        <v>765</v>
      </c>
      <c r="C76" s="77" t="s">
        <v>3679</v>
      </c>
      <c r="D76" s="77">
        <v>1</v>
      </c>
      <c r="E76" s="77" t="s">
        <v>3680</v>
      </c>
      <c r="F76" s="77">
        <v>1</v>
      </c>
      <c r="G76" s="77" t="s">
        <v>3681</v>
      </c>
      <c r="H76" s="77" t="s">
        <v>1134</v>
      </c>
      <c r="I76" s="84"/>
      <c r="J76" s="84"/>
      <c r="K76" s="84" t="s">
        <v>48</v>
      </c>
      <c r="L76" s="84" t="s">
        <v>48</v>
      </c>
      <c r="M76" s="84" t="s">
        <v>874</v>
      </c>
      <c r="N76" s="107">
        <v>42529</v>
      </c>
      <c r="O76" s="84"/>
      <c r="P76" s="84"/>
      <c r="Q76" s="84" t="s">
        <v>3682</v>
      </c>
      <c r="R76" s="95">
        <v>42530</v>
      </c>
      <c r="S76" s="107">
        <v>43624</v>
      </c>
    </row>
    <row r="77" spans="2:19" ht="22.5" x14ac:dyDescent="0.25">
      <c r="B77" s="84" t="s">
        <v>766</v>
      </c>
      <c r="C77" s="77" t="s">
        <v>3683</v>
      </c>
      <c r="D77" s="77">
        <v>1</v>
      </c>
      <c r="E77" s="77" t="s">
        <v>3684</v>
      </c>
      <c r="F77" s="77">
        <v>1</v>
      </c>
      <c r="G77" s="77" t="s">
        <v>3685</v>
      </c>
      <c r="H77" s="77" t="s">
        <v>1134</v>
      </c>
      <c r="I77" s="84" t="s">
        <v>48</v>
      </c>
      <c r="J77" s="84" t="s">
        <v>48</v>
      </c>
      <c r="K77" s="84"/>
      <c r="L77" s="84"/>
      <c r="M77" s="84" t="s">
        <v>874</v>
      </c>
      <c r="N77" s="107">
        <v>42540</v>
      </c>
      <c r="O77" s="84"/>
      <c r="P77" s="84"/>
      <c r="Q77" s="84" t="s">
        <v>3686</v>
      </c>
      <c r="R77" s="95">
        <v>42541</v>
      </c>
      <c r="S77" s="107">
        <v>43635</v>
      </c>
    </row>
    <row r="78" spans="2:19" ht="22.5" hidden="1" x14ac:dyDescent="0.25">
      <c r="B78" s="84" t="s">
        <v>769</v>
      </c>
      <c r="C78" s="77" t="s">
        <v>3687</v>
      </c>
      <c r="D78" s="77">
        <v>1</v>
      </c>
      <c r="E78" s="77" t="s">
        <v>3688</v>
      </c>
      <c r="F78" s="77">
        <v>1</v>
      </c>
      <c r="G78" s="77" t="s">
        <v>3689</v>
      </c>
      <c r="H78" s="77" t="s">
        <v>1498</v>
      </c>
      <c r="I78" s="84" t="s">
        <v>48</v>
      </c>
      <c r="J78" s="84" t="s">
        <v>48</v>
      </c>
      <c r="K78" s="84"/>
      <c r="L78" s="84"/>
      <c r="M78" s="84" t="s">
        <v>874</v>
      </c>
      <c r="N78" s="107">
        <v>42432</v>
      </c>
      <c r="O78" s="84"/>
      <c r="P78" s="84"/>
      <c r="Q78" s="84" t="s">
        <v>3690</v>
      </c>
      <c r="R78" s="95">
        <v>42433</v>
      </c>
      <c r="S78" s="107">
        <v>43527</v>
      </c>
    </row>
    <row r="79" spans="2:19" ht="22.5" hidden="1" x14ac:dyDescent="0.25">
      <c r="B79" s="84" t="s">
        <v>770</v>
      </c>
      <c r="C79" s="77" t="s">
        <v>3691</v>
      </c>
      <c r="D79" s="77">
        <v>1</v>
      </c>
      <c r="E79" s="77" t="s">
        <v>3692</v>
      </c>
      <c r="F79" s="77">
        <v>1</v>
      </c>
      <c r="G79" s="77" t="s">
        <v>3693</v>
      </c>
      <c r="H79" s="77" t="s">
        <v>1498</v>
      </c>
      <c r="I79" s="84" t="s">
        <v>48</v>
      </c>
      <c r="J79" s="84" t="s">
        <v>48</v>
      </c>
      <c r="K79" s="84"/>
      <c r="L79" s="84"/>
      <c r="M79" s="84" t="s">
        <v>874</v>
      </c>
      <c r="N79" s="107">
        <v>42432</v>
      </c>
      <c r="O79" s="84"/>
      <c r="P79" s="84"/>
      <c r="Q79" s="84" t="s">
        <v>3694</v>
      </c>
      <c r="R79" s="95">
        <v>42433</v>
      </c>
      <c r="S79" s="107">
        <v>43527</v>
      </c>
    </row>
    <row r="80" spans="2:19" ht="22.5" hidden="1" x14ac:dyDescent="0.25">
      <c r="B80" s="84" t="s">
        <v>771</v>
      </c>
      <c r="C80" s="77" t="s">
        <v>3695</v>
      </c>
      <c r="D80" s="77">
        <v>1</v>
      </c>
      <c r="E80" s="77" t="s">
        <v>3696</v>
      </c>
      <c r="F80" s="77">
        <v>1</v>
      </c>
      <c r="G80" s="77" t="s">
        <v>3697</v>
      </c>
      <c r="H80" s="77" t="s">
        <v>1498</v>
      </c>
      <c r="I80" s="84" t="s">
        <v>48</v>
      </c>
      <c r="J80" s="84" t="s">
        <v>48</v>
      </c>
      <c r="K80" s="84"/>
      <c r="L80" s="84"/>
      <c r="M80" s="84" t="s">
        <v>874</v>
      </c>
      <c r="N80" s="107">
        <v>42432</v>
      </c>
      <c r="O80" s="84"/>
      <c r="P80" s="84"/>
      <c r="Q80" s="84" t="s">
        <v>3698</v>
      </c>
      <c r="R80" s="95">
        <v>42433</v>
      </c>
      <c r="S80" s="107">
        <v>43527</v>
      </c>
    </row>
    <row r="81" spans="2:19" ht="22.5" hidden="1" x14ac:dyDescent="0.25">
      <c r="B81" s="84" t="s">
        <v>772</v>
      </c>
      <c r="C81" s="77" t="s">
        <v>3699</v>
      </c>
      <c r="D81" s="77">
        <v>1</v>
      </c>
      <c r="E81" s="77" t="s">
        <v>3700</v>
      </c>
      <c r="F81" s="77">
        <v>1</v>
      </c>
      <c r="G81" s="77" t="s">
        <v>3701</v>
      </c>
      <c r="H81" s="77" t="s">
        <v>1498</v>
      </c>
      <c r="I81" s="84" t="s">
        <v>48</v>
      </c>
      <c r="J81" s="84" t="s">
        <v>48</v>
      </c>
      <c r="K81" s="84"/>
      <c r="L81" s="84"/>
      <c r="M81" s="84" t="s">
        <v>874</v>
      </c>
      <c r="N81" s="107">
        <v>42432</v>
      </c>
      <c r="O81" s="84"/>
      <c r="P81" s="84"/>
      <c r="Q81" s="84" t="s">
        <v>3702</v>
      </c>
      <c r="R81" s="95">
        <v>42433</v>
      </c>
      <c r="S81" s="107">
        <v>43527</v>
      </c>
    </row>
    <row r="82" spans="2:19" ht="33.75" hidden="1" x14ac:dyDescent="0.25">
      <c r="B82" s="84" t="s">
        <v>773</v>
      </c>
      <c r="C82" s="77" t="s">
        <v>3703</v>
      </c>
      <c r="D82" s="77">
        <v>1</v>
      </c>
      <c r="E82" s="77" t="s">
        <v>3704</v>
      </c>
      <c r="F82" s="77">
        <v>1</v>
      </c>
      <c r="G82" s="77" t="s">
        <v>3705</v>
      </c>
      <c r="H82" s="77" t="s">
        <v>1498</v>
      </c>
      <c r="I82" s="84" t="s">
        <v>48</v>
      </c>
      <c r="J82" s="84" t="s">
        <v>48</v>
      </c>
      <c r="K82" s="84"/>
      <c r="L82" s="84"/>
      <c r="M82" s="84" t="s">
        <v>874</v>
      </c>
      <c r="N82" s="107">
        <v>42432</v>
      </c>
      <c r="O82" s="84"/>
      <c r="P82" s="84"/>
      <c r="Q82" s="84" t="s">
        <v>3706</v>
      </c>
      <c r="R82" s="95">
        <v>42433</v>
      </c>
      <c r="S82" s="107">
        <v>43527</v>
      </c>
    </row>
    <row r="83" spans="2:19" ht="22.5" hidden="1" x14ac:dyDescent="0.25">
      <c r="B83" s="84" t="s">
        <v>774</v>
      </c>
      <c r="C83" s="77" t="s">
        <v>3707</v>
      </c>
      <c r="D83" s="77">
        <v>1</v>
      </c>
      <c r="E83" s="77" t="s">
        <v>3708</v>
      </c>
      <c r="F83" s="77">
        <v>1</v>
      </c>
      <c r="G83" s="77" t="s">
        <v>3709</v>
      </c>
      <c r="H83" s="77" t="s">
        <v>1498</v>
      </c>
      <c r="I83" s="84" t="s">
        <v>48</v>
      </c>
      <c r="J83" s="84" t="s">
        <v>48</v>
      </c>
      <c r="K83" s="84"/>
      <c r="L83" s="84"/>
      <c r="M83" s="84" t="s">
        <v>874</v>
      </c>
      <c r="N83" s="107">
        <v>42432</v>
      </c>
      <c r="O83" s="84"/>
      <c r="P83" s="84"/>
      <c r="Q83" s="84" t="s">
        <v>3710</v>
      </c>
      <c r="R83" s="95">
        <v>42433</v>
      </c>
      <c r="S83" s="107">
        <v>43527</v>
      </c>
    </row>
    <row r="84" spans="2:19" ht="22.5" hidden="1" x14ac:dyDescent="0.25">
      <c r="B84" s="84" t="s">
        <v>775</v>
      </c>
      <c r="C84" s="77" t="s">
        <v>3711</v>
      </c>
      <c r="D84" s="77">
        <v>1</v>
      </c>
      <c r="E84" s="77" t="s">
        <v>3712</v>
      </c>
      <c r="F84" s="77">
        <v>1</v>
      </c>
      <c r="G84" s="77" t="s">
        <v>3713</v>
      </c>
      <c r="H84" s="77" t="s">
        <v>1498</v>
      </c>
      <c r="I84" s="84" t="s">
        <v>48</v>
      </c>
      <c r="J84" s="84" t="s">
        <v>48</v>
      </c>
      <c r="K84" s="84"/>
      <c r="L84" s="84"/>
      <c r="M84" s="84" t="s">
        <v>874</v>
      </c>
      <c r="N84" s="107">
        <v>42432</v>
      </c>
      <c r="O84" s="84"/>
      <c r="P84" s="84"/>
      <c r="Q84" s="84" t="s">
        <v>3714</v>
      </c>
      <c r="R84" s="95">
        <v>42433</v>
      </c>
      <c r="S84" s="107">
        <v>43527</v>
      </c>
    </row>
    <row r="85" spans="2:19" ht="33.75" hidden="1" x14ac:dyDescent="0.25">
      <c r="B85" s="84" t="s">
        <v>776</v>
      </c>
      <c r="C85" s="77" t="s">
        <v>3715</v>
      </c>
      <c r="D85" s="77">
        <v>1</v>
      </c>
      <c r="E85" s="77" t="s">
        <v>3716</v>
      </c>
      <c r="F85" s="77">
        <v>1</v>
      </c>
      <c r="G85" s="77" t="s">
        <v>3717</v>
      </c>
      <c r="H85" s="77" t="s">
        <v>1498</v>
      </c>
      <c r="I85" s="84" t="s">
        <v>48</v>
      </c>
      <c r="J85" s="84" t="s">
        <v>48</v>
      </c>
      <c r="K85" s="84"/>
      <c r="L85" s="84"/>
      <c r="M85" s="84" t="s">
        <v>874</v>
      </c>
      <c r="N85" s="107">
        <v>42432</v>
      </c>
      <c r="O85" s="84"/>
      <c r="P85" s="84"/>
      <c r="Q85" s="84" t="s">
        <v>3718</v>
      </c>
      <c r="R85" s="95">
        <v>42433</v>
      </c>
      <c r="S85" s="107">
        <v>43527</v>
      </c>
    </row>
    <row r="86" spans="2:19" ht="22.5" hidden="1" x14ac:dyDescent="0.25">
      <c r="B86" s="84" t="s">
        <v>779</v>
      </c>
      <c r="C86" s="77" t="s">
        <v>3719</v>
      </c>
      <c r="D86" s="77">
        <v>1</v>
      </c>
      <c r="E86" s="77" t="s">
        <v>3720</v>
      </c>
      <c r="F86" s="77">
        <v>1</v>
      </c>
      <c r="G86" s="77" t="s">
        <v>3721</v>
      </c>
      <c r="H86" s="77" t="s">
        <v>1498</v>
      </c>
      <c r="I86" s="84" t="s">
        <v>48</v>
      </c>
      <c r="J86" s="84" t="s">
        <v>48</v>
      </c>
      <c r="K86" s="84"/>
      <c r="L86" s="84"/>
      <c r="M86" s="84" t="s">
        <v>874</v>
      </c>
      <c r="N86" s="107">
        <v>42432</v>
      </c>
      <c r="O86" s="84"/>
      <c r="P86" s="84"/>
      <c r="Q86" s="84" t="s">
        <v>3722</v>
      </c>
      <c r="R86" s="95">
        <v>42433</v>
      </c>
      <c r="S86" s="107">
        <v>43527</v>
      </c>
    </row>
    <row r="87" spans="2:19" ht="22.5" hidden="1" x14ac:dyDescent="0.25">
      <c r="B87" s="84" t="s">
        <v>782</v>
      </c>
      <c r="C87" s="77" t="s">
        <v>3723</v>
      </c>
      <c r="D87" s="77">
        <v>1</v>
      </c>
      <c r="E87" s="77" t="s">
        <v>3724</v>
      </c>
      <c r="F87" s="77">
        <v>1</v>
      </c>
      <c r="G87" s="77" t="s">
        <v>3725</v>
      </c>
      <c r="H87" s="77" t="s">
        <v>1498</v>
      </c>
      <c r="I87" s="84" t="s">
        <v>48</v>
      </c>
      <c r="J87" s="84" t="s">
        <v>48</v>
      </c>
      <c r="K87" s="84"/>
      <c r="L87" s="84"/>
      <c r="M87" s="84" t="s">
        <v>874</v>
      </c>
      <c r="N87" s="107">
        <v>42432</v>
      </c>
      <c r="O87" s="84"/>
      <c r="P87" s="84"/>
      <c r="Q87" s="84" t="s">
        <v>3726</v>
      </c>
      <c r="R87" s="95">
        <v>42433</v>
      </c>
      <c r="S87" s="107">
        <v>43527</v>
      </c>
    </row>
    <row r="88" spans="2:19" ht="22.5" hidden="1" x14ac:dyDescent="0.25">
      <c r="B88" s="84" t="s">
        <v>783</v>
      </c>
      <c r="C88" s="77" t="s">
        <v>3727</v>
      </c>
      <c r="D88" s="77">
        <v>1</v>
      </c>
      <c r="E88" s="77" t="s">
        <v>3728</v>
      </c>
      <c r="F88" s="77">
        <v>1</v>
      </c>
      <c r="G88" s="77" t="s">
        <v>3729</v>
      </c>
      <c r="H88" s="77" t="s">
        <v>1498</v>
      </c>
      <c r="I88" s="84" t="s">
        <v>48</v>
      </c>
      <c r="J88" s="84" t="s">
        <v>48</v>
      </c>
      <c r="K88" s="84"/>
      <c r="L88" s="84"/>
      <c r="M88" s="84" t="s">
        <v>874</v>
      </c>
      <c r="N88" s="107">
        <v>42432</v>
      </c>
      <c r="O88" s="84"/>
      <c r="P88" s="84"/>
      <c r="Q88" s="84" t="s">
        <v>3730</v>
      </c>
      <c r="R88" s="95">
        <v>42433</v>
      </c>
      <c r="S88" s="107">
        <v>43527</v>
      </c>
    </row>
    <row r="89" spans="2:19" ht="22.5" hidden="1" x14ac:dyDescent="0.25">
      <c r="B89" s="84" t="s">
        <v>784</v>
      </c>
      <c r="C89" s="77" t="s">
        <v>3731</v>
      </c>
      <c r="D89" s="77">
        <v>1</v>
      </c>
      <c r="E89" s="77" t="s">
        <v>3732</v>
      </c>
      <c r="F89" s="77">
        <v>1</v>
      </c>
      <c r="G89" s="77" t="s">
        <v>3733</v>
      </c>
      <c r="H89" s="77" t="s">
        <v>1498</v>
      </c>
      <c r="I89" s="84" t="s">
        <v>48</v>
      </c>
      <c r="J89" s="84" t="s">
        <v>48</v>
      </c>
      <c r="K89" s="84"/>
      <c r="L89" s="84"/>
      <c r="M89" s="84" t="s">
        <v>874</v>
      </c>
      <c r="N89" s="107">
        <v>42432</v>
      </c>
      <c r="O89" s="84"/>
      <c r="P89" s="84"/>
      <c r="Q89" s="84" t="s">
        <v>3734</v>
      </c>
      <c r="R89" s="95">
        <v>42433</v>
      </c>
      <c r="S89" s="107">
        <v>43527</v>
      </c>
    </row>
    <row r="90" spans="2:19" ht="22.5" hidden="1" x14ac:dyDescent="0.25">
      <c r="B90" s="84" t="s">
        <v>785</v>
      </c>
      <c r="C90" s="87" t="s">
        <v>3735</v>
      </c>
      <c r="D90" s="87">
        <v>1</v>
      </c>
      <c r="E90" s="87" t="s">
        <v>3736</v>
      </c>
      <c r="F90" s="87">
        <v>1</v>
      </c>
      <c r="G90" s="87" t="s">
        <v>3737</v>
      </c>
      <c r="H90" s="87" t="s">
        <v>1163</v>
      </c>
      <c r="I90" s="85" t="s">
        <v>48</v>
      </c>
      <c r="J90" s="85" t="s">
        <v>48</v>
      </c>
      <c r="K90" s="85"/>
      <c r="L90" s="85"/>
      <c r="M90" s="85" t="s">
        <v>874</v>
      </c>
      <c r="N90" s="85" t="s">
        <v>4550</v>
      </c>
      <c r="O90" s="85"/>
      <c r="P90" s="85"/>
      <c r="Q90" s="85" t="s">
        <v>4553</v>
      </c>
      <c r="R90" s="87" t="s">
        <v>4551</v>
      </c>
      <c r="S90" s="85" t="s">
        <v>4552</v>
      </c>
    </row>
    <row r="91" spans="2:19" ht="22.5" hidden="1" x14ac:dyDescent="0.25">
      <c r="B91" s="84" t="s">
        <v>786</v>
      </c>
      <c r="C91" s="77" t="s">
        <v>3738</v>
      </c>
      <c r="D91" s="77">
        <v>1</v>
      </c>
      <c r="E91" s="77" t="s">
        <v>3739</v>
      </c>
      <c r="F91" s="77">
        <v>1</v>
      </c>
      <c r="G91" s="77" t="s">
        <v>3740</v>
      </c>
      <c r="H91" s="77" t="s">
        <v>1163</v>
      </c>
      <c r="I91" s="84" t="s">
        <v>48</v>
      </c>
      <c r="J91" s="84" t="s">
        <v>48</v>
      </c>
      <c r="K91" s="84"/>
      <c r="L91" s="84"/>
      <c r="M91" s="84" t="s">
        <v>874</v>
      </c>
      <c r="N91" s="107">
        <v>42439</v>
      </c>
      <c r="O91" s="84"/>
      <c r="P91" s="84"/>
      <c r="Q91" s="84" t="s">
        <v>3741</v>
      </c>
      <c r="R91" s="95">
        <v>42440</v>
      </c>
      <c r="S91" s="107">
        <v>43534</v>
      </c>
    </row>
    <row r="92" spans="2:19" ht="33.75" hidden="1" x14ac:dyDescent="0.25">
      <c r="B92" s="84" t="s">
        <v>787</v>
      </c>
      <c r="C92" s="77" t="s">
        <v>3742</v>
      </c>
      <c r="D92" s="77">
        <v>1</v>
      </c>
      <c r="E92" s="77" t="s">
        <v>3743</v>
      </c>
      <c r="F92" s="77">
        <v>1</v>
      </c>
      <c r="G92" s="77" t="s">
        <v>3744</v>
      </c>
      <c r="H92" s="77" t="s">
        <v>1163</v>
      </c>
      <c r="I92" s="84"/>
      <c r="J92" s="84"/>
      <c r="K92" s="84" t="s">
        <v>48</v>
      </c>
      <c r="L92" s="84" t="s">
        <v>48</v>
      </c>
      <c r="M92" s="84" t="s">
        <v>874</v>
      </c>
      <c r="N92" s="107">
        <v>42439</v>
      </c>
      <c r="O92" s="84"/>
      <c r="P92" s="84"/>
      <c r="Q92" s="84" t="s">
        <v>3745</v>
      </c>
      <c r="R92" s="95">
        <v>42440</v>
      </c>
      <c r="S92" s="107">
        <v>43534</v>
      </c>
    </row>
    <row r="93" spans="2:19" ht="22.5" hidden="1" x14ac:dyDescent="0.25">
      <c r="B93" s="84" t="s">
        <v>796</v>
      </c>
      <c r="C93" s="77" t="s">
        <v>3746</v>
      </c>
      <c r="D93" s="77">
        <v>1</v>
      </c>
      <c r="E93" s="77" t="s">
        <v>3747</v>
      </c>
      <c r="F93" s="77">
        <v>1</v>
      </c>
      <c r="G93" s="77" t="s">
        <v>3748</v>
      </c>
      <c r="H93" s="77" t="s">
        <v>1163</v>
      </c>
      <c r="I93" s="84" t="s">
        <v>48</v>
      </c>
      <c r="J93" s="84" t="s">
        <v>48</v>
      </c>
      <c r="K93" s="84"/>
      <c r="L93" s="84"/>
      <c r="M93" s="84" t="s">
        <v>874</v>
      </c>
      <c r="N93" s="107">
        <v>42439</v>
      </c>
      <c r="O93" s="84"/>
      <c r="P93" s="84"/>
      <c r="Q93" s="84" t="s">
        <v>3749</v>
      </c>
      <c r="R93" s="95">
        <v>42440</v>
      </c>
      <c r="S93" s="107">
        <v>43534</v>
      </c>
    </row>
    <row r="94" spans="2:19" ht="22.5" hidden="1" x14ac:dyDescent="0.25">
      <c r="B94" s="84" t="s">
        <v>797</v>
      </c>
      <c r="C94" s="77" t="s">
        <v>3750</v>
      </c>
      <c r="D94" s="77">
        <v>1</v>
      </c>
      <c r="E94" s="77" t="s">
        <v>3751</v>
      </c>
      <c r="F94" s="77">
        <v>1</v>
      </c>
      <c r="G94" s="77" t="s">
        <v>3752</v>
      </c>
      <c r="H94" s="77" t="s">
        <v>1163</v>
      </c>
      <c r="I94" s="84"/>
      <c r="J94" s="84"/>
      <c r="K94" s="84" t="s">
        <v>48</v>
      </c>
      <c r="L94" s="84" t="s">
        <v>48</v>
      </c>
      <c r="M94" s="84" t="s">
        <v>874</v>
      </c>
      <c r="N94" s="107">
        <v>42439</v>
      </c>
      <c r="O94" s="84"/>
      <c r="P94" s="84"/>
      <c r="Q94" s="84" t="s">
        <v>3753</v>
      </c>
      <c r="R94" s="95">
        <v>42440</v>
      </c>
      <c r="S94" s="107">
        <v>43534</v>
      </c>
    </row>
    <row r="95" spans="2:19" ht="22.5" hidden="1" x14ac:dyDescent="0.25">
      <c r="B95" s="84" t="s">
        <v>798</v>
      </c>
      <c r="C95" s="77" t="s">
        <v>3754</v>
      </c>
      <c r="D95" s="77">
        <v>1</v>
      </c>
      <c r="E95" s="77" t="s">
        <v>3755</v>
      </c>
      <c r="F95" s="77">
        <v>1</v>
      </c>
      <c r="G95" s="77" t="s">
        <v>3756</v>
      </c>
      <c r="H95" s="77" t="s">
        <v>1163</v>
      </c>
      <c r="I95" s="84"/>
      <c r="J95" s="84"/>
      <c r="K95" s="84" t="s">
        <v>48</v>
      </c>
      <c r="L95" s="84" t="s">
        <v>48</v>
      </c>
      <c r="M95" s="84" t="s">
        <v>874</v>
      </c>
      <c r="N95" s="107">
        <v>42439</v>
      </c>
      <c r="O95" s="84"/>
      <c r="P95" s="84"/>
      <c r="Q95" s="84" t="s">
        <v>3757</v>
      </c>
      <c r="R95" s="95">
        <v>42440</v>
      </c>
      <c r="S95" s="107">
        <v>43900</v>
      </c>
    </row>
    <row r="96" spans="2:19" ht="22.5" hidden="1" x14ac:dyDescent="0.25">
      <c r="B96" s="84" t="s">
        <v>799</v>
      </c>
      <c r="C96" s="77" t="s">
        <v>1001</v>
      </c>
      <c r="D96" s="77">
        <v>1</v>
      </c>
      <c r="E96" s="77" t="s">
        <v>3758</v>
      </c>
      <c r="F96" s="77">
        <v>1</v>
      </c>
      <c r="G96" s="77" t="s">
        <v>3563</v>
      </c>
      <c r="H96" s="77" t="s">
        <v>1163</v>
      </c>
      <c r="I96" s="84"/>
      <c r="J96" s="84"/>
      <c r="K96" s="84" t="s">
        <v>48</v>
      </c>
      <c r="L96" s="84" t="s">
        <v>48</v>
      </c>
      <c r="M96" s="84" t="s">
        <v>874</v>
      </c>
      <c r="N96" s="107">
        <v>42439</v>
      </c>
      <c r="O96" s="84"/>
      <c r="P96" s="84"/>
      <c r="Q96" s="84" t="s">
        <v>3759</v>
      </c>
      <c r="R96" s="95">
        <v>42440</v>
      </c>
      <c r="S96" s="107">
        <v>43534</v>
      </c>
    </row>
    <row r="97" spans="2:19" ht="22.5" hidden="1" x14ac:dyDescent="0.25">
      <c r="B97" s="84" t="s">
        <v>800</v>
      </c>
      <c r="C97" s="77" t="s">
        <v>3760</v>
      </c>
      <c r="D97" s="77">
        <v>1</v>
      </c>
      <c r="E97" s="77" t="s">
        <v>3761</v>
      </c>
      <c r="F97" s="77">
        <v>1</v>
      </c>
      <c r="G97" s="77" t="s">
        <v>3762</v>
      </c>
      <c r="H97" s="77" t="s">
        <v>1163</v>
      </c>
      <c r="I97" s="84"/>
      <c r="J97" s="84"/>
      <c r="K97" s="84" t="s">
        <v>48</v>
      </c>
      <c r="L97" s="84" t="s">
        <v>48</v>
      </c>
      <c r="M97" s="84" t="s">
        <v>874</v>
      </c>
      <c r="N97" s="107">
        <v>42431</v>
      </c>
      <c r="O97" s="84"/>
      <c r="P97" s="84"/>
      <c r="Q97" s="84" t="s">
        <v>3763</v>
      </c>
      <c r="R97" s="95">
        <v>42432</v>
      </c>
      <c r="S97" s="107">
        <v>43526</v>
      </c>
    </row>
    <row r="98" spans="2:19" ht="33.75" hidden="1" x14ac:dyDescent="0.25">
      <c r="B98" s="84" t="s">
        <v>807</v>
      </c>
      <c r="C98" s="77" t="s">
        <v>3764</v>
      </c>
      <c r="D98" s="77">
        <v>1</v>
      </c>
      <c r="E98" s="77" t="s">
        <v>3765</v>
      </c>
      <c r="F98" s="77">
        <v>1</v>
      </c>
      <c r="G98" s="77" t="s">
        <v>3766</v>
      </c>
      <c r="H98" s="77" t="s">
        <v>1163</v>
      </c>
      <c r="I98" s="84" t="s">
        <v>48</v>
      </c>
      <c r="J98" s="84" t="s">
        <v>48</v>
      </c>
      <c r="K98" s="84"/>
      <c r="L98" s="84"/>
      <c r="M98" s="84" t="s">
        <v>874</v>
      </c>
      <c r="N98" s="107">
        <v>42431</v>
      </c>
      <c r="O98" s="84"/>
      <c r="P98" s="84"/>
      <c r="Q98" s="84" t="s">
        <v>3767</v>
      </c>
      <c r="R98" s="95">
        <v>42432</v>
      </c>
      <c r="S98" s="107">
        <v>43526</v>
      </c>
    </row>
    <row r="99" spans="2:19" ht="22.5" hidden="1" x14ac:dyDescent="0.25">
      <c r="B99" s="84" t="s">
        <v>808</v>
      </c>
      <c r="C99" s="77" t="s">
        <v>3768</v>
      </c>
      <c r="D99" s="77">
        <v>1</v>
      </c>
      <c r="E99" s="77" t="s">
        <v>3769</v>
      </c>
      <c r="F99" s="77">
        <v>1</v>
      </c>
      <c r="G99" s="77" t="s">
        <v>3770</v>
      </c>
      <c r="H99" s="77" t="s">
        <v>1163</v>
      </c>
      <c r="I99" s="84" t="s">
        <v>48</v>
      </c>
      <c r="J99" s="84" t="s">
        <v>48</v>
      </c>
      <c r="K99" s="84"/>
      <c r="L99" s="84"/>
      <c r="M99" s="84" t="s">
        <v>874</v>
      </c>
      <c r="N99" s="107">
        <v>42431</v>
      </c>
      <c r="O99" s="84"/>
      <c r="P99" s="84"/>
      <c r="Q99" s="84" t="s">
        <v>3771</v>
      </c>
      <c r="R99" s="95">
        <v>42432</v>
      </c>
      <c r="S99" s="107">
        <v>43526</v>
      </c>
    </row>
    <row r="100" spans="2:19" ht="22.5" hidden="1" x14ac:dyDescent="0.25">
      <c r="B100" s="84" t="s">
        <v>809</v>
      </c>
      <c r="C100" s="77" t="s">
        <v>3772</v>
      </c>
      <c r="D100" s="77">
        <v>1</v>
      </c>
      <c r="E100" s="77" t="s">
        <v>3773</v>
      </c>
      <c r="F100" s="77">
        <v>1</v>
      </c>
      <c r="G100" s="77" t="s">
        <v>3774</v>
      </c>
      <c r="H100" s="77" t="s">
        <v>1163</v>
      </c>
      <c r="I100" s="84"/>
      <c r="J100" s="84"/>
      <c r="K100" s="84" t="s">
        <v>48</v>
      </c>
      <c r="L100" s="84" t="s">
        <v>48</v>
      </c>
      <c r="M100" s="84" t="s">
        <v>874</v>
      </c>
      <c r="N100" s="107">
        <v>42431</v>
      </c>
      <c r="O100" s="84"/>
      <c r="P100" s="84"/>
      <c r="Q100" s="84" t="s">
        <v>3775</v>
      </c>
      <c r="R100" s="95">
        <v>42432</v>
      </c>
      <c r="S100" s="107">
        <v>43526</v>
      </c>
    </row>
    <row r="101" spans="2:19" ht="22.5" hidden="1" x14ac:dyDescent="0.25">
      <c r="B101" s="84" t="s">
        <v>810</v>
      </c>
      <c r="C101" s="77" t="s">
        <v>3776</v>
      </c>
      <c r="D101" s="77">
        <v>1</v>
      </c>
      <c r="E101" s="77" t="s">
        <v>3777</v>
      </c>
      <c r="F101" s="77">
        <v>1</v>
      </c>
      <c r="G101" s="77" t="s">
        <v>3778</v>
      </c>
      <c r="H101" s="77" t="s">
        <v>1163</v>
      </c>
      <c r="I101" s="84"/>
      <c r="J101" s="84"/>
      <c r="K101" s="84" t="s">
        <v>48</v>
      </c>
      <c r="L101" s="84" t="s">
        <v>48</v>
      </c>
      <c r="M101" s="84" t="s">
        <v>874</v>
      </c>
      <c r="N101" s="107">
        <v>42473</v>
      </c>
      <c r="O101" s="84"/>
      <c r="P101" s="84"/>
      <c r="Q101" s="84" t="s">
        <v>3779</v>
      </c>
      <c r="R101" s="95">
        <v>42474</v>
      </c>
      <c r="S101" s="107">
        <v>43568</v>
      </c>
    </row>
    <row r="102" spans="2:19" ht="22.5" hidden="1" x14ac:dyDescent="0.25">
      <c r="B102" s="84" t="s">
        <v>811</v>
      </c>
      <c r="C102" s="77" t="s">
        <v>3780</v>
      </c>
      <c r="D102" s="77">
        <v>1</v>
      </c>
      <c r="E102" s="77" t="s">
        <v>3781</v>
      </c>
      <c r="F102" s="77">
        <v>1</v>
      </c>
      <c r="G102" s="77" t="s">
        <v>3782</v>
      </c>
      <c r="H102" s="77" t="s">
        <v>1163</v>
      </c>
      <c r="I102" s="84" t="s">
        <v>48</v>
      </c>
      <c r="J102" s="84" t="s">
        <v>48</v>
      </c>
      <c r="K102" s="84"/>
      <c r="L102" s="84"/>
      <c r="M102" s="84" t="s">
        <v>874</v>
      </c>
      <c r="N102" s="107">
        <v>42473</v>
      </c>
      <c r="O102" s="84"/>
      <c r="P102" s="84"/>
      <c r="Q102" s="84" t="s">
        <v>3783</v>
      </c>
      <c r="R102" s="95">
        <v>42474</v>
      </c>
      <c r="S102" s="107">
        <v>43568</v>
      </c>
    </row>
    <row r="103" spans="2:19" ht="22.5" hidden="1" x14ac:dyDescent="0.25">
      <c r="B103" s="84" t="s">
        <v>812</v>
      </c>
      <c r="C103" s="77" t="s">
        <v>3784</v>
      </c>
      <c r="D103" s="77">
        <v>1</v>
      </c>
      <c r="E103" s="77" t="s">
        <v>3785</v>
      </c>
      <c r="F103" s="77">
        <v>1</v>
      </c>
      <c r="G103" s="77" t="s">
        <v>3786</v>
      </c>
      <c r="H103" s="77" t="s">
        <v>1163</v>
      </c>
      <c r="I103" s="84"/>
      <c r="J103" s="84"/>
      <c r="K103" s="84" t="s">
        <v>48</v>
      </c>
      <c r="L103" s="84" t="s">
        <v>48</v>
      </c>
      <c r="M103" s="84" t="s">
        <v>874</v>
      </c>
      <c r="N103" s="107">
        <v>42473</v>
      </c>
      <c r="O103" s="84"/>
      <c r="P103" s="84"/>
      <c r="Q103" s="84" t="s">
        <v>3787</v>
      </c>
      <c r="R103" s="95">
        <v>42474</v>
      </c>
      <c r="S103" s="107">
        <v>43568</v>
      </c>
    </row>
    <row r="104" spans="2:19" ht="22.5" hidden="1" x14ac:dyDescent="0.25">
      <c r="B104" s="84" t="s">
        <v>813</v>
      </c>
      <c r="C104" s="77" t="s">
        <v>3788</v>
      </c>
      <c r="D104" s="77">
        <v>1</v>
      </c>
      <c r="E104" s="77" t="s">
        <v>3789</v>
      </c>
      <c r="F104" s="77">
        <v>1</v>
      </c>
      <c r="G104" s="77" t="s">
        <v>3790</v>
      </c>
      <c r="H104" s="77" t="s">
        <v>1163</v>
      </c>
      <c r="I104" s="84"/>
      <c r="J104" s="84"/>
      <c r="K104" s="84" t="s">
        <v>48</v>
      </c>
      <c r="L104" s="84" t="s">
        <v>48</v>
      </c>
      <c r="M104" s="84" t="s">
        <v>874</v>
      </c>
      <c r="N104" s="107">
        <v>42473</v>
      </c>
      <c r="O104" s="84"/>
      <c r="P104" s="84"/>
      <c r="Q104" s="84" t="s">
        <v>3791</v>
      </c>
      <c r="R104" s="95">
        <v>42474</v>
      </c>
      <c r="S104" s="107">
        <v>43568</v>
      </c>
    </row>
    <row r="105" spans="2:19" ht="22.5" hidden="1" x14ac:dyDescent="0.25">
      <c r="B105" s="84" t="s">
        <v>814</v>
      </c>
      <c r="C105" s="77" t="s">
        <v>3792</v>
      </c>
      <c r="D105" s="77">
        <v>1</v>
      </c>
      <c r="E105" s="77" t="s">
        <v>3793</v>
      </c>
      <c r="F105" s="77">
        <v>1</v>
      </c>
      <c r="G105" s="77" t="s">
        <v>3794</v>
      </c>
      <c r="H105" s="77" t="s">
        <v>1163</v>
      </c>
      <c r="I105" s="84"/>
      <c r="J105" s="84"/>
      <c r="K105" s="84" t="s">
        <v>48</v>
      </c>
      <c r="L105" s="84" t="s">
        <v>48</v>
      </c>
      <c r="M105" s="84" t="s">
        <v>874</v>
      </c>
      <c r="N105" s="107">
        <v>42473</v>
      </c>
      <c r="O105" s="84"/>
      <c r="P105" s="84"/>
      <c r="Q105" s="84" t="s">
        <v>3795</v>
      </c>
      <c r="R105" s="95">
        <v>42474</v>
      </c>
      <c r="S105" s="107">
        <v>43568</v>
      </c>
    </row>
    <row r="106" spans="2:19" ht="22.5" hidden="1" x14ac:dyDescent="0.25">
      <c r="B106" s="84" t="s">
        <v>815</v>
      </c>
      <c r="C106" s="77" t="s">
        <v>3796</v>
      </c>
      <c r="D106" s="77">
        <v>1</v>
      </c>
      <c r="E106" s="77" t="s">
        <v>3797</v>
      </c>
      <c r="F106" s="77">
        <v>1</v>
      </c>
      <c r="G106" s="77" t="s">
        <v>3798</v>
      </c>
      <c r="H106" s="77" t="s">
        <v>1163</v>
      </c>
      <c r="I106" s="84" t="s">
        <v>48</v>
      </c>
      <c r="J106" s="84" t="s">
        <v>48</v>
      </c>
      <c r="K106" s="84"/>
      <c r="L106" s="84"/>
      <c r="M106" s="84" t="s">
        <v>874</v>
      </c>
      <c r="N106" s="107">
        <v>42473</v>
      </c>
      <c r="O106" s="84"/>
      <c r="P106" s="84"/>
      <c r="Q106" s="84" t="s">
        <v>3799</v>
      </c>
      <c r="R106" s="95">
        <v>42474</v>
      </c>
      <c r="S106" s="107">
        <v>43568</v>
      </c>
    </row>
    <row r="107" spans="2:19" ht="22.5" x14ac:dyDescent="0.25">
      <c r="B107" s="84" t="s">
        <v>816</v>
      </c>
      <c r="C107" s="77" t="s">
        <v>3800</v>
      </c>
      <c r="D107" s="77">
        <v>1</v>
      </c>
      <c r="E107" s="77" t="s">
        <v>3801</v>
      </c>
      <c r="F107" s="77">
        <v>1</v>
      </c>
      <c r="G107" s="77" t="s">
        <v>3802</v>
      </c>
      <c r="H107" s="77" t="s">
        <v>1134</v>
      </c>
      <c r="I107" s="84" t="s">
        <v>48</v>
      </c>
      <c r="J107" s="84" t="s">
        <v>48</v>
      </c>
      <c r="K107" s="84"/>
      <c r="L107" s="84"/>
      <c r="M107" s="84" t="s">
        <v>874</v>
      </c>
      <c r="N107" s="107">
        <v>42494</v>
      </c>
      <c r="O107" s="84"/>
      <c r="P107" s="84"/>
      <c r="Q107" s="84" t="s">
        <v>3803</v>
      </c>
      <c r="R107" s="95">
        <v>42495</v>
      </c>
      <c r="S107" s="107">
        <v>43589</v>
      </c>
    </row>
    <row r="108" spans="2:19" ht="22.5" x14ac:dyDescent="0.25">
      <c r="B108" s="84" t="s">
        <v>817</v>
      </c>
      <c r="C108" s="77" t="s">
        <v>3800</v>
      </c>
      <c r="D108" s="77">
        <v>1</v>
      </c>
      <c r="E108" s="77" t="s">
        <v>3804</v>
      </c>
      <c r="F108" s="77">
        <v>1</v>
      </c>
      <c r="G108" s="77" t="s">
        <v>3802</v>
      </c>
      <c r="H108" s="77" t="s">
        <v>1134</v>
      </c>
      <c r="I108" s="84" t="s">
        <v>48</v>
      </c>
      <c r="J108" s="84" t="s">
        <v>48</v>
      </c>
      <c r="K108" s="84"/>
      <c r="L108" s="84"/>
      <c r="M108" s="84" t="s">
        <v>874</v>
      </c>
      <c r="N108" s="107">
        <v>42494</v>
      </c>
      <c r="O108" s="84"/>
      <c r="P108" s="84"/>
      <c r="Q108" s="84" t="s">
        <v>3805</v>
      </c>
      <c r="R108" s="95">
        <v>42495</v>
      </c>
      <c r="S108" s="107">
        <v>43589</v>
      </c>
    </row>
    <row r="109" spans="2:19" ht="22.5" x14ac:dyDescent="0.25">
      <c r="B109" s="84" t="s">
        <v>818</v>
      </c>
      <c r="C109" s="77" t="s">
        <v>3806</v>
      </c>
      <c r="D109" s="77">
        <v>1</v>
      </c>
      <c r="E109" s="77" t="s">
        <v>3807</v>
      </c>
      <c r="F109" s="77">
        <v>1</v>
      </c>
      <c r="G109" s="77" t="s">
        <v>3808</v>
      </c>
      <c r="H109" s="77" t="s">
        <v>1134</v>
      </c>
      <c r="I109" s="84" t="s">
        <v>48</v>
      </c>
      <c r="J109" s="84" t="s">
        <v>48</v>
      </c>
      <c r="K109" s="84"/>
      <c r="L109" s="84"/>
      <c r="M109" s="84" t="s">
        <v>874</v>
      </c>
      <c r="N109" s="107">
        <v>42494</v>
      </c>
      <c r="O109" s="84"/>
      <c r="P109" s="84"/>
      <c r="Q109" s="84" t="s">
        <v>3809</v>
      </c>
      <c r="R109" s="95">
        <v>42495</v>
      </c>
      <c r="S109" s="107">
        <v>43589</v>
      </c>
    </row>
    <row r="110" spans="2:19" ht="22.5" x14ac:dyDescent="0.25">
      <c r="B110" s="84" t="s">
        <v>819</v>
      </c>
      <c r="C110" s="77" t="s">
        <v>3810</v>
      </c>
      <c r="D110" s="77">
        <v>1</v>
      </c>
      <c r="E110" s="77" t="s">
        <v>3811</v>
      </c>
      <c r="F110" s="77">
        <v>1</v>
      </c>
      <c r="G110" s="77" t="s">
        <v>3812</v>
      </c>
      <c r="H110" s="77" t="s">
        <v>1134</v>
      </c>
      <c r="I110" s="84" t="s">
        <v>48</v>
      </c>
      <c r="J110" s="84" t="s">
        <v>48</v>
      </c>
      <c r="K110" s="84"/>
      <c r="L110" s="84"/>
      <c r="M110" s="84" t="s">
        <v>874</v>
      </c>
      <c r="N110" s="107">
        <v>42494</v>
      </c>
      <c r="O110" s="84"/>
      <c r="P110" s="84"/>
      <c r="Q110" s="84" t="s">
        <v>3813</v>
      </c>
      <c r="R110" s="95">
        <v>42495</v>
      </c>
      <c r="S110" s="107">
        <v>43589</v>
      </c>
    </row>
    <row r="111" spans="2:19" ht="22.5" x14ac:dyDescent="0.25">
      <c r="B111" s="84" t="s">
        <v>820</v>
      </c>
      <c r="C111" s="77" t="s">
        <v>3814</v>
      </c>
      <c r="D111" s="77">
        <v>1</v>
      </c>
      <c r="E111" s="77" t="s">
        <v>3815</v>
      </c>
      <c r="F111" s="77">
        <v>1</v>
      </c>
      <c r="G111" s="77" t="s">
        <v>3816</v>
      </c>
      <c r="H111" s="77" t="s">
        <v>1134</v>
      </c>
      <c r="I111" s="84" t="s">
        <v>48</v>
      </c>
      <c r="J111" s="84" t="s">
        <v>48</v>
      </c>
      <c r="K111" s="84"/>
      <c r="L111" s="84"/>
      <c r="M111" s="84" t="s">
        <v>874</v>
      </c>
      <c r="N111" s="107">
        <v>42494</v>
      </c>
      <c r="O111" s="84"/>
      <c r="P111" s="84"/>
      <c r="Q111" s="84" t="s">
        <v>3817</v>
      </c>
      <c r="R111" s="95">
        <v>42495</v>
      </c>
      <c r="S111" s="107">
        <v>43589</v>
      </c>
    </row>
    <row r="112" spans="2:19" ht="22.5" x14ac:dyDescent="0.25">
      <c r="B112" s="84" t="s">
        <v>821</v>
      </c>
      <c r="C112" s="77" t="s">
        <v>3818</v>
      </c>
      <c r="D112" s="77">
        <v>1</v>
      </c>
      <c r="E112" s="77" t="s">
        <v>3819</v>
      </c>
      <c r="F112" s="77">
        <v>1</v>
      </c>
      <c r="G112" s="77" t="s">
        <v>3820</v>
      </c>
      <c r="H112" s="77" t="s">
        <v>1134</v>
      </c>
      <c r="I112" s="84" t="s">
        <v>48</v>
      </c>
      <c r="J112" s="84" t="s">
        <v>48</v>
      </c>
      <c r="K112" s="84"/>
      <c r="L112" s="84"/>
      <c r="M112" s="84" t="s">
        <v>874</v>
      </c>
      <c r="N112" s="107">
        <v>42495</v>
      </c>
      <c r="O112" s="84"/>
      <c r="P112" s="84"/>
      <c r="Q112" s="84" t="s">
        <v>3821</v>
      </c>
      <c r="R112" s="95">
        <v>42495</v>
      </c>
      <c r="S112" s="107">
        <v>43590</v>
      </c>
    </row>
    <row r="113" spans="2:19" ht="33.75" x14ac:dyDescent="0.25">
      <c r="B113" s="84" t="s">
        <v>822</v>
      </c>
      <c r="C113" s="87" t="s">
        <v>3822</v>
      </c>
      <c r="D113" s="77">
        <v>1</v>
      </c>
      <c r="E113" s="77" t="s">
        <v>3823</v>
      </c>
      <c r="F113" s="77">
        <v>1</v>
      </c>
      <c r="G113" s="77" t="s">
        <v>3824</v>
      </c>
      <c r="H113" s="77" t="s">
        <v>1134</v>
      </c>
      <c r="I113" s="84"/>
      <c r="J113" s="84"/>
      <c r="K113" s="84" t="s">
        <v>48</v>
      </c>
      <c r="L113" s="84" t="s">
        <v>48</v>
      </c>
      <c r="M113" s="84" t="s">
        <v>874</v>
      </c>
      <c r="N113" s="107" t="s">
        <v>4564</v>
      </c>
      <c r="O113" s="84"/>
      <c r="P113" s="84"/>
      <c r="Q113" s="84" t="s">
        <v>3825</v>
      </c>
      <c r="R113" s="95" t="s">
        <v>4562</v>
      </c>
      <c r="S113" s="107" t="s">
        <v>4563</v>
      </c>
    </row>
    <row r="114" spans="2:19" ht="33.75" x14ac:dyDescent="0.25">
      <c r="B114" s="84" t="s">
        <v>823</v>
      </c>
      <c r="C114" s="77" t="s">
        <v>3826</v>
      </c>
      <c r="D114" s="77">
        <v>1</v>
      </c>
      <c r="E114" s="77" t="s">
        <v>3827</v>
      </c>
      <c r="F114" s="77">
        <v>1</v>
      </c>
      <c r="G114" s="77" t="s">
        <v>3828</v>
      </c>
      <c r="H114" s="77" t="s">
        <v>1134</v>
      </c>
      <c r="I114" s="84"/>
      <c r="J114" s="84"/>
      <c r="K114" s="84" t="s">
        <v>48</v>
      </c>
      <c r="L114" s="84" t="s">
        <v>48</v>
      </c>
      <c r="M114" s="84" t="s">
        <v>874</v>
      </c>
      <c r="N114" s="107" t="s">
        <v>4564</v>
      </c>
      <c r="O114" s="84"/>
      <c r="P114" s="84"/>
      <c r="Q114" s="84" t="s">
        <v>3829</v>
      </c>
      <c r="R114" s="95" t="s">
        <v>4562</v>
      </c>
      <c r="S114" s="107" t="s">
        <v>4563</v>
      </c>
    </row>
    <row r="115" spans="2:19" ht="33.75" x14ac:dyDescent="0.25">
      <c r="B115" s="84" t="s">
        <v>824</v>
      </c>
      <c r="C115" s="87" t="s">
        <v>3830</v>
      </c>
      <c r="D115" s="87">
        <v>1</v>
      </c>
      <c r="E115" s="87" t="s">
        <v>3831</v>
      </c>
      <c r="F115" s="87">
        <v>1</v>
      </c>
      <c r="G115" s="87" t="s">
        <v>3832</v>
      </c>
      <c r="H115" s="87" t="s">
        <v>1134</v>
      </c>
      <c r="I115" s="85"/>
      <c r="J115" s="85"/>
      <c r="K115" s="85" t="s">
        <v>48</v>
      </c>
      <c r="L115" s="85" t="s">
        <v>48</v>
      </c>
      <c r="M115" s="85" t="s">
        <v>874</v>
      </c>
      <c r="N115" s="112" t="s">
        <v>4565</v>
      </c>
      <c r="O115" s="85"/>
      <c r="P115" s="85"/>
      <c r="Q115" s="85" t="s">
        <v>4556</v>
      </c>
      <c r="R115" s="87" t="s">
        <v>4554</v>
      </c>
      <c r="S115" s="85" t="s">
        <v>4555</v>
      </c>
    </row>
    <row r="116" spans="2:19" ht="33.75" x14ac:dyDescent="0.25">
      <c r="B116" s="84" t="s">
        <v>825</v>
      </c>
      <c r="C116" s="77" t="s">
        <v>3833</v>
      </c>
      <c r="D116" s="77">
        <v>1</v>
      </c>
      <c r="E116" s="77" t="s">
        <v>3834</v>
      </c>
      <c r="F116" s="77">
        <v>1</v>
      </c>
      <c r="G116" s="77" t="s">
        <v>3835</v>
      </c>
      <c r="H116" s="77" t="s">
        <v>1134</v>
      </c>
      <c r="I116" s="84"/>
      <c r="J116" s="84"/>
      <c r="K116" s="84" t="s">
        <v>48</v>
      </c>
      <c r="L116" s="84" t="s">
        <v>48</v>
      </c>
      <c r="M116" s="84" t="s">
        <v>874</v>
      </c>
      <c r="N116" s="107" t="s">
        <v>4564</v>
      </c>
      <c r="O116" s="84"/>
      <c r="P116" s="84"/>
      <c r="Q116" s="84" t="s">
        <v>3836</v>
      </c>
      <c r="R116" s="95" t="s">
        <v>4562</v>
      </c>
      <c r="S116" s="107" t="s">
        <v>4563</v>
      </c>
    </row>
    <row r="117" spans="2:19" ht="33.75" x14ac:dyDescent="0.25">
      <c r="B117" s="84" t="s">
        <v>826</v>
      </c>
      <c r="C117" s="77" t="s">
        <v>4559</v>
      </c>
      <c r="D117" s="77">
        <v>1</v>
      </c>
      <c r="E117" s="77" t="s">
        <v>4560</v>
      </c>
      <c r="F117" s="77">
        <v>1</v>
      </c>
      <c r="G117" s="77" t="s">
        <v>4561</v>
      </c>
      <c r="H117" s="77" t="s">
        <v>1134</v>
      </c>
      <c r="I117" s="84"/>
      <c r="J117" s="84"/>
      <c r="K117" s="84" t="s">
        <v>48</v>
      </c>
      <c r="L117" s="84" t="s">
        <v>48</v>
      </c>
      <c r="M117" s="84" t="s">
        <v>874</v>
      </c>
      <c r="N117" s="107" t="s">
        <v>4564</v>
      </c>
      <c r="O117" s="84"/>
      <c r="P117" s="84"/>
      <c r="Q117" s="84"/>
      <c r="R117" s="95"/>
      <c r="S117" s="107"/>
    </row>
    <row r="118" spans="2:19" ht="33.75" x14ac:dyDescent="0.25">
      <c r="B118" s="84" t="s">
        <v>827</v>
      </c>
      <c r="C118" s="77" t="s">
        <v>3837</v>
      </c>
      <c r="D118" s="77">
        <v>1</v>
      </c>
      <c r="E118" s="77" t="s">
        <v>3838</v>
      </c>
      <c r="F118" s="77">
        <v>1</v>
      </c>
      <c r="G118" s="77" t="s">
        <v>3839</v>
      </c>
      <c r="H118" s="77" t="s">
        <v>1134</v>
      </c>
      <c r="I118" s="84"/>
      <c r="J118" s="84"/>
      <c r="K118" s="84" t="s">
        <v>48</v>
      </c>
      <c r="L118" s="84" t="s">
        <v>48</v>
      </c>
      <c r="M118" s="84" t="s">
        <v>874</v>
      </c>
      <c r="N118" s="107" t="s">
        <v>4564</v>
      </c>
      <c r="O118" s="84"/>
      <c r="P118" s="84"/>
      <c r="Q118" s="84" t="s">
        <v>3840</v>
      </c>
      <c r="R118" s="95" t="s">
        <v>4562</v>
      </c>
      <c r="S118" s="107" t="s">
        <v>4563</v>
      </c>
    </row>
    <row r="119" spans="2:19" ht="33.75" x14ac:dyDescent="0.25">
      <c r="B119" s="84" t="s">
        <v>828</v>
      </c>
      <c r="C119" s="77" t="s">
        <v>3841</v>
      </c>
      <c r="D119" s="77">
        <v>1</v>
      </c>
      <c r="E119" s="77" t="s">
        <v>3842</v>
      </c>
      <c r="F119" s="77">
        <v>1</v>
      </c>
      <c r="G119" s="77" t="s">
        <v>3843</v>
      </c>
      <c r="H119" s="77" t="s">
        <v>1134</v>
      </c>
      <c r="I119" s="84"/>
      <c r="J119" s="84"/>
      <c r="K119" s="84" t="s">
        <v>48</v>
      </c>
      <c r="L119" s="84" t="s">
        <v>48</v>
      </c>
      <c r="M119" s="84" t="s">
        <v>874</v>
      </c>
      <c r="N119" s="107" t="s">
        <v>4564</v>
      </c>
      <c r="O119" s="84"/>
      <c r="P119" s="84"/>
      <c r="Q119" s="84" t="s">
        <v>3844</v>
      </c>
      <c r="R119" s="95" t="s">
        <v>4562</v>
      </c>
      <c r="S119" s="107" t="s">
        <v>4563</v>
      </c>
    </row>
    <row r="120" spans="2:19" ht="33.75" x14ac:dyDescent="0.25">
      <c r="B120" s="84" t="s">
        <v>829</v>
      </c>
      <c r="C120" s="77" t="s">
        <v>3845</v>
      </c>
      <c r="D120" s="77">
        <v>1</v>
      </c>
      <c r="E120" s="77" t="s">
        <v>3846</v>
      </c>
      <c r="F120" s="77">
        <v>1</v>
      </c>
      <c r="G120" s="77" t="s">
        <v>3847</v>
      </c>
      <c r="H120" s="77" t="s">
        <v>1134</v>
      </c>
      <c r="I120" s="84"/>
      <c r="J120" s="84"/>
      <c r="K120" s="84" t="s">
        <v>48</v>
      </c>
      <c r="L120" s="84" t="s">
        <v>48</v>
      </c>
      <c r="M120" s="84" t="s">
        <v>874</v>
      </c>
      <c r="N120" s="107">
        <v>42591</v>
      </c>
      <c r="O120" s="84"/>
      <c r="P120" s="84"/>
      <c r="Q120" s="84" t="s">
        <v>3848</v>
      </c>
      <c r="R120" s="95">
        <v>42592</v>
      </c>
      <c r="S120" s="107">
        <v>43686</v>
      </c>
    </row>
    <row r="121" spans="2:19" ht="45" x14ac:dyDescent="0.25">
      <c r="B121" s="84" t="s">
        <v>830</v>
      </c>
      <c r="C121" s="77" t="s">
        <v>3849</v>
      </c>
      <c r="D121" s="77">
        <v>1</v>
      </c>
      <c r="E121" s="77" t="s">
        <v>3850</v>
      </c>
      <c r="F121" s="77">
        <v>1</v>
      </c>
      <c r="G121" s="77" t="s">
        <v>3851</v>
      </c>
      <c r="H121" s="77" t="s">
        <v>1134</v>
      </c>
      <c r="I121" s="84"/>
      <c r="J121" s="84"/>
      <c r="K121" s="84" t="s">
        <v>48</v>
      </c>
      <c r="L121" s="84" t="s">
        <v>48</v>
      </c>
      <c r="M121" s="84" t="s">
        <v>874</v>
      </c>
      <c r="N121" s="107">
        <v>42591</v>
      </c>
      <c r="O121" s="84"/>
      <c r="P121" s="84"/>
      <c r="Q121" s="84" t="s">
        <v>3852</v>
      </c>
      <c r="R121" s="95">
        <v>42592</v>
      </c>
      <c r="S121" s="107">
        <v>43686</v>
      </c>
    </row>
    <row r="122" spans="2:19" ht="22.5" x14ac:dyDescent="0.25">
      <c r="B122" s="84" t="s">
        <v>831</v>
      </c>
      <c r="C122" s="77" t="s">
        <v>3853</v>
      </c>
      <c r="D122" s="77">
        <v>1</v>
      </c>
      <c r="E122" s="77" t="s">
        <v>3854</v>
      </c>
      <c r="F122" s="77">
        <v>1</v>
      </c>
      <c r="G122" s="77" t="s">
        <v>3855</v>
      </c>
      <c r="H122" s="77" t="s">
        <v>1134</v>
      </c>
      <c r="I122" s="84"/>
      <c r="J122" s="84"/>
      <c r="K122" s="84" t="s">
        <v>48</v>
      </c>
      <c r="L122" s="84" t="s">
        <v>48</v>
      </c>
      <c r="M122" s="84" t="s">
        <v>874</v>
      </c>
      <c r="N122" s="107">
        <v>42591</v>
      </c>
      <c r="O122" s="84"/>
      <c r="P122" s="84"/>
      <c r="Q122" s="84" t="s">
        <v>3856</v>
      </c>
      <c r="R122" s="95">
        <v>42592</v>
      </c>
      <c r="S122" s="107">
        <v>43686</v>
      </c>
    </row>
    <row r="123" spans="2:19" ht="33.75" x14ac:dyDescent="0.25">
      <c r="B123" s="84" t="s">
        <v>832</v>
      </c>
      <c r="C123" s="77" t="s">
        <v>3857</v>
      </c>
      <c r="D123" s="77">
        <v>1</v>
      </c>
      <c r="E123" s="77" t="s">
        <v>3858</v>
      </c>
      <c r="F123" s="77">
        <v>1</v>
      </c>
      <c r="G123" s="77" t="s">
        <v>3859</v>
      </c>
      <c r="H123" s="77" t="s">
        <v>1134</v>
      </c>
      <c r="I123" s="84"/>
      <c r="J123" s="84"/>
      <c r="K123" s="84" t="s">
        <v>48</v>
      </c>
      <c r="L123" s="84" t="s">
        <v>48</v>
      </c>
      <c r="M123" s="84" t="s">
        <v>874</v>
      </c>
      <c r="N123" s="107">
        <v>42591</v>
      </c>
      <c r="O123" s="84"/>
      <c r="P123" s="84"/>
      <c r="Q123" s="84" t="s">
        <v>3860</v>
      </c>
      <c r="R123" s="95">
        <v>42592</v>
      </c>
      <c r="S123" s="107">
        <v>43686</v>
      </c>
    </row>
    <row r="124" spans="2:19" ht="33.75" x14ac:dyDescent="0.25">
      <c r="B124" s="84" t="s">
        <v>833</v>
      </c>
      <c r="C124" s="77" t="s">
        <v>3861</v>
      </c>
      <c r="D124" s="77">
        <v>1</v>
      </c>
      <c r="E124" s="77" t="s">
        <v>3862</v>
      </c>
      <c r="F124" s="77">
        <v>1</v>
      </c>
      <c r="G124" s="77" t="s">
        <v>3863</v>
      </c>
      <c r="H124" s="77" t="s">
        <v>1134</v>
      </c>
      <c r="I124" s="84"/>
      <c r="J124" s="84"/>
      <c r="K124" s="84" t="s">
        <v>48</v>
      </c>
      <c r="L124" s="84" t="s">
        <v>48</v>
      </c>
      <c r="M124" s="84" t="s">
        <v>874</v>
      </c>
      <c r="N124" s="107">
        <v>42586</v>
      </c>
      <c r="O124" s="84"/>
      <c r="P124" s="84"/>
      <c r="Q124" s="84" t="s">
        <v>3864</v>
      </c>
      <c r="R124" s="95">
        <v>42587</v>
      </c>
      <c r="S124" s="107">
        <v>43681</v>
      </c>
    </row>
    <row r="125" spans="2:19" ht="33.75" x14ac:dyDescent="0.25">
      <c r="B125" s="84" t="s">
        <v>834</v>
      </c>
      <c r="C125" s="77" t="s">
        <v>3865</v>
      </c>
      <c r="D125" s="77">
        <v>1</v>
      </c>
      <c r="E125" s="77" t="s">
        <v>3866</v>
      </c>
      <c r="F125" s="77">
        <v>1</v>
      </c>
      <c r="G125" s="77" t="s">
        <v>3867</v>
      </c>
      <c r="H125" s="77" t="s">
        <v>1134</v>
      </c>
      <c r="I125" s="84"/>
      <c r="J125" s="84"/>
      <c r="K125" s="84" t="s">
        <v>48</v>
      </c>
      <c r="L125" s="84" t="s">
        <v>48</v>
      </c>
      <c r="M125" s="84" t="s">
        <v>874</v>
      </c>
      <c r="N125" s="107">
        <v>42591</v>
      </c>
      <c r="O125" s="84"/>
      <c r="P125" s="84"/>
      <c r="Q125" s="84" t="s">
        <v>3868</v>
      </c>
      <c r="R125" s="95">
        <v>42592</v>
      </c>
      <c r="S125" s="107">
        <v>43686</v>
      </c>
    </row>
    <row r="126" spans="2:19" ht="22.5" x14ac:dyDescent="0.25">
      <c r="B126" s="84" t="s">
        <v>835</v>
      </c>
      <c r="C126" s="77" t="s">
        <v>3869</v>
      </c>
      <c r="D126" s="77">
        <v>1</v>
      </c>
      <c r="E126" s="77" t="s">
        <v>3870</v>
      </c>
      <c r="F126" s="77">
        <v>1</v>
      </c>
      <c r="G126" s="77" t="s">
        <v>3871</v>
      </c>
      <c r="H126" s="77" t="s">
        <v>1134</v>
      </c>
      <c r="I126" s="84"/>
      <c r="J126" s="84"/>
      <c r="K126" s="84" t="s">
        <v>48</v>
      </c>
      <c r="L126" s="84" t="s">
        <v>48</v>
      </c>
      <c r="M126" s="84" t="s">
        <v>874</v>
      </c>
      <c r="N126" s="107">
        <v>42586</v>
      </c>
      <c r="O126" s="84"/>
      <c r="P126" s="84"/>
      <c r="Q126" s="84" t="s">
        <v>3872</v>
      </c>
      <c r="R126" s="95">
        <v>42587</v>
      </c>
      <c r="S126" s="107">
        <v>43681</v>
      </c>
    </row>
    <row r="127" spans="2:19" ht="33.75" x14ac:dyDescent="0.25">
      <c r="B127" s="84" t="s">
        <v>836</v>
      </c>
      <c r="C127" s="77" t="s">
        <v>3873</v>
      </c>
      <c r="D127" s="77">
        <v>1</v>
      </c>
      <c r="E127" s="77" t="s">
        <v>3874</v>
      </c>
      <c r="F127" s="77">
        <v>1</v>
      </c>
      <c r="G127" s="77" t="s">
        <v>3875</v>
      </c>
      <c r="H127" s="77" t="s">
        <v>1134</v>
      </c>
      <c r="I127" s="84"/>
      <c r="J127" s="84"/>
      <c r="K127" s="84" t="s">
        <v>48</v>
      </c>
      <c r="L127" s="84" t="s">
        <v>48</v>
      </c>
      <c r="M127" s="84" t="s">
        <v>874</v>
      </c>
      <c r="N127" s="107">
        <v>42586</v>
      </c>
      <c r="O127" s="84"/>
      <c r="P127" s="84"/>
      <c r="Q127" s="84" t="s">
        <v>3876</v>
      </c>
      <c r="R127" s="95">
        <v>42587</v>
      </c>
      <c r="S127" s="107">
        <v>43681</v>
      </c>
    </row>
    <row r="128" spans="2:19" ht="22.5" x14ac:dyDescent="0.25">
      <c r="B128" s="84" t="s">
        <v>837</v>
      </c>
      <c r="C128" s="77" t="s">
        <v>3877</v>
      </c>
      <c r="D128" s="77">
        <v>1</v>
      </c>
      <c r="E128" s="77" t="s">
        <v>3878</v>
      </c>
      <c r="F128" s="77">
        <v>1</v>
      </c>
      <c r="G128" s="77" t="s">
        <v>3879</v>
      </c>
      <c r="H128" s="77" t="s">
        <v>1134</v>
      </c>
      <c r="I128" s="84"/>
      <c r="J128" s="84"/>
      <c r="K128" s="84" t="s">
        <v>48</v>
      </c>
      <c r="L128" s="84" t="s">
        <v>48</v>
      </c>
      <c r="M128" s="84" t="s">
        <v>874</v>
      </c>
      <c r="N128" s="107">
        <v>42586</v>
      </c>
      <c r="O128" s="84"/>
      <c r="P128" s="84"/>
      <c r="Q128" s="84" t="s">
        <v>3880</v>
      </c>
      <c r="R128" s="95">
        <v>42587</v>
      </c>
      <c r="S128" s="107">
        <v>43681</v>
      </c>
    </row>
    <row r="129" spans="2:19" ht="33.75" x14ac:dyDescent="0.25">
      <c r="B129" s="84" t="s">
        <v>838</v>
      </c>
      <c r="C129" s="77" t="s">
        <v>3877</v>
      </c>
      <c r="D129" s="77">
        <v>1</v>
      </c>
      <c r="E129" s="77" t="s">
        <v>3881</v>
      </c>
      <c r="F129" s="77">
        <v>1</v>
      </c>
      <c r="G129" s="77" t="s">
        <v>3879</v>
      </c>
      <c r="H129" s="77" t="s">
        <v>1134</v>
      </c>
      <c r="I129" s="84"/>
      <c r="J129" s="84"/>
      <c r="K129" s="84" t="s">
        <v>48</v>
      </c>
      <c r="L129" s="84" t="s">
        <v>48</v>
      </c>
      <c r="M129" s="84" t="s">
        <v>874</v>
      </c>
      <c r="N129" s="107">
        <v>42586</v>
      </c>
      <c r="O129" s="84"/>
      <c r="P129" s="84"/>
      <c r="Q129" s="84" t="s">
        <v>3882</v>
      </c>
      <c r="R129" s="95">
        <v>42587</v>
      </c>
      <c r="S129" s="107">
        <v>43681</v>
      </c>
    </row>
    <row r="130" spans="2:19" ht="33.75" x14ac:dyDescent="0.25">
      <c r="B130" s="84" t="s">
        <v>839</v>
      </c>
      <c r="C130" s="77" t="s">
        <v>3883</v>
      </c>
      <c r="D130" s="77">
        <v>1</v>
      </c>
      <c r="E130" s="77" t="s">
        <v>3884</v>
      </c>
      <c r="F130" s="77">
        <v>1</v>
      </c>
      <c r="G130" s="77" t="s">
        <v>3885</v>
      </c>
      <c r="H130" s="77" t="s">
        <v>1134</v>
      </c>
      <c r="I130" s="84"/>
      <c r="J130" s="84"/>
      <c r="K130" s="84" t="s">
        <v>48</v>
      </c>
      <c r="L130" s="84" t="s">
        <v>48</v>
      </c>
      <c r="M130" s="84" t="s">
        <v>874</v>
      </c>
      <c r="N130" s="107">
        <v>42586</v>
      </c>
      <c r="O130" s="84"/>
      <c r="P130" s="84"/>
      <c r="Q130" s="84" t="s">
        <v>3886</v>
      </c>
      <c r="R130" s="95">
        <v>42587</v>
      </c>
      <c r="S130" s="107">
        <v>43681</v>
      </c>
    </row>
    <row r="131" spans="2:19" ht="22.5" x14ac:dyDescent="0.25">
      <c r="B131" s="84" t="s">
        <v>840</v>
      </c>
      <c r="C131" s="77" t="s">
        <v>3887</v>
      </c>
      <c r="D131" s="77">
        <v>1</v>
      </c>
      <c r="E131" s="77" t="s">
        <v>3888</v>
      </c>
      <c r="F131" s="77">
        <v>1</v>
      </c>
      <c r="G131" s="77" t="s">
        <v>3889</v>
      </c>
      <c r="H131" s="77" t="s">
        <v>1134</v>
      </c>
      <c r="I131" s="84"/>
      <c r="J131" s="84"/>
      <c r="K131" s="84" t="s">
        <v>48</v>
      </c>
      <c r="L131" s="84" t="s">
        <v>48</v>
      </c>
      <c r="M131" s="84" t="s">
        <v>874</v>
      </c>
      <c r="N131" s="107">
        <v>42586</v>
      </c>
      <c r="O131" s="84"/>
      <c r="P131" s="84"/>
      <c r="Q131" s="84" t="s">
        <v>3890</v>
      </c>
      <c r="R131" s="95">
        <v>42587</v>
      </c>
      <c r="S131" s="107">
        <v>43681</v>
      </c>
    </row>
    <row r="132" spans="2:19" ht="33.75" hidden="1" x14ac:dyDescent="0.25">
      <c r="B132" s="84" t="s">
        <v>841</v>
      </c>
      <c r="C132" s="77" t="s">
        <v>3891</v>
      </c>
      <c r="D132" s="77">
        <v>1</v>
      </c>
      <c r="E132" s="77" t="s">
        <v>3892</v>
      </c>
      <c r="F132" s="77">
        <v>1</v>
      </c>
      <c r="G132" s="77" t="s">
        <v>3893</v>
      </c>
      <c r="H132" s="77" t="s">
        <v>1163</v>
      </c>
      <c r="I132" s="84"/>
      <c r="J132" s="84"/>
      <c r="K132" s="84" t="s">
        <v>48</v>
      </c>
      <c r="L132" s="84" t="s">
        <v>48</v>
      </c>
      <c r="M132" s="84" t="s">
        <v>874</v>
      </c>
      <c r="N132" s="107">
        <v>42604</v>
      </c>
      <c r="O132" s="84"/>
      <c r="P132" s="84"/>
      <c r="Q132" s="84" t="s">
        <v>3894</v>
      </c>
      <c r="R132" s="95">
        <v>42605</v>
      </c>
      <c r="S132" s="107">
        <v>43699</v>
      </c>
    </row>
    <row r="133" spans="2:19" ht="22.5" hidden="1" x14ac:dyDescent="0.25">
      <c r="B133" s="84" t="s">
        <v>842</v>
      </c>
      <c r="C133" s="77" t="s">
        <v>3895</v>
      </c>
      <c r="D133" s="77">
        <v>1</v>
      </c>
      <c r="E133" s="77" t="s">
        <v>3896</v>
      </c>
      <c r="F133" s="77">
        <v>1</v>
      </c>
      <c r="G133" s="77" t="s">
        <v>3897</v>
      </c>
      <c r="H133" s="77" t="s">
        <v>1163</v>
      </c>
      <c r="I133" s="84"/>
      <c r="J133" s="84"/>
      <c r="K133" s="84" t="s">
        <v>48</v>
      </c>
      <c r="L133" s="84" t="s">
        <v>48</v>
      </c>
      <c r="M133" s="84" t="s">
        <v>874</v>
      </c>
      <c r="N133" s="107">
        <v>42604</v>
      </c>
      <c r="O133" s="84"/>
      <c r="P133" s="84"/>
      <c r="Q133" s="84" t="s">
        <v>3898</v>
      </c>
      <c r="R133" s="95">
        <v>42605</v>
      </c>
      <c r="S133" s="107">
        <v>43699</v>
      </c>
    </row>
    <row r="134" spans="2:19" ht="22.5" hidden="1" x14ac:dyDescent="0.25">
      <c r="B134" s="84" t="s">
        <v>843</v>
      </c>
      <c r="C134" s="77" t="s">
        <v>3899</v>
      </c>
      <c r="D134" s="77">
        <v>1</v>
      </c>
      <c r="E134" s="77" t="s">
        <v>3900</v>
      </c>
      <c r="F134" s="77">
        <v>1</v>
      </c>
      <c r="G134" s="77" t="s">
        <v>3901</v>
      </c>
      <c r="H134" s="77" t="s">
        <v>1163</v>
      </c>
      <c r="I134" s="84"/>
      <c r="J134" s="84"/>
      <c r="K134" s="84" t="s">
        <v>48</v>
      </c>
      <c r="L134" s="84" t="s">
        <v>48</v>
      </c>
      <c r="M134" s="84" t="s">
        <v>874</v>
      </c>
      <c r="N134" s="107">
        <v>42604</v>
      </c>
      <c r="O134" s="84"/>
      <c r="P134" s="84"/>
      <c r="Q134" s="84" t="s">
        <v>3902</v>
      </c>
      <c r="R134" s="95">
        <v>42605</v>
      </c>
      <c r="S134" s="107">
        <v>43699</v>
      </c>
    </row>
    <row r="135" spans="2:19" ht="22.5" hidden="1" x14ac:dyDescent="0.25">
      <c r="B135" s="84" t="s">
        <v>844</v>
      </c>
      <c r="C135" s="77" t="s">
        <v>3903</v>
      </c>
      <c r="D135" s="77">
        <v>1</v>
      </c>
      <c r="E135" s="77" t="s">
        <v>3904</v>
      </c>
      <c r="F135" s="77">
        <v>1</v>
      </c>
      <c r="G135" s="77" t="s">
        <v>3905</v>
      </c>
      <c r="H135" s="77" t="s">
        <v>1163</v>
      </c>
      <c r="I135" s="84"/>
      <c r="J135" s="84"/>
      <c r="K135" s="84" t="s">
        <v>48</v>
      </c>
      <c r="L135" s="84" t="s">
        <v>48</v>
      </c>
      <c r="M135" s="84" t="s">
        <v>874</v>
      </c>
      <c r="N135" s="107">
        <v>42604</v>
      </c>
      <c r="O135" s="84"/>
      <c r="P135" s="84"/>
      <c r="Q135" s="84" t="s">
        <v>3906</v>
      </c>
      <c r="R135" s="95">
        <v>42605</v>
      </c>
      <c r="S135" s="107">
        <v>43699</v>
      </c>
    </row>
    <row r="136" spans="2:19" ht="33.75" hidden="1" x14ac:dyDescent="0.25">
      <c r="B136" s="84" t="s">
        <v>845</v>
      </c>
      <c r="C136" s="77" t="s">
        <v>3907</v>
      </c>
      <c r="D136" s="77">
        <v>1</v>
      </c>
      <c r="E136" s="77" t="s">
        <v>3908</v>
      </c>
      <c r="F136" s="77">
        <v>1</v>
      </c>
      <c r="G136" s="77" t="s">
        <v>3909</v>
      </c>
      <c r="H136" s="77" t="s">
        <v>1163</v>
      </c>
      <c r="I136" s="84"/>
      <c r="J136" s="84"/>
      <c r="K136" s="84" t="s">
        <v>48</v>
      </c>
      <c r="L136" s="84" t="s">
        <v>48</v>
      </c>
      <c r="M136" s="84" t="s">
        <v>874</v>
      </c>
      <c r="N136" s="107">
        <v>42604</v>
      </c>
      <c r="O136" s="84"/>
      <c r="P136" s="84"/>
      <c r="Q136" s="84" t="s">
        <v>3910</v>
      </c>
      <c r="R136" s="95">
        <v>42605</v>
      </c>
      <c r="S136" s="107">
        <v>43699</v>
      </c>
    </row>
    <row r="137" spans="2:19" ht="33.75" hidden="1" x14ac:dyDescent="0.25">
      <c r="B137" s="84" t="s">
        <v>846</v>
      </c>
      <c r="C137" s="77" t="s">
        <v>3911</v>
      </c>
      <c r="D137" s="77">
        <v>1</v>
      </c>
      <c r="E137" s="77" t="s">
        <v>3912</v>
      </c>
      <c r="F137" s="77">
        <v>1</v>
      </c>
      <c r="G137" s="77" t="s">
        <v>3909</v>
      </c>
      <c r="H137" s="77" t="s">
        <v>1163</v>
      </c>
      <c r="I137" s="84"/>
      <c r="J137" s="84"/>
      <c r="K137" s="84" t="s">
        <v>48</v>
      </c>
      <c r="L137" s="84" t="s">
        <v>48</v>
      </c>
      <c r="M137" s="84" t="s">
        <v>874</v>
      </c>
      <c r="N137" s="107">
        <v>42604</v>
      </c>
      <c r="O137" s="84"/>
      <c r="P137" s="84"/>
      <c r="Q137" s="84" t="s">
        <v>3913</v>
      </c>
      <c r="R137" s="95">
        <v>42605</v>
      </c>
      <c r="S137" s="107">
        <v>43699</v>
      </c>
    </row>
    <row r="138" spans="2:19" ht="33.75" hidden="1" x14ac:dyDescent="0.25">
      <c r="B138" s="84" t="s">
        <v>847</v>
      </c>
      <c r="C138" s="77" t="s">
        <v>3914</v>
      </c>
      <c r="D138" s="77">
        <v>1</v>
      </c>
      <c r="E138" s="77" t="s">
        <v>3915</v>
      </c>
      <c r="F138" s="77">
        <v>1</v>
      </c>
      <c r="G138" s="77" t="s">
        <v>3916</v>
      </c>
      <c r="H138" s="77" t="s">
        <v>1163</v>
      </c>
      <c r="I138" s="84"/>
      <c r="J138" s="84"/>
      <c r="K138" s="84" t="s">
        <v>48</v>
      </c>
      <c r="L138" s="84" t="s">
        <v>48</v>
      </c>
      <c r="M138" s="84" t="s">
        <v>874</v>
      </c>
      <c r="N138" s="107">
        <v>42604</v>
      </c>
      <c r="O138" s="84"/>
      <c r="P138" s="84"/>
      <c r="Q138" s="84" t="s">
        <v>3917</v>
      </c>
      <c r="R138" s="95">
        <v>42605</v>
      </c>
      <c r="S138" s="107">
        <v>43699</v>
      </c>
    </row>
    <row r="139" spans="2:19" ht="22.5" hidden="1" x14ac:dyDescent="0.25">
      <c r="B139" s="84" t="s">
        <v>848</v>
      </c>
      <c r="C139" s="77" t="s">
        <v>3918</v>
      </c>
      <c r="D139" s="77">
        <v>1</v>
      </c>
      <c r="E139" s="77" t="s">
        <v>3919</v>
      </c>
      <c r="F139" s="77">
        <v>1</v>
      </c>
      <c r="G139" s="77" t="s">
        <v>3920</v>
      </c>
      <c r="H139" s="77" t="s">
        <v>1163</v>
      </c>
      <c r="I139" s="84"/>
      <c r="J139" s="84"/>
      <c r="K139" s="84" t="s">
        <v>48</v>
      </c>
      <c r="L139" s="84" t="s">
        <v>48</v>
      </c>
      <c r="M139" s="84" t="s">
        <v>874</v>
      </c>
      <c r="N139" s="107">
        <v>42604</v>
      </c>
      <c r="O139" s="84"/>
      <c r="P139" s="84"/>
      <c r="Q139" s="84" t="s">
        <v>3921</v>
      </c>
      <c r="R139" s="95">
        <v>42605</v>
      </c>
      <c r="S139" s="107">
        <v>43699</v>
      </c>
    </row>
    <row r="140" spans="2:19" ht="22.5" hidden="1" x14ac:dyDescent="0.25">
      <c r="B140" s="84" t="s">
        <v>849</v>
      </c>
      <c r="C140" s="77" t="s">
        <v>3922</v>
      </c>
      <c r="D140" s="77">
        <v>1</v>
      </c>
      <c r="E140" s="77" t="s">
        <v>3923</v>
      </c>
      <c r="F140" s="77">
        <v>1</v>
      </c>
      <c r="G140" s="77" t="s">
        <v>3924</v>
      </c>
      <c r="H140" s="77" t="s">
        <v>1163</v>
      </c>
      <c r="I140" s="84"/>
      <c r="J140" s="84"/>
      <c r="K140" s="84" t="s">
        <v>48</v>
      </c>
      <c r="L140" s="84" t="s">
        <v>48</v>
      </c>
      <c r="M140" s="84" t="s">
        <v>874</v>
      </c>
      <c r="N140" s="107">
        <v>42604</v>
      </c>
      <c r="O140" s="84"/>
      <c r="P140" s="84"/>
      <c r="Q140" s="84" t="s">
        <v>3925</v>
      </c>
      <c r="R140" s="95">
        <v>42605</v>
      </c>
      <c r="S140" s="107">
        <v>43699</v>
      </c>
    </row>
    <row r="141" spans="2:19" ht="45" hidden="1" x14ac:dyDescent="0.25">
      <c r="B141" s="84" t="s">
        <v>850</v>
      </c>
      <c r="C141" s="77" t="s">
        <v>3926</v>
      </c>
      <c r="D141" s="77">
        <v>1</v>
      </c>
      <c r="E141" s="77" t="s">
        <v>3927</v>
      </c>
      <c r="F141" s="77">
        <v>1</v>
      </c>
      <c r="G141" s="77" t="s">
        <v>3928</v>
      </c>
      <c r="H141" s="77" t="s">
        <v>1163</v>
      </c>
      <c r="I141" s="84"/>
      <c r="J141" s="84"/>
      <c r="K141" s="84" t="s">
        <v>48</v>
      </c>
      <c r="L141" s="84" t="s">
        <v>48</v>
      </c>
      <c r="M141" s="84" t="s">
        <v>874</v>
      </c>
      <c r="N141" s="107">
        <v>42604</v>
      </c>
      <c r="O141" s="84"/>
      <c r="P141" s="84"/>
      <c r="Q141" s="84" t="s">
        <v>3929</v>
      </c>
      <c r="R141" s="95">
        <v>42605</v>
      </c>
      <c r="S141" s="107">
        <v>43699</v>
      </c>
    </row>
    <row r="142" spans="2:19" ht="22.5" hidden="1" x14ac:dyDescent="0.25">
      <c r="B142" s="84" t="s">
        <v>851</v>
      </c>
      <c r="C142" s="77" t="s">
        <v>3930</v>
      </c>
      <c r="D142" s="77">
        <v>1</v>
      </c>
      <c r="E142" s="77" t="s">
        <v>3931</v>
      </c>
      <c r="F142" s="77">
        <v>1</v>
      </c>
      <c r="G142" s="77" t="s">
        <v>3932</v>
      </c>
      <c r="H142" s="77" t="s">
        <v>1163</v>
      </c>
      <c r="I142" s="84"/>
      <c r="J142" s="84"/>
      <c r="K142" s="84" t="s">
        <v>48</v>
      </c>
      <c r="L142" s="84" t="s">
        <v>48</v>
      </c>
      <c r="M142" s="84" t="s">
        <v>874</v>
      </c>
      <c r="N142" s="107">
        <v>42604</v>
      </c>
      <c r="O142" s="84"/>
      <c r="P142" s="84"/>
      <c r="Q142" s="84" t="s">
        <v>3933</v>
      </c>
      <c r="R142" s="95">
        <v>42605</v>
      </c>
      <c r="S142" s="107">
        <v>43699</v>
      </c>
    </row>
    <row r="143" spans="2:19" ht="22.5" hidden="1" x14ac:dyDescent="0.25">
      <c r="B143" s="84" t="s">
        <v>852</v>
      </c>
      <c r="C143" s="77" t="s">
        <v>3934</v>
      </c>
      <c r="D143" s="77">
        <v>1</v>
      </c>
      <c r="E143" s="77" t="s">
        <v>3935</v>
      </c>
      <c r="F143" s="77">
        <v>1</v>
      </c>
      <c r="G143" s="77" t="s">
        <v>3936</v>
      </c>
      <c r="H143" s="77" t="s">
        <v>1004</v>
      </c>
      <c r="I143" s="84"/>
      <c r="J143" s="84"/>
      <c r="K143" s="84" t="s">
        <v>48</v>
      </c>
      <c r="L143" s="84" t="s">
        <v>48</v>
      </c>
      <c r="M143" s="84" t="s">
        <v>874</v>
      </c>
      <c r="N143" s="107">
        <v>42614</v>
      </c>
      <c r="O143" s="84"/>
      <c r="P143" s="84"/>
      <c r="Q143" s="84" t="s">
        <v>3937</v>
      </c>
      <c r="R143" s="95">
        <v>42615</v>
      </c>
      <c r="S143" s="107">
        <v>43709</v>
      </c>
    </row>
    <row r="144" spans="2:19" ht="22.5" hidden="1" x14ac:dyDescent="0.25">
      <c r="B144" s="84" t="s">
        <v>853</v>
      </c>
      <c r="C144" s="77" t="s">
        <v>3938</v>
      </c>
      <c r="D144" s="77">
        <v>1</v>
      </c>
      <c r="E144" s="77" t="s">
        <v>3939</v>
      </c>
      <c r="F144" s="77">
        <v>1</v>
      </c>
      <c r="G144" s="77" t="s">
        <v>3940</v>
      </c>
      <c r="H144" s="77" t="s">
        <v>1004</v>
      </c>
      <c r="I144" s="84"/>
      <c r="J144" s="84"/>
      <c r="K144" s="84" t="s">
        <v>48</v>
      </c>
      <c r="L144" s="84" t="s">
        <v>48</v>
      </c>
      <c r="M144" s="84" t="s">
        <v>874</v>
      </c>
      <c r="N144" s="107">
        <v>42614</v>
      </c>
      <c r="O144" s="84"/>
      <c r="P144" s="84"/>
      <c r="Q144" s="84" t="s">
        <v>3941</v>
      </c>
      <c r="R144" s="95">
        <v>42615</v>
      </c>
      <c r="S144" s="107">
        <v>43709</v>
      </c>
    </row>
    <row r="145" spans="2:19" ht="22.5" hidden="1" x14ac:dyDescent="0.25">
      <c r="B145" s="84" t="s">
        <v>854</v>
      </c>
      <c r="C145" s="77" t="s">
        <v>3942</v>
      </c>
      <c r="D145" s="77">
        <v>1</v>
      </c>
      <c r="E145" s="77" t="s">
        <v>3943</v>
      </c>
      <c r="F145" s="77">
        <v>1</v>
      </c>
      <c r="G145" s="77" t="s">
        <v>3944</v>
      </c>
      <c r="H145" s="77" t="s">
        <v>1004</v>
      </c>
      <c r="I145" s="84"/>
      <c r="J145" s="84"/>
      <c r="K145" s="84" t="s">
        <v>48</v>
      </c>
      <c r="L145" s="84" t="s">
        <v>48</v>
      </c>
      <c r="M145" s="84" t="s">
        <v>874</v>
      </c>
      <c r="N145" s="107">
        <v>42614</v>
      </c>
      <c r="O145" s="84"/>
      <c r="P145" s="84"/>
      <c r="Q145" s="84" t="s">
        <v>3945</v>
      </c>
      <c r="R145" s="95">
        <v>42615</v>
      </c>
      <c r="S145" s="107">
        <v>43709</v>
      </c>
    </row>
    <row r="146" spans="2:19" ht="22.5" hidden="1" x14ac:dyDescent="0.25">
      <c r="B146" s="84" t="s">
        <v>855</v>
      </c>
      <c r="C146" s="77" t="s">
        <v>3946</v>
      </c>
      <c r="D146" s="77">
        <v>1</v>
      </c>
      <c r="E146" s="77" t="s">
        <v>3947</v>
      </c>
      <c r="F146" s="77">
        <v>1</v>
      </c>
      <c r="G146" s="77" t="s">
        <v>3948</v>
      </c>
      <c r="H146" s="77" t="s">
        <v>1004</v>
      </c>
      <c r="I146" s="84"/>
      <c r="J146" s="84"/>
      <c r="K146" s="84" t="s">
        <v>48</v>
      </c>
      <c r="L146" s="84" t="s">
        <v>48</v>
      </c>
      <c r="M146" s="84" t="s">
        <v>874</v>
      </c>
      <c r="N146" s="107">
        <v>42614</v>
      </c>
      <c r="O146" s="84"/>
      <c r="P146" s="84"/>
      <c r="Q146" s="84" t="s">
        <v>3949</v>
      </c>
      <c r="R146" s="95">
        <v>42615</v>
      </c>
      <c r="S146" s="107">
        <v>43709</v>
      </c>
    </row>
    <row r="147" spans="2:19" ht="22.5" hidden="1" x14ac:dyDescent="0.25">
      <c r="B147" s="84" t="s">
        <v>856</v>
      </c>
      <c r="C147" s="77" t="s">
        <v>3950</v>
      </c>
      <c r="D147" s="77">
        <v>1</v>
      </c>
      <c r="E147" s="77" t="s">
        <v>3951</v>
      </c>
      <c r="F147" s="77">
        <v>1</v>
      </c>
      <c r="G147" s="77" t="s">
        <v>3952</v>
      </c>
      <c r="H147" s="77" t="s">
        <v>1004</v>
      </c>
      <c r="I147" s="84"/>
      <c r="J147" s="84"/>
      <c r="K147" s="84" t="s">
        <v>48</v>
      </c>
      <c r="L147" s="84" t="s">
        <v>48</v>
      </c>
      <c r="M147" s="84" t="s">
        <v>874</v>
      </c>
      <c r="N147" s="107">
        <v>42614</v>
      </c>
      <c r="O147" s="84"/>
      <c r="P147" s="84"/>
      <c r="Q147" s="84" t="s">
        <v>3953</v>
      </c>
      <c r="R147" s="95">
        <v>42615</v>
      </c>
      <c r="S147" s="107">
        <v>44075</v>
      </c>
    </row>
    <row r="148" spans="2:19" ht="22.5" hidden="1" x14ac:dyDescent="0.25">
      <c r="B148" s="84" t="s">
        <v>857</v>
      </c>
      <c r="C148" s="77" t="s">
        <v>3954</v>
      </c>
      <c r="D148" s="77">
        <v>1</v>
      </c>
      <c r="E148" s="77" t="s">
        <v>3955</v>
      </c>
      <c r="F148" s="77">
        <v>1</v>
      </c>
      <c r="G148" s="77" t="s">
        <v>3956</v>
      </c>
      <c r="H148" s="77" t="s">
        <v>1004</v>
      </c>
      <c r="I148" s="84"/>
      <c r="J148" s="84"/>
      <c r="K148" s="84" t="s">
        <v>48</v>
      </c>
      <c r="L148" s="84" t="s">
        <v>48</v>
      </c>
      <c r="M148" s="84" t="s">
        <v>874</v>
      </c>
      <c r="N148" s="107">
        <v>42614</v>
      </c>
      <c r="O148" s="84"/>
      <c r="P148" s="84"/>
      <c r="Q148" s="84" t="s">
        <v>3957</v>
      </c>
      <c r="R148" s="95">
        <v>42615</v>
      </c>
      <c r="S148" s="107">
        <v>43709</v>
      </c>
    </row>
    <row r="149" spans="2:19" ht="33.75" hidden="1" x14ac:dyDescent="0.25">
      <c r="B149" s="84" t="s">
        <v>858</v>
      </c>
      <c r="C149" s="77" t="s">
        <v>3958</v>
      </c>
      <c r="D149" s="77">
        <v>1</v>
      </c>
      <c r="E149" s="77" t="s">
        <v>3959</v>
      </c>
      <c r="F149" s="77">
        <v>1</v>
      </c>
      <c r="G149" s="77" t="s">
        <v>3960</v>
      </c>
      <c r="H149" s="77" t="s">
        <v>1004</v>
      </c>
      <c r="I149" s="84"/>
      <c r="J149" s="84"/>
      <c r="K149" s="84" t="s">
        <v>48</v>
      </c>
      <c r="L149" s="84" t="s">
        <v>48</v>
      </c>
      <c r="M149" s="84" t="s">
        <v>874</v>
      </c>
      <c r="N149" s="107">
        <v>42614</v>
      </c>
      <c r="O149" s="84"/>
      <c r="P149" s="84"/>
      <c r="Q149" s="84" t="s">
        <v>3961</v>
      </c>
      <c r="R149" s="95">
        <v>42615</v>
      </c>
      <c r="S149" s="107">
        <v>44075</v>
      </c>
    </row>
    <row r="150" spans="2:19" ht="22.5" hidden="1" x14ac:dyDescent="0.25">
      <c r="B150" s="84" t="s">
        <v>859</v>
      </c>
      <c r="C150" s="77" t="s">
        <v>3962</v>
      </c>
      <c r="D150" s="77">
        <v>1</v>
      </c>
      <c r="E150" s="77" t="s">
        <v>3963</v>
      </c>
      <c r="F150" s="77">
        <v>1</v>
      </c>
      <c r="G150" s="77" t="s">
        <v>3964</v>
      </c>
      <c r="H150" s="77" t="s">
        <v>1004</v>
      </c>
      <c r="I150" s="84"/>
      <c r="J150" s="84"/>
      <c r="K150" s="84" t="s">
        <v>48</v>
      </c>
      <c r="L150" s="84" t="s">
        <v>48</v>
      </c>
      <c r="M150" s="84" t="s">
        <v>874</v>
      </c>
      <c r="N150" s="107">
        <v>42614</v>
      </c>
      <c r="O150" s="84"/>
      <c r="P150" s="84"/>
      <c r="Q150" s="84" t="s">
        <v>3965</v>
      </c>
      <c r="R150" s="95">
        <v>42615</v>
      </c>
      <c r="S150" s="107">
        <v>43709</v>
      </c>
    </row>
    <row r="151" spans="2:19" ht="33.75" hidden="1" x14ac:dyDescent="0.25">
      <c r="B151" s="84" t="s">
        <v>860</v>
      </c>
      <c r="C151" s="77" t="s">
        <v>3966</v>
      </c>
      <c r="D151" s="77">
        <v>1</v>
      </c>
      <c r="E151" s="77" t="s">
        <v>3967</v>
      </c>
      <c r="F151" s="77">
        <v>1</v>
      </c>
      <c r="G151" s="77" t="s">
        <v>3968</v>
      </c>
      <c r="H151" s="77" t="s">
        <v>1004</v>
      </c>
      <c r="I151" s="84"/>
      <c r="J151" s="84"/>
      <c r="K151" s="84" t="s">
        <v>48</v>
      </c>
      <c r="L151" s="84" t="s">
        <v>48</v>
      </c>
      <c r="M151" s="84" t="s">
        <v>874</v>
      </c>
      <c r="N151" s="107">
        <v>42614</v>
      </c>
      <c r="O151" s="84"/>
      <c r="P151" s="84"/>
      <c r="Q151" s="84" t="s">
        <v>3969</v>
      </c>
      <c r="R151" s="95">
        <v>42615</v>
      </c>
      <c r="S151" s="107">
        <v>44075</v>
      </c>
    </row>
    <row r="152" spans="2:19" ht="33.75" x14ac:dyDescent="0.25">
      <c r="B152" s="84" t="s">
        <v>863</v>
      </c>
      <c r="C152" s="87" t="s">
        <v>3970</v>
      </c>
      <c r="D152" s="77">
        <v>1</v>
      </c>
      <c r="E152" s="87" t="s">
        <v>3971</v>
      </c>
      <c r="F152" s="77">
        <v>1</v>
      </c>
      <c r="G152" s="87" t="s">
        <v>3972</v>
      </c>
      <c r="H152" s="77" t="s">
        <v>1134</v>
      </c>
      <c r="I152" s="84"/>
      <c r="J152" s="84"/>
      <c r="K152" s="84" t="s">
        <v>48</v>
      </c>
      <c r="L152" s="84" t="s">
        <v>48</v>
      </c>
      <c r="M152" s="84" t="s">
        <v>874</v>
      </c>
      <c r="N152" s="107">
        <v>42591</v>
      </c>
      <c r="O152" s="84"/>
      <c r="P152" s="84"/>
      <c r="Q152" s="84" t="s">
        <v>3973</v>
      </c>
      <c r="R152" s="95">
        <v>42592</v>
      </c>
      <c r="S152" s="107">
        <v>43686</v>
      </c>
    </row>
    <row r="153" spans="2:19" ht="22.5" hidden="1" x14ac:dyDescent="0.25">
      <c r="B153" s="84" t="s">
        <v>864</v>
      </c>
      <c r="C153" s="87" t="s">
        <v>3974</v>
      </c>
      <c r="D153" s="77">
        <v>1</v>
      </c>
      <c r="E153" s="87" t="s">
        <v>3975</v>
      </c>
      <c r="F153" s="77">
        <v>1</v>
      </c>
      <c r="G153" s="87" t="s">
        <v>3976</v>
      </c>
      <c r="H153" s="77" t="s">
        <v>1004</v>
      </c>
      <c r="I153" s="84"/>
      <c r="J153" s="84"/>
      <c r="K153" s="84" t="s">
        <v>48</v>
      </c>
      <c r="L153" s="84" t="s">
        <v>48</v>
      </c>
      <c r="M153" s="84" t="s">
        <v>874</v>
      </c>
      <c r="N153" s="107">
        <v>42614</v>
      </c>
      <c r="O153" s="84"/>
      <c r="P153" s="84"/>
      <c r="Q153" s="84" t="s">
        <v>3977</v>
      </c>
      <c r="R153" s="95">
        <v>42615</v>
      </c>
      <c r="S153" s="107">
        <v>43709</v>
      </c>
    </row>
    <row r="154" spans="2:19" ht="22.5" hidden="1" x14ac:dyDescent="0.25">
      <c r="B154" s="84" t="s">
        <v>865</v>
      </c>
      <c r="C154" s="87" t="s">
        <v>3978</v>
      </c>
      <c r="D154" s="77">
        <v>1</v>
      </c>
      <c r="E154" s="87" t="s">
        <v>3979</v>
      </c>
      <c r="F154" s="77">
        <v>1</v>
      </c>
      <c r="G154" s="87" t="s">
        <v>3980</v>
      </c>
      <c r="H154" s="77" t="s">
        <v>1004</v>
      </c>
      <c r="I154" s="84"/>
      <c r="J154" s="84"/>
      <c r="K154" s="84" t="s">
        <v>48</v>
      </c>
      <c r="L154" s="84" t="s">
        <v>48</v>
      </c>
      <c r="M154" s="84" t="s">
        <v>874</v>
      </c>
      <c r="N154" s="107">
        <v>42614</v>
      </c>
      <c r="O154" s="84"/>
      <c r="P154" s="84"/>
      <c r="Q154" s="84" t="s">
        <v>3981</v>
      </c>
      <c r="R154" s="95">
        <v>42615</v>
      </c>
      <c r="S154" s="107">
        <v>43709</v>
      </c>
    </row>
    <row r="155" spans="2:19" ht="22.5" hidden="1" x14ac:dyDescent="0.25">
      <c r="B155" s="84" t="s">
        <v>866</v>
      </c>
      <c r="C155" s="87" t="s">
        <v>3982</v>
      </c>
      <c r="D155" s="77">
        <v>1</v>
      </c>
      <c r="E155" s="87" t="s">
        <v>3983</v>
      </c>
      <c r="F155" s="77">
        <v>1</v>
      </c>
      <c r="G155" s="87" t="s">
        <v>3984</v>
      </c>
      <c r="H155" s="77" t="s">
        <v>1004</v>
      </c>
      <c r="I155" s="84"/>
      <c r="J155" s="84"/>
      <c r="K155" s="84" t="s">
        <v>48</v>
      </c>
      <c r="L155" s="84" t="s">
        <v>48</v>
      </c>
      <c r="M155" s="84" t="s">
        <v>874</v>
      </c>
      <c r="N155" s="107">
        <v>42614</v>
      </c>
      <c r="O155" s="84"/>
      <c r="P155" s="84"/>
      <c r="Q155" s="84" t="s">
        <v>3985</v>
      </c>
      <c r="R155" s="95">
        <v>42615</v>
      </c>
      <c r="S155" s="107">
        <v>43709</v>
      </c>
    </row>
    <row r="156" spans="2:19" ht="22.5" hidden="1" x14ac:dyDescent="0.25">
      <c r="B156" s="84" t="s">
        <v>870</v>
      </c>
      <c r="C156" s="87" t="s">
        <v>3986</v>
      </c>
      <c r="D156" s="77">
        <v>1</v>
      </c>
      <c r="E156" s="87" t="s">
        <v>3987</v>
      </c>
      <c r="F156" s="77">
        <v>1</v>
      </c>
      <c r="G156" s="87" t="s">
        <v>3988</v>
      </c>
      <c r="H156" s="77" t="s">
        <v>1004</v>
      </c>
      <c r="I156" s="84"/>
      <c r="J156" s="84"/>
      <c r="K156" s="84" t="s">
        <v>48</v>
      </c>
      <c r="L156" s="84" t="s">
        <v>48</v>
      </c>
      <c r="M156" s="84" t="s">
        <v>874</v>
      </c>
      <c r="N156" s="107">
        <v>42614</v>
      </c>
      <c r="O156" s="84"/>
      <c r="P156" s="84"/>
      <c r="Q156" s="84" t="s">
        <v>3989</v>
      </c>
      <c r="R156" s="95">
        <v>42615</v>
      </c>
      <c r="S156" s="107">
        <v>43709</v>
      </c>
    </row>
    <row r="157" spans="2:19" ht="22.5" hidden="1" x14ac:dyDescent="0.25">
      <c r="B157" s="84" t="s">
        <v>871</v>
      </c>
      <c r="C157" s="87" t="s">
        <v>3990</v>
      </c>
      <c r="D157" s="77">
        <v>1</v>
      </c>
      <c r="E157" s="87" t="s">
        <v>3991</v>
      </c>
      <c r="F157" s="77">
        <v>1</v>
      </c>
      <c r="G157" s="87" t="s">
        <v>3992</v>
      </c>
      <c r="H157" s="77" t="s">
        <v>1004</v>
      </c>
      <c r="I157" s="84"/>
      <c r="J157" s="84"/>
      <c r="K157" s="84" t="s">
        <v>48</v>
      </c>
      <c r="L157" s="84" t="s">
        <v>48</v>
      </c>
      <c r="M157" s="84" t="s">
        <v>874</v>
      </c>
      <c r="N157" s="107">
        <v>42614</v>
      </c>
      <c r="O157" s="84"/>
      <c r="P157" s="84"/>
      <c r="Q157" s="84" t="s">
        <v>3993</v>
      </c>
      <c r="R157" s="95">
        <v>42615</v>
      </c>
      <c r="S157" s="107">
        <v>43709</v>
      </c>
    </row>
    <row r="158" spans="2:19" ht="22.5" hidden="1" x14ac:dyDescent="0.25">
      <c r="B158" s="84" t="s">
        <v>872</v>
      </c>
      <c r="C158" s="87" t="s">
        <v>3994</v>
      </c>
      <c r="D158" s="77">
        <v>1</v>
      </c>
      <c r="E158" s="87" t="s">
        <v>3995</v>
      </c>
      <c r="F158" s="77">
        <v>1</v>
      </c>
      <c r="G158" s="87" t="s">
        <v>3988</v>
      </c>
      <c r="H158" s="77" t="s">
        <v>1004</v>
      </c>
      <c r="I158" s="84"/>
      <c r="J158" s="84"/>
      <c r="K158" s="84" t="s">
        <v>48</v>
      </c>
      <c r="L158" s="84" t="s">
        <v>48</v>
      </c>
      <c r="M158" s="84" t="s">
        <v>874</v>
      </c>
      <c r="N158" s="107">
        <v>42614</v>
      </c>
      <c r="O158" s="84"/>
      <c r="P158" s="84"/>
      <c r="Q158" s="84" t="s">
        <v>3996</v>
      </c>
      <c r="R158" s="95">
        <v>42615</v>
      </c>
      <c r="S158" s="107">
        <v>43709</v>
      </c>
    </row>
    <row r="159" spans="2:19" ht="22.5" hidden="1" x14ac:dyDescent="0.25">
      <c r="B159" s="84" t="s">
        <v>873</v>
      </c>
      <c r="C159" s="87" t="s">
        <v>3997</v>
      </c>
      <c r="D159" s="77">
        <v>1</v>
      </c>
      <c r="E159" s="87" t="s">
        <v>3998</v>
      </c>
      <c r="F159" s="77">
        <v>1</v>
      </c>
      <c r="G159" s="87" t="s">
        <v>3999</v>
      </c>
      <c r="H159" s="77" t="s">
        <v>1004</v>
      </c>
      <c r="I159" s="84"/>
      <c r="J159" s="84"/>
      <c r="K159" s="84" t="s">
        <v>48</v>
      </c>
      <c r="L159" s="84" t="s">
        <v>48</v>
      </c>
      <c r="M159" s="84" t="s">
        <v>874</v>
      </c>
      <c r="N159" s="107">
        <v>42614</v>
      </c>
      <c r="O159" s="84"/>
      <c r="P159" s="84"/>
      <c r="Q159" s="84" t="s">
        <v>4000</v>
      </c>
      <c r="R159" s="95">
        <v>42615</v>
      </c>
      <c r="S159" s="107">
        <v>43709</v>
      </c>
    </row>
    <row r="160" spans="2:19" ht="22.5" x14ac:dyDescent="0.25">
      <c r="B160" s="84" t="s">
        <v>875</v>
      </c>
      <c r="C160" s="87" t="s">
        <v>4001</v>
      </c>
      <c r="D160" s="77">
        <v>1</v>
      </c>
      <c r="E160" s="87" t="s">
        <v>4002</v>
      </c>
      <c r="F160" s="77">
        <v>1</v>
      </c>
      <c r="G160" s="87" t="s">
        <v>4003</v>
      </c>
      <c r="H160" s="77" t="s">
        <v>1134</v>
      </c>
      <c r="I160" s="84"/>
      <c r="J160" s="84"/>
      <c r="K160" s="84" t="s">
        <v>48</v>
      </c>
      <c r="L160" s="84" t="s">
        <v>48</v>
      </c>
      <c r="M160" s="84" t="s">
        <v>874</v>
      </c>
      <c r="N160" s="107">
        <v>42617</v>
      </c>
      <c r="O160" s="84"/>
      <c r="P160" s="84"/>
      <c r="Q160" s="84" t="s">
        <v>4004</v>
      </c>
      <c r="R160" s="95">
        <v>42618</v>
      </c>
      <c r="S160" s="107">
        <v>43712</v>
      </c>
    </row>
    <row r="161" spans="2:19" ht="22.5" x14ac:dyDescent="0.25">
      <c r="B161" s="84" t="s">
        <v>876</v>
      </c>
      <c r="C161" s="87" t="s">
        <v>4005</v>
      </c>
      <c r="D161" s="77">
        <v>1</v>
      </c>
      <c r="E161" s="87" t="s">
        <v>4006</v>
      </c>
      <c r="F161" s="77">
        <v>1</v>
      </c>
      <c r="G161" s="87" t="s">
        <v>4007</v>
      </c>
      <c r="H161" s="77" t="s">
        <v>1134</v>
      </c>
      <c r="I161" s="84"/>
      <c r="J161" s="84"/>
      <c r="K161" s="84" t="s">
        <v>48</v>
      </c>
      <c r="L161" s="84" t="s">
        <v>48</v>
      </c>
      <c r="M161" s="84" t="s">
        <v>874</v>
      </c>
      <c r="N161" s="107">
        <v>42617</v>
      </c>
      <c r="O161" s="84"/>
      <c r="P161" s="84"/>
      <c r="Q161" s="84" t="s">
        <v>4008</v>
      </c>
      <c r="R161" s="95">
        <v>42618</v>
      </c>
      <c r="S161" s="107">
        <v>43712</v>
      </c>
    </row>
    <row r="162" spans="2:19" ht="22.5" x14ac:dyDescent="0.25">
      <c r="B162" s="84" t="s">
        <v>877</v>
      </c>
      <c r="C162" s="87" t="s">
        <v>4009</v>
      </c>
      <c r="D162" s="87">
        <v>1</v>
      </c>
      <c r="E162" s="87" t="s">
        <v>4010</v>
      </c>
      <c r="F162" s="87">
        <v>1</v>
      </c>
      <c r="G162" s="87" t="s">
        <v>4011</v>
      </c>
      <c r="H162" s="77" t="s">
        <v>1134</v>
      </c>
      <c r="I162" s="84" t="s">
        <v>48</v>
      </c>
      <c r="J162" s="84" t="s">
        <v>48</v>
      </c>
      <c r="K162" s="84"/>
      <c r="L162" s="84"/>
      <c r="M162" s="84" t="s">
        <v>874</v>
      </c>
      <c r="N162" s="107">
        <v>42617</v>
      </c>
      <c r="O162" s="84"/>
      <c r="P162" s="84"/>
      <c r="Q162" s="84" t="s">
        <v>4012</v>
      </c>
      <c r="R162" s="95">
        <v>42618</v>
      </c>
      <c r="S162" s="107">
        <v>43712</v>
      </c>
    </row>
    <row r="163" spans="2:19" ht="33.75" x14ac:dyDescent="0.25">
      <c r="B163" s="84" t="s">
        <v>878</v>
      </c>
      <c r="C163" s="87" t="s">
        <v>4013</v>
      </c>
      <c r="D163" s="87">
        <v>1</v>
      </c>
      <c r="E163" s="87" t="s">
        <v>4014</v>
      </c>
      <c r="F163" s="87">
        <v>1</v>
      </c>
      <c r="G163" s="87" t="s">
        <v>4015</v>
      </c>
      <c r="H163" s="77" t="s">
        <v>1134</v>
      </c>
      <c r="I163" s="84"/>
      <c r="J163" s="84"/>
      <c r="K163" s="84" t="s">
        <v>48</v>
      </c>
      <c r="L163" s="84" t="s">
        <v>48</v>
      </c>
      <c r="M163" s="84" t="s">
        <v>874</v>
      </c>
      <c r="N163" s="107">
        <v>42625</v>
      </c>
      <c r="O163" s="84"/>
      <c r="P163" s="84"/>
      <c r="Q163" s="84" t="s">
        <v>4016</v>
      </c>
      <c r="R163" s="95">
        <v>42626</v>
      </c>
      <c r="S163" s="107">
        <v>43720</v>
      </c>
    </row>
    <row r="164" spans="2:19" ht="22.5" x14ac:dyDescent="0.25">
      <c r="B164" s="84" t="s">
        <v>879</v>
      </c>
      <c r="C164" s="87" t="s">
        <v>4017</v>
      </c>
      <c r="D164" s="87">
        <v>2</v>
      </c>
      <c r="E164" s="87" t="s">
        <v>4018</v>
      </c>
      <c r="F164" s="87">
        <v>2</v>
      </c>
      <c r="G164" s="87" t="s">
        <v>4019</v>
      </c>
      <c r="H164" s="77" t="s">
        <v>1134</v>
      </c>
      <c r="I164" s="84"/>
      <c r="J164" s="84"/>
      <c r="K164" s="84" t="s">
        <v>48</v>
      </c>
      <c r="L164" s="84" t="s">
        <v>48</v>
      </c>
      <c r="M164" s="84" t="s">
        <v>874</v>
      </c>
      <c r="N164" s="107">
        <v>42628</v>
      </c>
      <c r="O164" s="84"/>
      <c r="P164" s="84"/>
      <c r="Q164" s="84" t="s">
        <v>4020</v>
      </c>
      <c r="R164" s="95">
        <v>42629</v>
      </c>
      <c r="S164" s="107">
        <v>44089</v>
      </c>
    </row>
    <row r="165" spans="2:19" ht="22.5" x14ac:dyDescent="0.25">
      <c r="B165" s="84" t="s">
        <v>880</v>
      </c>
      <c r="C165" s="87" t="s">
        <v>4021</v>
      </c>
      <c r="D165" s="87">
        <v>2</v>
      </c>
      <c r="E165" s="87" t="s">
        <v>4022</v>
      </c>
      <c r="F165" s="87">
        <v>2</v>
      </c>
      <c r="G165" s="87" t="s">
        <v>4023</v>
      </c>
      <c r="H165" s="77" t="s">
        <v>1134</v>
      </c>
      <c r="I165" s="84"/>
      <c r="J165" s="84"/>
      <c r="K165" s="84" t="s">
        <v>48</v>
      </c>
      <c r="L165" s="84" t="s">
        <v>48</v>
      </c>
      <c r="M165" s="84" t="s">
        <v>874</v>
      </c>
      <c r="N165" s="107">
        <v>42628</v>
      </c>
      <c r="O165" s="84"/>
      <c r="P165" s="84"/>
      <c r="Q165" s="84" t="s">
        <v>4024</v>
      </c>
      <c r="R165" s="95">
        <v>42629</v>
      </c>
      <c r="S165" s="107">
        <v>44089</v>
      </c>
    </row>
    <row r="166" spans="2:19" ht="22.5" x14ac:dyDescent="0.25">
      <c r="B166" s="84" t="s">
        <v>881</v>
      </c>
      <c r="C166" s="87" t="s">
        <v>4025</v>
      </c>
      <c r="D166" s="87">
        <v>2</v>
      </c>
      <c r="E166" s="87" t="s">
        <v>4026</v>
      </c>
      <c r="F166" s="87">
        <v>2</v>
      </c>
      <c r="G166" s="87" t="s">
        <v>4027</v>
      </c>
      <c r="H166" s="77" t="s">
        <v>1134</v>
      </c>
      <c r="I166" s="84"/>
      <c r="J166" s="84"/>
      <c r="K166" s="84" t="s">
        <v>48</v>
      </c>
      <c r="L166" s="84" t="s">
        <v>48</v>
      </c>
      <c r="M166" s="84" t="s">
        <v>874</v>
      </c>
      <c r="N166" s="107">
        <v>42628</v>
      </c>
      <c r="O166" s="84"/>
      <c r="P166" s="84"/>
      <c r="Q166" s="84" t="s">
        <v>4028</v>
      </c>
      <c r="R166" s="95">
        <v>42629</v>
      </c>
      <c r="S166" s="107">
        <v>44089</v>
      </c>
    </row>
    <row r="167" spans="2:19" ht="22.5" x14ac:dyDescent="0.25">
      <c r="B167" s="84" t="s">
        <v>882</v>
      </c>
      <c r="C167" s="87" t="s">
        <v>4029</v>
      </c>
      <c r="D167" s="87">
        <v>2</v>
      </c>
      <c r="E167" s="87" t="s">
        <v>4030</v>
      </c>
      <c r="F167" s="87">
        <v>2</v>
      </c>
      <c r="G167" s="87" t="s">
        <v>4031</v>
      </c>
      <c r="H167" s="77" t="s">
        <v>1134</v>
      </c>
      <c r="I167" s="84"/>
      <c r="J167" s="84"/>
      <c r="K167" s="84" t="s">
        <v>48</v>
      </c>
      <c r="L167" s="84" t="s">
        <v>48</v>
      </c>
      <c r="M167" s="84" t="s">
        <v>874</v>
      </c>
      <c r="N167" s="107">
        <v>42628</v>
      </c>
      <c r="O167" s="84"/>
      <c r="P167" s="84"/>
      <c r="Q167" s="84" t="s">
        <v>4032</v>
      </c>
      <c r="R167" s="95">
        <v>42629</v>
      </c>
      <c r="S167" s="107">
        <v>44089</v>
      </c>
    </row>
    <row r="168" spans="2:19" ht="22.5" x14ac:dyDescent="0.25">
      <c r="B168" s="84" t="s">
        <v>883</v>
      </c>
      <c r="C168" s="87" t="s">
        <v>4033</v>
      </c>
      <c r="D168" s="87">
        <v>2</v>
      </c>
      <c r="E168" s="87" t="s">
        <v>4034</v>
      </c>
      <c r="F168" s="87">
        <v>2</v>
      </c>
      <c r="G168" s="87" t="s">
        <v>4035</v>
      </c>
      <c r="H168" s="77" t="s">
        <v>1134</v>
      </c>
      <c r="I168" s="84"/>
      <c r="J168" s="84"/>
      <c r="K168" s="84" t="s">
        <v>48</v>
      </c>
      <c r="L168" s="84" t="s">
        <v>48</v>
      </c>
      <c r="M168" s="84" t="s">
        <v>874</v>
      </c>
      <c r="N168" s="107">
        <v>42628</v>
      </c>
      <c r="O168" s="84"/>
      <c r="P168" s="84"/>
      <c r="Q168" s="84" t="s">
        <v>4036</v>
      </c>
      <c r="R168" s="95">
        <v>42629</v>
      </c>
      <c r="S168" s="107">
        <v>44089</v>
      </c>
    </row>
    <row r="169" spans="2:19" ht="33.75" x14ac:dyDescent="0.25">
      <c r="B169" s="84" t="s">
        <v>884</v>
      </c>
      <c r="C169" s="87" t="s">
        <v>4037</v>
      </c>
      <c r="D169" s="87">
        <v>1</v>
      </c>
      <c r="E169" s="87" t="s">
        <v>4038</v>
      </c>
      <c r="F169" s="87">
        <v>1</v>
      </c>
      <c r="G169" s="87" t="s">
        <v>4039</v>
      </c>
      <c r="H169" s="77" t="s">
        <v>1134</v>
      </c>
      <c r="I169" s="84"/>
      <c r="J169" s="84"/>
      <c r="K169" s="84" t="s">
        <v>48</v>
      </c>
      <c r="L169" s="84" t="s">
        <v>48</v>
      </c>
      <c r="M169" s="84" t="s">
        <v>874</v>
      </c>
      <c r="N169" s="107">
        <v>42631</v>
      </c>
      <c r="O169" s="84"/>
      <c r="P169" s="84"/>
      <c r="Q169" s="84" t="s">
        <v>4040</v>
      </c>
      <c r="R169" s="95">
        <v>42632</v>
      </c>
      <c r="S169" s="107">
        <v>43726</v>
      </c>
    </row>
    <row r="170" spans="2:19" ht="33.75" x14ac:dyDescent="0.25">
      <c r="B170" s="84" t="s">
        <v>885</v>
      </c>
      <c r="C170" s="87" t="s">
        <v>4041</v>
      </c>
      <c r="D170" s="87">
        <v>1</v>
      </c>
      <c r="E170" s="87" t="s">
        <v>4042</v>
      </c>
      <c r="F170" s="87">
        <v>1</v>
      </c>
      <c r="G170" s="87" t="s">
        <v>4043</v>
      </c>
      <c r="H170" s="77" t="s">
        <v>1134</v>
      </c>
      <c r="I170" s="84"/>
      <c r="J170" s="84"/>
      <c r="K170" s="84" t="s">
        <v>48</v>
      </c>
      <c r="L170" s="84" t="s">
        <v>48</v>
      </c>
      <c r="M170" s="84" t="s">
        <v>874</v>
      </c>
      <c r="N170" s="107">
        <v>42631</v>
      </c>
      <c r="O170" s="84"/>
      <c r="P170" s="84"/>
      <c r="Q170" s="84" t="s">
        <v>4044</v>
      </c>
      <c r="R170" s="95">
        <v>42632</v>
      </c>
      <c r="S170" s="107">
        <v>43726</v>
      </c>
    </row>
    <row r="171" spans="2:19" ht="45" x14ac:dyDescent="0.25">
      <c r="B171" s="84" t="s">
        <v>886</v>
      </c>
      <c r="C171" s="87" t="s">
        <v>4045</v>
      </c>
      <c r="D171" s="87">
        <v>1</v>
      </c>
      <c r="E171" s="87" t="s">
        <v>4046</v>
      </c>
      <c r="F171" s="87">
        <v>1</v>
      </c>
      <c r="G171" s="87" t="s">
        <v>4047</v>
      </c>
      <c r="H171" s="77" t="s">
        <v>1134</v>
      </c>
      <c r="I171" s="84"/>
      <c r="J171" s="84"/>
      <c r="K171" s="84" t="s">
        <v>48</v>
      </c>
      <c r="L171" s="84" t="s">
        <v>48</v>
      </c>
      <c r="M171" s="84" t="s">
        <v>874</v>
      </c>
      <c r="N171" s="107">
        <v>42632</v>
      </c>
      <c r="O171" s="84"/>
      <c r="P171" s="84"/>
      <c r="Q171" s="84" t="s">
        <v>4048</v>
      </c>
      <c r="R171" s="95">
        <v>42633</v>
      </c>
      <c r="S171" s="107">
        <v>43727</v>
      </c>
    </row>
    <row r="172" spans="2:19" ht="22.5" x14ac:dyDescent="0.25">
      <c r="B172" s="84" t="s">
        <v>887</v>
      </c>
      <c r="C172" s="87" t="s">
        <v>4049</v>
      </c>
      <c r="D172" s="87">
        <v>1</v>
      </c>
      <c r="E172" s="87" t="s">
        <v>4050</v>
      </c>
      <c r="F172" s="87">
        <v>1</v>
      </c>
      <c r="G172" s="87" t="s">
        <v>4051</v>
      </c>
      <c r="H172" s="77" t="s">
        <v>1134</v>
      </c>
      <c r="I172" s="84"/>
      <c r="J172" s="84"/>
      <c r="K172" s="84" t="s">
        <v>48</v>
      </c>
      <c r="L172" s="84" t="s">
        <v>48</v>
      </c>
      <c r="M172" s="84" t="s">
        <v>874</v>
      </c>
      <c r="N172" s="107">
        <v>42633</v>
      </c>
      <c r="O172" s="84"/>
      <c r="P172" s="84"/>
      <c r="Q172" s="84" t="s">
        <v>4052</v>
      </c>
      <c r="R172" s="95">
        <v>42634</v>
      </c>
      <c r="S172" s="107">
        <v>43728</v>
      </c>
    </row>
    <row r="173" spans="2:19" ht="22.5" x14ac:dyDescent="0.25">
      <c r="B173" s="84" t="s">
        <v>888</v>
      </c>
      <c r="C173" s="87" t="s">
        <v>4053</v>
      </c>
      <c r="D173" s="87">
        <v>1</v>
      </c>
      <c r="E173" s="87" t="s">
        <v>4054</v>
      </c>
      <c r="F173" s="87">
        <v>1</v>
      </c>
      <c r="G173" s="87" t="s">
        <v>4055</v>
      </c>
      <c r="H173" s="77" t="s">
        <v>1134</v>
      </c>
      <c r="I173" s="84"/>
      <c r="J173" s="84"/>
      <c r="K173" s="84" t="s">
        <v>48</v>
      </c>
      <c r="L173" s="84" t="s">
        <v>48</v>
      </c>
      <c r="M173" s="84" t="s">
        <v>874</v>
      </c>
      <c r="N173" s="107">
        <v>42633</v>
      </c>
      <c r="O173" s="84"/>
      <c r="P173" s="84"/>
      <c r="Q173" s="84" t="s">
        <v>4056</v>
      </c>
      <c r="R173" s="95">
        <v>42634</v>
      </c>
      <c r="S173" s="107">
        <v>43728</v>
      </c>
    </row>
    <row r="174" spans="2:19" ht="33.75" x14ac:dyDescent="0.25">
      <c r="B174" s="84" t="s">
        <v>889</v>
      </c>
      <c r="C174" s="87" t="s">
        <v>4057</v>
      </c>
      <c r="D174" s="87">
        <v>1</v>
      </c>
      <c r="E174" s="87" t="s">
        <v>4058</v>
      </c>
      <c r="F174" s="87">
        <v>1</v>
      </c>
      <c r="G174" s="87" t="s">
        <v>4059</v>
      </c>
      <c r="H174" s="77" t="s">
        <v>1134</v>
      </c>
      <c r="I174" s="84"/>
      <c r="J174" s="84"/>
      <c r="K174" s="84" t="s">
        <v>48</v>
      </c>
      <c r="L174" s="84" t="s">
        <v>48</v>
      </c>
      <c r="M174" s="84" t="s">
        <v>874</v>
      </c>
      <c r="N174" s="107">
        <v>42635</v>
      </c>
      <c r="O174" s="84"/>
      <c r="P174" s="84"/>
      <c r="Q174" s="84" t="s">
        <v>4060</v>
      </c>
      <c r="R174" s="95">
        <v>42636</v>
      </c>
      <c r="S174" s="107">
        <v>43730</v>
      </c>
    </row>
    <row r="175" spans="2:19" ht="33.75" x14ac:dyDescent="0.25">
      <c r="B175" s="84" t="s">
        <v>890</v>
      </c>
      <c r="C175" s="87" t="s">
        <v>4061</v>
      </c>
      <c r="D175" s="87">
        <v>1</v>
      </c>
      <c r="E175" s="87" t="s">
        <v>4058</v>
      </c>
      <c r="F175" s="87">
        <v>1</v>
      </c>
      <c r="G175" s="87" t="s">
        <v>4062</v>
      </c>
      <c r="H175" s="77" t="s">
        <v>1134</v>
      </c>
      <c r="I175" s="84"/>
      <c r="J175" s="84"/>
      <c r="K175" s="84" t="s">
        <v>48</v>
      </c>
      <c r="L175" s="84" t="s">
        <v>48</v>
      </c>
      <c r="M175" s="84" t="s">
        <v>874</v>
      </c>
      <c r="N175" s="107">
        <v>42635</v>
      </c>
      <c r="O175" s="84"/>
      <c r="P175" s="84"/>
      <c r="Q175" s="84" t="s">
        <v>4063</v>
      </c>
      <c r="R175" s="95">
        <v>42636</v>
      </c>
      <c r="S175" s="107">
        <v>43730</v>
      </c>
    </row>
    <row r="176" spans="2:19" ht="22.5" x14ac:dyDescent="0.25">
      <c r="B176" s="84" t="s">
        <v>891</v>
      </c>
      <c r="C176" s="87" t="s">
        <v>4064</v>
      </c>
      <c r="D176" s="87">
        <v>2</v>
      </c>
      <c r="E176" s="87" t="s">
        <v>4065</v>
      </c>
      <c r="F176" s="87">
        <v>2</v>
      </c>
      <c r="G176" s="87" t="s">
        <v>4066</v>
      </c>
      <c r="H176" s="77" t="s">
        <v>1134</v>
      </c>
      <c r="I176" s="84"/>
      <c r="J176" s="84"/>
      <c r="K176" s="84" t="s">
        <v>48</v>
      </c>
      <c r="L176" s="84" t="s">
        <v>48</v>
      </c>
      <c r="M176" s="84" t="s">
        <v>874</v>
      </c>
      <c r="N176" s="107">
        <v>42638</v>
      </c>
      <c r="O176" s="84"/>
      <c r="P176" s="84"/>
      <c r="Q176" s="84" t="s">
        <v>4067</v>
      </c>
      <c r="R176" s="95">
        <v>42639</v>
      </c>
      <c r="S176" s="107">
        <v>44099</v>
      </c>
    </row>
    <row r="177" spans="2:19" ht="22.5" x14ac:dyDescent="0.25">
      <c r="B177" s="84" t="s">
        <v>892</v>
      </c>
      <c r="C177" s="87" t="s">
        <v>4068</v>
      </c>
      <c r="D177" s="87">
        <v>2</v>
      </c>
      <c r="E177" s="87" t="s">
        <v>4069</v>
      </c>
      <c r="F177" s="87">
        <v>2</v>
      </c>
      <c r="G177" s="87" t="s">
        <v>4070</v>
      </c>
      <c r="H177" s="77" t="s">
        <v>1134</v>
      </c>
      <c r="I177" s="84"/>
      <c r="J177" s="84"/>
      <c r="K177" s="84" t="s">
        <v>48</v>
      </c>
      <c r="L177" s="84" t="s">
        <v>48</v>
      </c>
      <c r="M177" s="84" t="s">
        <v>874</v>
      </c>
      <c r="N177" s="107">
        <v>42638</v>
      </c>
      <c r="O177" s="84"/>
      <c r="P177" s="84"/>
      <c r="Q177" s="84" t="s">
        <v>4071</v>
      </c>
      <c r="R177" s="95">
        <v>42639</v>
      </c>
      <c r="S177" s="107">
        <v>44099</v>
      </c>
    </row>
    <row r="178" spans="2:19" ht="22.5" x14ac:dyDescent="0.25">
      <c r="B178" s="84" t="s">
        <v>893</v>
      </c>
      <c r="C178" s="87" t="s">
        <v>4072</v>
      </c>
      <c r="D178" s="87">
        <v>1</v>
      </c>
      <c r="E178" s="87" t="s">
        <v>4073</v>
      </c>
      <c r="F178" s="87">
        <v>1</v>
      </c>
      <c r="G178" s="87" t="s">
        <v>4074</v>
      </c>
      <c r="H178" s="77" t="s">
        <v>1134</v>
      </c>
      <c r="I178" s="84"/>
      <c r="J178" s="84"/>
      <c r="K178" s="84" t="s">
        <v>48</v>
      </c>
      <c r="L178" s="84" t="s">
        <v>48</v>
      </c>
      <c r="M178" s="84" t="s">
        <v>874</v>
      </c>
      <c r="N178" s="107">
        <v>42638</v>
      </c>
      <c r="O178" s="84"/>
      <c r="P178" s="84"/>
      <c r="Q178" s="84" t="s">
        <v>4075</v>
      </c>
      <c r="R178" s="95">
        <v>42639</v>
      </c>
      <c r="S178" s="107">
        <v>43733</v>
      </c>
    </row>
    <row r="179" spans="2:19" ht="22.5" x14ac:dyDescent="0.25">
      <c r="B179" s="84" t="s">
        <v>894</v>
      </c>
      <c r="C179" s="87" t="s">
        <v>4076</v>
      </c>
      <c r="D179" s="87">
        <v>2</v>
      </c>
      <c r="E179" s="87" t="s">
        <v>4077</v>
      </c>
      <c r="F179" s="87">
        <v>2</v>
      </c>
      <c r="G179" s="87" t="s">
        <v>4078</v>
      </c>
      <c r="H179" s="77" t="s">
        <v>1134</v>
      </c>
      <c r="I179" s="84"/>
      <c r="J179" s="84"/>
      <c r="K179" s="84" t="s">
        <v>48</v>
      </c>
      <c r="L179" s="84" t="s">
        <v>48</v>
      </c>
      <c r="M179" s="84" t="s">
        <v>874</v>
      </c>
      <c r="N179" s="107">
        <v>42638</v>
      </c>
      <c r="O179" s="84"/>
      <c r="P179" s="84"/>
      <c r="Q179" s="84" t="s">
        <v>4079</v>
      </c>
      <c r="R179" s="95">
        <v>42639</v>
      </c>
      <c r="S179" s="107">
        <v>44099</v>
      </c>
    </row>
    <row r="180" spans="2:19" ht="22.5" x14ac:dyDescent="0.25">
      <c r="B180" s="84" t="s">
        <v>895</v>
      </c>
      <c r="C180" s="87" t="s">
        <v>4080</v>
      </c>
      <c r="D180" s="87">
        <v>2</v>
      </c>
      <c r="E180" s="87" t="s">
        <v>4081</v>
      </c>
      <c r="F180" s="87">
        <v>2</v>
      </c>
      <c r="G180" s="87" t="s">
        <v>4082</v>
      </c>
      <c r="H180" s="77" t="s">
        <v>1134</v>
      </c>
      <c r="I180" s="84"/>
      <c r="J180" s="84"/>
      <c r="K180" s="84" t="s">
        <v>48</v>
      </c>
      <c r="L180" s="84" t="s">
        <v>48</v>
      </c>
      <c r="M180" s="84" t="s">
        <v>874</v>
      </c>
      <c r="N180" s="107">
        <v>42638</v>
      </c>
      <c r="O180" s="84"/>
      <c r="P180" s="84"/>
      <c r="Q180" s="84" t="s">
        <v>4083</v>
      </c>
      <c r="R180" s="95">
        <v>42639</v>
      </c>
      <c r="S180" s="107">
        <v>44099</v>
      </c>
    </row>
    <row r="181" spans="2:19" ht="22.5" x14ac:dyDescent="0.25">
      <c r="B181" s="84" t="s">
        <v>896</v>
      </c>
      <c r="C181" s="111" t="s">
        <v>4084</v>
      </c>
      <c r="D181" s="111">
        <v>1</v>
      </c>
      <c r="E181" s="111" t="s">
        <v>4085</v>
      </c>
      <c r="F181" s="111">
        <v>1</v>
      </c>
      <c r="G181" s="111" t="s">
        <v>4086</v>
      </c>
      <c r="H181" s="77" t="s">
        <v>1134</v>
      </c>
      <c r="I181" s="84"/>
      <c r="J181" s="84"/>
      <c r="K181" s="84" t="s">
        <v>48</v>
      </c>
      <c r="L181" s="84" t="s">
        <v>48</v>
      </c>
      <c r="M181" s="84" t="s">
        <v>874</v>
      </c>
      <c r="N181" s="107">
        <v>42639</v>
      </c>
      <c r="O181" s="84"/>
      <c r="P181" s="84"/>
      <c r="Q181" s="84" t="s">
        <v>4087</v>
      </c>
      <c r="R181" s="95">
        <v>42640</v>
      </c>
      <c r="S181" s="107">
        <v>43734</v>
      </c>
    </row>
    <row r="182" spans="2:19" ht="22.5" x14ac:dyDescent="0.25">
      <c r="B182" s="84" t="s">
        <v>897</v>
      </c>
      <c r="C182" s="111" t="s">
        <v>4088</v>
      </c>
      <c r="D182" s="111">
        <v>1</v>
      </c>
      <c r="E182" s="111" t="s">
        <v>4089</v>
      </c>
      <c r="F182" s="111">
        <v>1</v>
      </c>
      <c r="G182" s="111" t="s">
        <v>4090</v>
      </c>
      <c r="H182" s="77" t="s">
        <v>1134</v>
      </c>
      <c r="I182" s="84"/>
      <c r="J182" s="84"/>
      <c r="K182" s="84" t="s">
        <v>48</v>
      </c>
      <c r="L182" s="84" t="s">
        <v>48</v>
      </c>
      <c r="M182" s="84" t="s">
        <v>874</v>
      </c>
      <c r="N182" s="107">
        <v>42639</v>
      </c>
      <c r="O182" s="84"/>
      <c r="P182" s="84"/>
      <c r="Q182" s="84" t="s">
        <v>4091</v>
      </c>
      <c r="R182" s="95">
        <v>42640</v>
      </c>
      <c r="S182" s="107">
        <v>43734</v>
      </c>
    </row>
    <row r="183" spans="2:19" ht="22.5" x14ac:dyDescent="0.25">
      <c r="B183" s="84" t="s">
        <v>898</v>
      </c>
      <c r="C183" s="87" t="s">
        <v>4092</v>
      </c>
      <c r="D183" s="111">
        <v>1</v>
      </c>
      <c r="E183" s="87" t="s">
        <v>4093</v>
      </c>
      <c r="F183" s="111">
        <v>1</v>
      </c>
      <c r="G183" s="87" t="s">
        <v>4094</v>
      </c>
      <c r="H183" s="77" t="s">
        <v>1134</v>
      </c>
      <c r="I183" s="84"/>
      <c r="J183" s="84"/>
      <c r="K183" s="84" t="s">
        <v>48</v>
      </c>
      <c r="L183" s="84" t="s">
        <v>48</v>
      </c>
      <c r="M183" s="84" t="s">
        <v>874</v>
      </c>
      <c r="N183" s="107">
        <v>42641</v>
      </c>
      <c r="O183" s="84"/>
      <c r="P183" s="84"/>
      <c r="Q183" s="84" t="s">
        <v>4095</v>
      </c>
      <c r="R183" s="95">
        <v>42642</v>
      </c>
      <c r="S183" s="107">
        <v>43736</v>
      </c>
    </row>
    <row r="184" spans="2:19" ht="22.5" x14ac:dyDescent="0.25">
      <c r="B184" s="84" t="s">
        <v>899</v>
      </c>
      <c r="C184" s="87" t="s">
        <v>4096</v>
      </c>
      <c r="D184" s="111">
        <v>1</v>
      </c>
      <c r="E184" s="87" t="s">
        <v>4093</v>
      </c>
      <c r="F184" s="111">
        <v>1</v>
      </c>
      <c r="G184" s="87" t="s">
        <v>4097</v>
      </c>
      <c r="H184" s="77" t="s">
        <v>1134</v>
      </c>
      <c r="I184" s="84"/>
      <c r="J184" s="84"/>
      <c r="K184" s="84" t="s">
        <v>48</v>
      </c>
      <c r="L184" s="84" t="s">
        <v>48</v>
      </c>
      <c r="M184" s="84" t="s">
        <v>874</v>
      </c>
      <c r="N184" s="107">
        <v>42639</v>
      </c>
      <c r="O184" s="84"/>
      <c r="P184" s="84"/>
      <c r="Q184" s="84" t="s">
        <v>4098</v>
      </c>
      <c r="R184" s="95">
        <v>42640</v>
      </c>
      <c r="S184" s="107">
        <v>43734</v>
      </c>
    </row>
    <row r="185" spans="2:19" ht="22.5" x14ac:dyDescent="0.25">
      <c r="B185" s="84" t="s">
        <v>900</v>
      </c>
      <c r="C185" s="87" t="s">
        <v>4099</v>
      </c>
      <c r="D185" s="111">
        <v>1</v>
      </c>
      <c r="E185" s="87" t="s">
        <v>4100</v>
      </c>
      <c r="F185" s="111">
        <v>1</v>
      </c>
      <c r="G185" s="87" t="s">
        <v>4101</v>
      </c>
      <c r="H185" s="77" t="s">
        <v>1134</v>
      </c>
      <c r="I185" s="84"/>
      <c r="J185" s="84"/>
      <c r="K185" s="84" t="s">
        <v>48</v>
      </c>
      <c r="L185" s="84" t="s">
        <v>48</v>
      </c>
      <c r="M185" s="84" t="s">
        <v>874</v>
      </c>
      <c r="N185" s="107">
        <v>42641</v>
      </c>
      <c r="O185" s="84"/>
      <c r="P185" s="84"/>
      <c r="Q185" s="84" t="s">
        <v>4102</v>
      </c>
      <c r="R185" s="95">
        <v>42642</v>
      </c>
      <c r="S185" s="107">
        <v>43736</v>
      </c>
    </row>
    <row r="186" spans="2:19" ht="22.5" x14ac:dyDescent="0.25">
      <c r="B186" s="84" t="s">
        <v>901</v>
      </c>
      <c r="C186" s="87" t="s">
        <v>4103</v>
      </c>
      <c r="D186" s="87">
        <v>2</v>
      </c>
      <c r="E186" s="114" t="s">
        <v>4104</v>
      </c>
      <c r="F186" s="87">
        <v>2</v>
      </c>
      <c r="G186" s="87" t="s">
        <v>4105</v>
      </c>
      <c r="H186" s="77" t="s">
        <v>1134</v>
      </c>
      <c r="I186" s="84"/>
      <c r="J186" s="84"/>
      <c r="K186" s="84" t="s">
        <v>48</v>
      </c>
      <c r="L186" s="84" t="s">
        <v>48</v>
      </c>
      <c r="M186" s="84" t="s">
        <v>874</v>
      </c>
      <c r="N186" s="107">
        <v>42648</v>
      </c>
      <c r="O186" s="84"/>
      <c r="P186" s="84"/>
      <c r="Q186" s="84" t="s">
        <v>4106</v>
      </c>
      <c r="R186" s="95">
        <v>42649</v>
      </c>
      <c r="S186" s="107">
        <v>43743</v>
      </c>
    </row>
    <row r="187" spans="2:19" ht="22.5" x14ac:dyDescent="0.25">
      <c r="B187" s="84" t="s">
        <v>902</v>
      </c>
      <c r="C187" s="87" t="s">
        <v>4107</v>
      </c>
      <c r="D187" s="87">
        <v>1</v>
      </c>
      <c r="E187" s="87" t="s">
        <v>4108</v>
      </c>
      <c r="F187" s="87">
        <v>1</v>
      </c>
      <c r="G187" s="87" t="s">
        <v>4109</v>
      </c>
      <c r="H187" s="77" t="s">
        <v>1134</v>
      </c>
      <c r="I187" s="84"/>
      <c r="J187" s="84"/>
      <c r="K187" s="84" t="s">
        <v>48</v>
      </c>
      <c r="L187" s="84" t="s">
        <v>48</v>
      </c>
      <c r="M187" s="84" t="s">
        <v>874</v>
      </c>
      <c r="N187" s="107">
        <v>42648</v>
      </c>
      <c r="O187" s="84"/>
      <c r="P187" s="84"/>
      <c r="Q187" s="84" t="s">
        <v>4110</v>
      </c>
      <c r="R187" s="95">
        <v>42649</v>
      </c>
      <c r="S187" s="107">
        <v>43743</v>
      </c>
    </row>
    <row r="188" spans="2:19" ht="33.75" x14ac:dyDescent="0.25">
      <c r="B188" s="84" t="s">
        <v>903</v>
      </c>
      <c r="C188" s="87" t="s">
        <v>4111</v>
      </c>
      <c r="D188" s="87">
        <v>1</v>
      </c>
      <c r="E188" s="87" t="s">
        <v>4112</v>
      </c>
      <c r="F188" s="87">
        <v>1</v>
      </c>
      <c r="G188" s="87" t="s">
        <v>4113</v>
      </c>
      <c r="H188" s="77" t="s">
        <v>1134</v>
      </c>
      <c r="I188" s="84"/>
      <c r="J188" s="84"/>
      <c r="K188" s="84" t="s">
        <v>48</v>
      </c>
      <c r="L188" s="84" t="s">
        <v>48</v>
      </c>
      <c r="M188" s="84" t="s">
        <v>874</v>
      </c>
      <c r="N188" s="107">
        <v>42648</v>
      </c>
      <c r="O188" s="84"/>
      <c r="P188" s="84"/>
      <c r="Q188" s="84" t="s">
        <v>4114</v>
      </c>
      <c r="R188" s="95">
        <v>42649</v>
      </c>
      <c r="S188" s="107">
        <v>43743</v>
      </c>
    </row>
    <row r="189" spans="2:19" ht="22.5" x14ac:dyDescent="0.25">
      <c r="B189" s="84" t="s">
        <v>904</v>
      </c>
      <c r="C189" s="87" t="s">
        <v>4115</v>
      </c>
      <c r="D189" s="87">
        <v>1</v>
      </c>
      <c r="E189" s="87" t="s">
        <v>4116</v>
      </c>
      <c r="F189" s="87">
        <v>1</v>
      </c>
      <c r="G189" s="87" t="s">
        <v>4117</v>
      </c>
      <c r="H189" s="77" t="s">
        <v>1134</v>
      </c>
      <c r="I189" s="84"/>
      <c r="J189" s="84"/>
      <c r="K189" s="84" t="s">
        <v>48</v>
      </c>
      <c r="L189" s="84" t="s">
        <v>48</v>
      </c>
      <c r="M189" s="84" t="s">
        <v>874</v>
      </c>
      <c r="N189" s="107">
        <v>42648</v>
      </c>
      <c r="O189" s="84"/>
      <c r="P189" s="84"/>
      <c r="Q189" s="84" t="s">
        <v>4118</v>
      </c>
      <c r="R189" s="95">
        <v>42649</v>
      </c>
      <c r="S189" s="107">
        <v>43743</v>
      </c>
    </row>
    <row r="190" spans="2:19" ht="33.75" x14ac:dyDescent="0.25">
      <c r="B190" s="84" t="s">
        <v>1499</v>
      </c>
      <c r="C190" s="87" t="s">
        <v>4119</v>
      </c>
      <c r="D190" s="87">
        <v>1</v>
      </c>
      <c r="E190" s="114" t="s">
        <v>3484</v>
      </c>
      <c r="F190" s="87">
        <v>1</v>
      </c>
      <c r="G190" s="87" t="s">
        <v>4120</v>
      </c>
      <c r="H190" s="77" t="s">
        <v>1134</v>
      </c>
      <c r="I190" s="84"/>
      <c r="J190" s="84"/>
      <c r="K190" s="84" t="s">
        <v>48</v>
      </c>
      <c r="L190" s="84" t="s">
        <v>48</v>
      </c>
      <c r="M190" s="84" t="s">
        <v>874</v>
      </c>
      <c r="N190" s="107">
        <v>42648</v>
      </c>
      <c r="O190" s="84"/>
      <c r="P190" s="84"/>
      <c r="Q190" s="84" t="s">
        <v>4121</v>
      </c>
      <c r="R190" s="95">
        <v>42649</v>
      </c>
      <c r="S190" s="107">
        <v>43743</v>
      </c>
    </row>
    <row r="191" spans="2:19" ht="33.75" x14ac:dyDescent="0.25">
      <c r="B191" s="84" t="s">
        <v>1500</v>
      </c>
      <c r="C191" s="87" t="s">
        <v>4122</v>
      </c>
      <c r="D191" s="87">
        <v>2</v>
      </c>
      <c r="E191" s="87" t="s">
        <v>4123</v>
      </c>
      <c r="F191" s="87">
        <v>2</v>
      </c>
      <c r="G191" s="87" t="s">
        <v>4124</v>
      </c>
      <c r="H191" s="77" t="s">
        <v>1134</v>
      </c>
      <c r="I191" s="84"/>
      <c r="J191" s="84"/>
      <c r="K191" s="84" t="s">
        <v>48</v>
      </c>
      <c r="L191" s="84" t="s">
        <v>48</v>
      </c>
      <c r="M191" s="84" t="s">
        <v>874</v>
      </c>
      <c r="N191" s="107">
        <v>42648</v>
      </c>
      <c r="O191" s="84"/>
      <c r="P191" s="84"/>
      <c r="Q191" s="84" t="s">
        <v>4125</v>
      </c>
      <c r="R191" s="95">
        <v>42649</v>
      </c>
      <c r="S191" s="107">
        <v>44109</v>
      </c>
    </row>
    <row r="192" spans="2:19" ht="22.5" x14ac:dyDescent="0.25">
      <c r="B192" s="84" t="s">
        <v>1501</v>
      </c>
      <c r="C192" s="87" t="s">
        <v>4126</v>
      </c>
      <c r="D192" s="87">
        <v>1</v>
      </c>
      <c r="E192" s="87" t="s">
        <v>4127</v>
      </c>
      <c r="F192" s="87">
        <v>1</v>
      </c>
      <c r="G192" s="87" t="s">
        <v>4128</v>
      </c>
      <c r="H192" s="77" t="s">
        <v>1134</v>
      </c>
      <c r="I192" s="84"/>
      <c r="J192" s="84"/>
      <c r="K192" s="84" t="s">
        <v>48</v>
      </c>
      <c r="L192" s="84" t="s">
        <v>48</v>
      </c>
      <c r="M192" s="84" t="s">
        <v>874</v>
      </c>
      <c r="N192" s="107">
        <v>42648</v>
      </c>
      <c r="O192" s="84"/>
      <c r="P192" s="84"/>
      <c r="Q192" s="84" t="s">
        <v>4129</v>
      </c>
      <c r="R192" s="95">
        <v>42649</v>
      </c>
      <c r="S192" s="107">
        <v>43743</v>
      </c>
    </row>
    <row r="193" spans="2:19" ht="22.5" x14ac:dyDescent="0.25">
      <c r="B193" s="84" t="s">
        <v>1502</v>
      </c>
      <c r="C193" s="87" t="s">
        <v>4130</v>
      </c>
      <c r="D193" s="87">
        <v>1</v>
      </c>
      <c r="E193" s="87" t="s">
        <v>4127</v>
      </c>
      <c r="F193" s="87">
        <v>1</v>
      </c>
      <c r="G193" s="87" t="s">
        <v>4131</v>
      </c>
      <c r="H193" s="77" t="s">
        <v>1134</v>
      </c>
      <c r="I193" s="84"/>
      <c r="J193" s="84"/>
      <c r="K193" s="84" t="s">
        <v>48</v>
      </c>
      <c r="L193" s="84" t="s">
        <v>48</v>
      </c>
      <c r="M193" s="84" t="s">
        <v>874</v>
      </c>
      <c r="N193" s="107">
        <v>42648</v>
      </c>
      <c r="O193" s="84"/>
      <c r="P193" s="84"/>
      <c r="Q193" s="84" t="s">
        <v>4132</v>
      </c>
      <c r="R193" s="95">
        <v>42649</v>
      </c>
      <c r="S193" s="107">
        <v>43743</v>
      </c>
    </row>
    <row r="194" spans="2:19" ht="33.75" x14ac:dyDescent="0.25">
      <c r="B194" s="84" t="s">
        <v>1503</v>
      </c>
      <c r="C194" s="87" t="s">
        <v>4133</v>
      </c>
      <c r="D194" s="87">
        <v>1</v>
      </c>
      <c r="E194" s="87" t="s">
        <v>4134</v>
      </c>
      <c r="F194" s="87">
        <v>1</v>
      </c>
      <c r="G194" s="87" t="s">
        <v>4135</v>
      </c>
      <c r="H194" s="77" t="s">
        <v>1134</v>
      </c>
      <c r="I194" s="84"/>
      <c r="J194" s="84"/>
      <c r="K194" s="84" t="s">
        <v>48</v>
      </c>
      <c r="L194" s="84" t="s">
        <v>48</v>
      </c>
      <c r="M194" s="84" t="s">
        <v>874</v>
      </c>
      <c r="N194" s="107">
        <v>42648</v>
      </c>
      <c r="O194" s="84"/>
      <c r="P194" s="84"/>
      <c r="Q194" s="84" t="s">
        <v>4136</v>
      </c>
      <c r="R194" s="95">
        <v>42649</v>
      </c>
      <c r="S194" s="107">
        <v>43743</v>
      </c>
    </row>
    <row r="195" spans="2:19" ht="22.5" x14ac:dyDescent="0.25">
      <c r="B195" s="84" t="s">
        <v>1504</v>
      </c>
      <c r="C195" s="87" t="s">
        <v>4137</v>
      </c>
      <c r="D195" s="87">
        <v>2</v>
      </c>
      <c r="E195" s="87" t="s">
        <v>4138</v>
      </c>
      <c r="F195" s="87">
        <v>2</v>
      </c>
      <c r="G195" s="87" t="s">
        <v>4139</v>
      </c>
      <c r="H195" s="77" t="s">
        <v>1134</v>
      </c>
      <c r="I195" s="84"/>
      <c r="J195" s="84"/>
      <c r="K195" s="84" t="s">
        <v>48</v>
      </c>
      <c r="L195" s="84" t="s">
        <v>48</v>
      </c>
      <c r="M195" s="84" t="s">
        <v>874</v>
      </c>
      <c r="N195" s="107">
        <v>42652</v>
      </c>
      <c r="O195" s="84"/>
      <c r="P195" s="84"/>
      <c r="Q195" s="84" t="s">
        <v>4140</v>
      </c>
      <c r="R195" s="107" t="s">
        <v>4141</v>
      </c>
      <c r="S195" s="107">
        <v>44113</v>
      </c>
    </row>
    <row r="196" spans="2:19" ht="22.5" x14ac:dyDescent="0.25">
      <c r="B196" s="84" t="s">
        <v>1505</v>
      </c>
      <c r="C196" s="87" t="s">
        <v>4142</v>
      </c>
      <c r="D196" s="87">
        <v>1</v>
      </c>
      <c r="E196" s="87" t="s">
        <v>4143</v>
      </c>
      <c r="F196" s="87">
        <v>1</v>
      </c>
      <c r="G196" s="87" t="s">
        <v>4144</v>
      </c>
      <c r="H196" s="77" t="s">
        <v>1134</v>
      </c>
      <c r="I196" s="84"/>
      <c r="J196" s="84"/>
      <c r="K196" s="84" t="s">
        <v>48</v>
      </c>
      <c r="L196" s="84" t="s">
        <v>48</v>
      </c>
      <c r="M196" s="84" t="s">
        <v>874</v>
      </c>
      <c r="N196" s="107">
        <v>42652</v>
      </c>
      <c r="O196" s="84"/>
      <c r="P196" s="84"/>
      <c r="Q196" s="84" t="s">
        <v>4145</v>
      </c>
      <c r="R196" s="107" t="s">
        <v>4141</v>
      </c>
      <c r="S196" s="107">
        <v>44113</v>
      </c>
    </row>
    <row r="197" spans="2:19" ht="22.5" x14ac:dyDescent="0.25">
      <c r="B197" s="84" t="s">
        <v>1506</v>
      </c>
      <c r="C197" s="87" t="s">
        <v>4146</v>
      </c>
      <c r="D197" s="87">
        <v>1</v>
      </c>
      <c r="E197" s="87" t="s">
        <v>4147</v>
      </c>
      <c r="F197" s="87">
        <v>1</v>
      </c>
      <c r="G197" s="87" t="s">
        <v>4148</v>
      </c>
      <c r="H197" s="77" t="s">
        <v>1134</v>
      </c>
      <c r="I197" s="84"/>
      <c r="J197" s="84"/>
      <c r="K197" s="84" t="s">
        <v>48</v>
      </c>
      <c r="L197" s="84" t="s">
        <v>48</v>
      </c>
      <c r="M197" s="84" t="s">
        <v>874</v>
      </c>
      <c r="N197" s="107">
        <v>42652</v>
      </c>
      <c r="O197" s="84"/>
      <c r="P197" s="84"/>
      <c r="Q197" s="84" t="s">
        <v>4149</v>
      </c>
      <c r="R197" s="107" t="s">
        <v>4141</v>
      </c>
      <c r="S197" s="107">
        <v>44113</v>
      </c>
    </row>
    <row r="198" spans="2:19" ht="22.5" x14ac:dyDescent="0.25">
      <c r="B198" s="84" t="s">
        <v>1507</v>
      </c>
      <c r="C198" s="87" t="s">
        <v>4150</v>
      </c>
      <c r="D198" s="87">
        <v>2</v>
      </c>
      <c r="E198" s="87" t="s">
        <v>4151</v>
      </c>
      <c r="F198" s="87">
        <v>2</v>
      </c>
      <c r="G198" s="87" t="s">
        <v>4152</v>
      </c>
      <c r="H198" s="77" t="s">
        <v>1134</v>
      </c>
      <c r="I198" s="84"/>
      <c r="J198" s="84"/>
      <c r="K198" s="84" t="s">
        <v>48</v>
      </c>
      <c r="L198" s="84" t="s">
        <v>48</v>
      </c>
      <c r="M198" s="84" t="s">
        <v>874</v>
      </c>
      <c r="N198" s="107">
        <v>42652</v>
      </c>
      <c r="O198" s="84"/>
      <c r="P198" s="84"/>
      <c r="Q198" s="84" t="s">
        <v>4153</v>
      </c>
      <c r="R198" s="84" t="s">
        <v>4141</v>
      </c>
      <c r="S198" s="107">
        <v>44113</v>
      </c>
    </row>
    <row r="199" spans="2:19" ht="33.75" x14ac:dyDescent="0.25">
      <c r="B199" s="84" t="s">
        <v>1508</v>
      </c>
      <c r="C199" s="87" t="s">
        <v>4154</v>
      </c>
      <c r="D199" s="87">
        <v>1</v>
      </c>
      <c r="E199" s="87" t="s">
        <v>4155</v>
      </c>
      <c r="F199" s="87">
        <v>1</v>
      </c>
      <c r="G199" s="87" t="s">
        <v>4156</v>
      </c>
      <c r="H199" s="77" t="s">
        <v>1134</v>
      </c>
      <c r="I199" s="84"/>
      <c r="J199" s="84"/>
      <c r="K199" s="84" t="s">
        <v>48</v>
      </c>
      <c r="L199" s="84" t="s">
        <v>48</v>
      </c>
      <c r="M199" s="84" t="s">
        <v>874</v>
      </c>
      <c r="N199" s="107">
        <v>42652</v>
      </c>
      <c r="O199" s="84"/>
      <c r="P199" s="84"/>
      <c r="Q199" s="84" t="s">
        <v>4157</v>
      </c>
      <c r="R199" s="107" t="s">
        <v>4141</v>
      </c>
      <c r="S199" s="107">
        <v>44113</v>
      </c>
    </row>
    <row r="200" spans="2:19" ht="22.5" hidden="1" x14ac:dyDescent="0.25">
      <c r="B200" s="84" t="s">
        <v>1509</v>
      </c>
      <c r="C200" s="87" t="s">
        <v>4158</v>
      </c>
      <c r="D200" s="87">
        <v>1</v>
      </c>
      <c r="E200" s="87" t="s">
        <v>4159</v>
      </c>
      <c r="F200" s="87">
        <v>1</v>
      </c>
      <c r="G200" s="87" t="s">
        <v>4160</v>
      </c>
      <c r="H200" s="77" t="s">
        <v>1004</v>
      </c>
      <c r="I200" s="84"/>
      <c r="J200" s="84"/>
      <c r="K200" s="84" t="s">
        <v>48</v>
      </c>
      <c r="L200" s="84" t="s">
        <v>48</v>
      </c>
      <c r="M200" s="84" t="s">
        <v>874</v>
      </c>
      <c r="N200" s="107" t="s">
        <v>4161</v>
      </c>
      <c r="O200" s="84"/>
      <c r="P200" s="84"/>
      <c r="Q200" s="84" t="s">
        <v>4162</v>
      </c>
      <c r="R200" s="84" t="s">
        <v>4163</v>
      </c>
      <c r="S200" s="107" t="s">
        <v>4164</v>
      </c>
    </row>
    <row r="201" spans="2:19" ht="22.5" hidden="1" x14ac:dyDescent="0.25">
      <c r="B201" s="84" t="s">
        <v>1510</v>
      </c>
      <c r="C201" s="87" t="s">
        <v>4158</v>
      </c>
      <c r="D201" s="87">
        <v>1</v>
      </c>
      <c r="E201" s="87" t="s">
        <v>4165</v>
      </c>
      <c r="F201" s="87">
        <v>1</v>
      </c>
      <c r="G201" s="87" t="s">
        <v>4160</v>
      </c>
      <c r="H201" s="77" t="s">
        <v>1004</v>
      </c>
      <c r="I201" s="84"/>
      <c r="J201" s="84"/>
      <c r="K201" s="84" t="s">
        <v>48</v>
      </c>
      <c r="L201" s="84" t="s">
        <v>48</v>
      </c>
      <c r="M201" s="84" t="s">
        <v>874</v>
      </c>
      <c r="N201" s="107" t="s">
        <v>4161</v>
      </c>
      <c r="O201" s="84"/>
      <c r="P201" s="84"/>
      <c r="Q201" s="84" t="s">
        <v>4166</v>
      </c>
      <c r="R201" s="84" t="s">
        <v>4163</v>
      </c>
      <c r="S201" s="107" t="s">
        <v>4164</v>
      </c>
    </row>
    <row r="202" spans="2:19" ht="22.5" hidden="1" x14ac:dyDescent="0.25">
      <c r="B202" s="84" t="s">
        <v>1511</v>
      </c>
      <c r="C202" s="87" t="s">
        <v>4167</v>
      </c>
      <c r="D202" s="87">
        <v>2</v>
      </c>
      <c r="E202" s="87" t="s">
        <v>4168</v>
      </c>
      <c r="F202" s="87">
        <v>2</v>
      </c>
      <c r="G202" s="87" t="s">
        <v>4169</v>
      </c>
      <c r="H202" s="77" t="s">
        <v>1004</v>
      </c>
      <c r="I202" s="84"/>
      <c r="J202" s="84"/>
      <c r="K202" s="84" t="s">
        <v>48</v>
      </c>
      <c r="L202" s="84" t="s">
        <v>48</v>
      </c>
      <c r="M202" s="84" t="s">
        <v>874</v>
      </c>
      <c r="N202" s="107" t="s">
        <v>4161</v>
      </c>
      <c r="O202" s="84"/>
      <c r="P202" s="84"/>
      <c r="Q202" s="84" t="s">
        <v>4170</v>
      </c>
      <c r="R202" s="84" t="s">
        <v>4163</v>
      </c>
      <c r="S202" s="107" t="s">
        <v>4171</v>
      </c>
    </row>
    <row r="203" spans="2:19" ht="33.75" hidden="1" x14ac:dyDescent="0.25">
      <c r="B203" s="84" t="s">
        <v>1512</v>
      </c>
      <c r="C203" s="87" t="s">
        <v>4172</v>
      </c>
      <c r="D203" s="87">
        <v>1</v>
      </c>
      <c r="E203" s="114" t="s">
        <v>4173</v>
      </c>
      <c r="F203" s="87">
        <v>1</v>
      </c>
      <c r="G203" s="87" t="s">
        <v>4174</v>
      </c>
      <c r="H203" s="77" t="s">
        <v>1004</v>
      </c>
      <c r="I203" s="84"/>
      <c r="J203" s="84"/>
      <c r="K203" s="84" t="s">
        <v>48</v>
      </c>
      <c r="L203" s="84" t="s">
        <v>48</v>
      </c>
      <c r="M203" s="84" t="s">
        <v>874</v>
      </c>
      <c r="N203" s="107" t="s">
        <v>4161</v>
      </c>
      <c r="O203" s="84"/>
      <c r="P203" s="84"/>
      <c r="Q203" s="84" t="s">
        <v>4175</v>
      </c>
      <c r="R203" s="84" t="s">
        <v>4163</v>
      </c>
      <c r="S203" s="107" t="s">
        <v>4164</v>
      </c>
    </row>
    <row r="204" spans="2:19" ht="33.75" hidden="1" x14ac:dyDescent="0.25">
      <c r="B204" s="84" t="s">
        <v>1513</v>
      </c>
      <c r="C204" s="87" t="s">
        <v>4176</v>
      </c>
      <c r="D204" s="87">
        <v>1</v>
      </c>
      <c r="E204" s="87" t="s">
        <v>4177</v>
      </c>
      <c r="F204" s="87">
        <v>1</v>
      </c>
      <c r="G204" s="87" t="s">
        <v>4178</v>
      </c>
      <c r="H204" s="77" t="s">
        <v>1004</v>
      </c>
      <c r="I204" s="84"/>
      <c r="J204" s="84"/>
      <c r="K204" s="84" t="s">
        <v>48</v>
      </c>
      <c r="L204" s="84" t="s">
        <v>48</v>
      </c>
      <c r="M204" s="84" t="s">
        <v>874</v>
      </c>
      <c r="N204" s="107" t="s">
        <v>4161</v>
      </c>
      <c r="O204" s="84"/>
      <c r="P204" s="84"/>
      <c r="Q204" s="84" t="s">
        <v>4179</v>
      </c>
      <c r="R204" s="84" t="s">
        <v>4163</v>
      </c>
      <c r="S204" s="107" t="s">
        <v>4164</v>
      </c>
    </row>
    <row r="205" spans="2:19" ht="22.5" hidden="1" x14ac:dyDescent="0.25">
      <c r="B205" s="84" t="s">
        <v>1514</v>
      </c>
      <c r="C205" s="87" t="s">
        <v>4180</v>
      </c>
      <c r="D205" s="87">
        <v>1</v>
      </c>
      <c r="E205" s="87" t="s">
        <v>4181</v>
      </c>
      <c r="F205" s="87">
        <v>1</v>
      </c>
      <c r="G205" s="87" t="s">
        <v>4182</v>
      </c>
      <c r="H205" s="77" t="s">
        <v>1004</v>
      </c>
      <c r="I205" s="84"/>
      <c r="J205" s="84"/>
      <c r="K205" s="84" t="s">
        <v>48</v>
      </c>
      <c r="L205" s="84" t="s">
        <v>48</v>
      </c>
      <c r="M205" s="84" t="s">
        <v>874</v>
      </c>
      <c r="N205" s="107" t="s">
        <v>4161</v>
      </c>
      <c r="O205" s="84"/>
      <c r="P205" s="84"/>
      <c r="Q205" s="84" t="s">
        <v>4183</v>
      </c>
      <c r="R205" s="84" t="s">
        <v>4163</v>
      </c>
      <c r="S205" s="107" t="s">
        <v>4164</v>
      </c>
    </row>
    <row r="206" spans="2:19" ht="22.5" hidden="1" x14ac:dyDescent="0.25">
      <c r="B206" s="84" t="s">
        <v>1515</v>
      </c>
      <c r="C206" s="87" t="s">
        <v>4180</v>
      </c>
      <c r="D206" s="87">
        <v>1</v>
      </c>
      <c r="E206" s="87" t="s">
        <v>4184</v>
      </c>
      <c r="F206" s="87">
        <v>1</v>
      </c>
      <c r="G206" s="87" t="s">
        <v>4182</v>
      </c>
      <c r="H206" s="77" t="s">
        <v>1004</v>
      </c>
      <c r="I206" s="84"/>
      <c r="J206" s="84"/>
      <c r="K206" s="84" t="s">
        <v>48</v>
      </c>
      <c r="L206" s="84" t="s">
        <v>48</v>
      </c>
      <c r="M206" s="84" t="s">
        <v>874</v>
      </c>
      <c r="N206" s="107" t="s">
        <v>4161</v>
      </c>
      <c r="O206" s="84"/>
      <c r="P206" s="84"/>
      <c r="Q206" s="84" t="s">
        <v>4185</v>
      </c>
      <c r="R206" s="84" t="s">
        <v>4163</v>
      </c>
      <c r="S206" s="107" t="s">
        <v>4164</v>
      </c>
    </row>
    <row r="207" spans="2:19" ht="33.75" hidden="1" x14ac:dyDescent="0.25">
      <c r="B207" s="84" t="s">
        <v>1516</v>
      </c>
      <c r="C207" s="87" t="s">
        <v>4186</v>
      </c>
      <c r="D207" s="87">
        <v>1</v>
      </c>
      <c r="E207" s="87" t="s">
        <v>4187</v>
      </c>
      <c r="F207" s="87">
        <v>1</v>
      </c>
      <c r="G207" s="87" t="s">
        <v>4188</v>
      </c>
      <c r="H207" s="77" t="s">
        <v>1004</v>
      </c>
      <c r="I207" s="84"/>
      <c r="J207" s="84"/>
      <c r="K207" s="84" t="s">
        <v>48</v>
      </c>
      <c r="L207" s="84" t="s">
        <v>48</v>
      </c>
      <c r="M207" s="84" t="s">
        <v>874</v>
      </c>
      <c r="N207" s="107" t="s">
        <v>4161</v>
      </c>
      <c r="O207" s="84"/>
      <c r="P207" s="84"/>
      <c r="Q207" s="84" t="s">
        <v>4189</v>
      </c>
      <c r="R207" s="84" t="s">
        <v>4163</v>
      </c>
      <c r="S207" s="107" t="s">
        <v>4164</v>
      </c>
    </row>
    <row r="208" spans="2:19" ht="33.75" hidden="1" x14ac:dyDescent="0.25">
      <c r="B208" s="84" t="s">
        <v>1517</v>
      </c>
      <c r="C208" s="87" t="s">
        <v>4190</v>
      </c>
      <c r="D208" s="87">
        <v>1</v>
      </c>
      <c r="E208" s="87" t="s">
        <v>4191</v>
      </c>
      <c r="F208" s="87">
        <v>1</v>
      </c>
      <c r="G208" s="87" t="s">
        <v>4192</v>
      </c>
      <c r="H208" s="77" t="s">
        <v>1004</v>
      </c>
      <c r="I208" s="84"/>
      <c r="J208" s="84"/>
      <c r="K208" s="84" t="s">
        <v>48</v>
      </c>
      <c r="L208" s="84" t="s">
        <v>48</v>
      </c>
      <c r="M208" s="84" t="s">
        <v>874</v>
      </c>
      <c r="N208" s="107" t="s">
        <v>4161</v>
      </c>
      <c r="O208" s="84"/>
      <c r="P208" s="84"/>
      <c r="Q208" s="84" t="s">
        <v>4193</v>
      </c>
      <c r="R208" s="84" t="s">
        <v>4163</v>
      </c>
      <c r="S208" s="107" t="s">
        <v>4164</v>
      </c>
    </row>
    <row r="209" spans="2:19" ht="33.75" hidden="1" x14ac:dyDescent="0.25">
      <c r="B209" s="84" t="s">
        <v>1518</v>
      </c>
      <c r="C209" s="87" t="s">
        <v>4194</v>
      </c>
      <c r="D209" s="87">
        <v>1</v>
      </c>
      <c r="E209" s="87" t="s">
        <v>4195</v>
      </c>
      <c r="F209" s="87">
        <v>1</v>
      </c>
      <c r="G209" s="87" t="s">
        <v>4196</v>
      </c>
      <c r="H209" s="77" t="s">
        <v>1004</v>
      </c>
      <c r="I209" s="84"/>
      <c r="J209" s="84"/>
      <c r="K209" s="84" t="s">
        <v>48</v>
      </c>
      <c r="L209" s="84" t="s">
        <v>48</v>
      </c>
      <c r="M209" s="84" t="s">
        <v>874</v>
      </c>
      <c r="N209" s="107" t="s">
        <v>4161</v>
      </c>
      <c r="O209" s="84"/>
      <c r="P209" s="84"/>
      <c r="Q209" s="84" t="s">
        <v>4197</v>
      </c>
      <c r="R209" s="84" t="s">
        <v>4163</v>
      </c>
      <c r="S209" s="107" t="s">
        <v>4164</v>
      </c>
    </row>
    <row r="210" spans="2:19" ht="33.75" hidden="1" x14ac:dyDescent="0.25">
      <c r="B210" s="84" t="s">
        <v>1519</v>
      </c>
      <c r="C210" s="87" t="s">
        <v>4198</v>
      </c>
      <c r="D210" s="87">
        <v>1</v>
      </c>
      <c r="E210" s="87" t="s">
        <v>4199</v>
      </c>
      <c r="F210" s="87">
        <v>1</v>
      </c>
      <c r="G210" s="87" t="s">
        <v>4200</v>
      </c>
      <c r="H210" s="77" t="s">
        <v>1004</v>
      </c>
      <c r="I210" s="84"/>
      <c r="J210" s="84"/>
      <c r="K210" s="84" t="s">
        <v>48</v>
      </c>
      <c r="L210" s="84" t="s">
        <v>48</v>
      </c>
      <c r="M210" s="84" t="s">
        <v>874</v>
      </c>
      <c r="N210" s="107" t="s">
        <v>4161</v>
      </c>
      <c r="O210" s="84"/>
      <c r="P210" s="84"/>
      <c r="Q210" s="84" t="s">
        <v>4201</v>
      </c>
      <c r="R210" s="84" t="s">
        <v>4163</v>
      </c>
      <c r="S210" s="107" t="s">
        <v>4164</v>
      </c>
    </row>
    <row r="211" spans="2:19" ht="33.75" hidden="1" x14ac:dyDescent="0.25">
      <c r="B211" s="84" t="s">
        <v>1520</v>
      </c>
      <c r="C211" s="87" t="s">
        <v>4202</v>
      </c>
      <c r="D211" s="87">
        <v>2</v>
      </c>
      <c r="E211" s="87" t="s">
        <v>4203</v>
      </c>
      <c r="F211" s="87">
        <v>2</v>
      </c>
      <c r="G211" s="87" t="s">
        <v>4204</v>
      </c>
      <c r="H211" s="77" t="s">
        <v>1004</v>
      </c>
      <c r="I211" s="84"/>
      <c r="J211" s="84"/>
      <c r="K211" s="84" t="s">
        <v>48</v>
      </c>
      <c r="L211" s="84" t="s">
        <v>48</v>
      </c>
      <c r="M211" s="84" t="s">
        <v>874</v>
      </c>
      <c r="N211" s="107" t="s">
        <v>4161</v>
      </c>
      <c r="O211" s="84"/>
      <c r="P211" s="84"/>
      <c r="Q211" s="84" t="s">
        <v>4205</v>
      </c>
      <c r="R211" s="84" t="s">
        <v>4163</v>
      </c>
      <c r="S211" s="107" t="s">
        <v>4171</v>
      </c>
    </row>
    <row r="212" spans="2:19" ht="33.75" hidden="1" x14ac:dyDescent="0.25">
      <c r="B212" s="84" t="s">
        <v>1521</v>
      </c>
      <c r="C212" s="87" t="s">
        <v>4206</v>
      </c>
      <c r="D212" s="87">
        <v>1</v>
      </c>
      <c r="E212" s="87" t="s">
        <v>4207</v>
      </c>
      <c r="F212" s="87">
        <v>1</v>
      </c>
      <c r="G212" s="87" t="s">
        <v>4208</v>
      </c>
      <c r="H212" s="77" t="s">
        <v>1004</v>
      </c>
      <c r="I212" s="84"/>
      <c r="J212" s="84"/>
      <c r="K212" s="84" t="s">
        <v>48</v>
      </c>
      <c r="L212" s="84" t="s">
        <v>48</v>
      </c>
      <c r="M212" s="84" t="s">
        <v>874</v>
      </c>
      <c r="N212" s="107" t="s">
        <v>4161</v>
      </c>
      <c r="O212" s="84"/>
      <c r="P212" s="84"/>
      <c r="Q212" s="84" t="s">
        <v>4209</v>
      </c>
      <c r="R212" s="84" t="s">
        <v>4163</v>
      </c>
      <c r="S212" s="107" t="s">
        <v>4164</v>
      </c>
    </row>
    <row r="213" spans="2:19" ht="45" hidden="1" x14ac:dyDescent="0.25">
      <c r="B213" s="84" t="s">
        <v>1522</v>
      </c>
      <c r="C213" s="87" t="s">
        <v>4210</v>
      </c>
      <c r="D213" s="87">
        <v>1</v>
      </c>
      <c r="E213" s="87" t="s">
        <v>4211</v>
      </c>
      <c r="F213" s="87">
        <v>1</v>
      </c>
      <c r="G213" s="87" t="s">
        <v>4212</v>
      </c>
      <c r="H213" s="77" t="s">
        <v>1004</v>
      </c>
      <c r="I213" s="84"/>
      <c r="J213" s="84"/>
      <c r="K213" s="84" t="s">
        <v>48</v>
      </c>
      <c r="L213" s="84" t="s">
        <v>48</v>
      </c>
      <c r="M213" s="84" t="s">
        <v>874</v>
      </c>
      <c r="N213" s="107" t="s">
        <v>4161</v>
      </c>
      <c r="O213" s="84"/>
      <c r="P213" s="84"/>
      <c r="Q213" s="84" t="s">
        <v>4213</v>
      </c>
      <c r="R213" s="84" t="s">
        <v>4163</v>
      </c>
      <c r="S213" s="107" t="s">
        <v>4164</v>
      </c>
    </row>
    <row r="214" spans="2:19" ht="33.75" hidden="1" x14ac:dyDescent="0.25">
      <c r="B214" s="84" t="s">
        <v>1523</v>
      </c>
      <c r="C214" s="87" t="s">
        <v>4214</v>
      </c>
      <c r="D214" s="87">
        <v>1</v>
      </c>
      <c r="E214" s="87" t="s">
        <v>4215</v>
      </c>
      <c r="F214" s="87">
        <v>1</v>
      </c>
      <c r="G214" s="87" t="s">
        <v>4216</v>
      </c>
      <c r="H214" s="77" t="s">
        <v>1004</v>
      </c>
      <c r="I214" s="84" t="s">
        <v>48</v>
      </c>
      <c r="J214" s="84" t="s">
        <v>48</v>
      </c>
      <c r="K214" s="23"/>
      <c r="L214" s="23"/>
      <c r="M214" s="84" t="s">
        <v>874</v>
      </c>
      <c r="N214" s="107" t="s">
        <v>4161</v>
      </c>
      <c r="O214" s="84"/>
      <c r="P214" s="84"/>
      <c r="Q214" s="84" t="s">
        <v>4217</v>
      </c>
      <c r="R214" s="84" t="s">
        <v>4163</v>
      </c>
      <c r="S214" s="107" t="s">
        <v>4164</v>
      </c>
    </row>
    <row r="215" spans="2:19" ht="33.75" hidden="1" x14ac:dyDescent="0.25">
      <c r="B215" s="84" t="s">
        <v>1524</v>
      </c>
      <c r="C215" s="87" t="s">
        <v>4218</v>
      </c>
      <c r="D215" s="87">
        <v>2</v>
      </c>
      <c r="E215" s="87" t="s">
        <v>4219</v>
      </c>
      <c r="F215" s="87">
        <v>2</v>
      </c>
      <c r="G215" s="87" t="s">
        <v>4220</v>
      </c>
      <c r="H215" s="77" t="s">
        <v>1004</v>
      </c>
      <c r="I215" s="84" t="s">
        <v>48</v>
      </c>
      <c r="J215" s="84" t="s">
        <v>48</v>
      </c>
      <c r="K215" s="84"/>
      <c r="L215" s="84"/>
      <c r="M215" s="84" t="s">
        <v>874</v>
      </c>
      <c r="N215" s="107" t="s">
        <v>4161</v>
      </c>
      <c r="O215" s="84"/>
      <c r="P215" s="84"/>
      <c r="Q215" s="84" t="s">
        <v>4221</v>
      </c>
      <c r="R215" s="84" t="s">
        <v>4163</v>
      </c>
      <c r="S215" s="107" t="s">
        <v>4171</v>
      </c>
    </row>
    <row r="216" spans="2:19" ht="33.75" hidden="1" x14ac:dyDescent="0.25">
      <c r="B216" s="84" t="s">
        <v>1525</v>
      </c>
      <c r="C216" s="87" t="s">
        <v>4222</v>
      </c>
      <c r="D216" s="87">
        <v>2</v>
      </c>
      <c r="E216" s="87" t="s">
        <v>4223</v>
      </c>
      <c r="F216" s="87">
        <v>2</v>
      </c>
      <c r="G216" s="87" t="s">
        <v>4224</v>
      </c>
      <c r="H216" s="77" t="s">
        <v>1004</v>
      </c>
      <c r="I216" s="84" t="s">
        <v>48</v>
      </c>
      <c r="J216" s="84" t="s">
        <v>48</v>
      </c>
      <c r="K216" s="84"/>
      <c r="L216" s="84"/>
      <c r="M216" s="84" t="s">
        <v>874</v>
      </c>
      <c r="N216" s="107" t="s">
        <v>4161</v>
      </c>
      <c r="O216" s="84"/>
      <c r="P216" s="84"/>
      <c r="Q216" s="84" t="s">
        <v>4225</v>
      </c>
      <c r="R216" s="84" t="s">
        <v>4163</v>
      </c>
      <c r="S216" s="107" t="s">
        <v>4171</v>
      </c>
    </row>
    <row r="217" spans="2:19" ht="33.75" hidden="1" x14ac:dyDescent="0.25">
      <c r="B217" s="84" t="s">
        <v>1526</v>
      </c>
      <c r="C217" s="87" t="s">
        <v>4226</v>
      </c>
      <c r="D217" s="87">
        <v>1</v>
      </c>
      <c r="E217" s="87" t="s">
        <v>4227</v>
      </c>
      <c r="F217" s="87">
        <v>1</v>
      </c>
      <c r="G217" s="87" t="s">
        <v>4228</v>
      </c>
      <c r="H217" s="77" t="s">
        <v>1004</v>
      </c>
      <c r="I217" s="84"/>
      <c r="J217" s="84"/>
      <c r="K217" s="84" t="s">
        <v>48</v>
      </c>
      <c r="L217" s="84" t="s">
        <v>48</v>
      </c>
      <c r="M217" s="84" t="s">
        <v>874</v>
      </c>
      <c r="N217" s="107" t="s">
        <v>4161</v>
      </c>
      <c r="O217" s="84"/>
      <c r="P217" s="84"/>
      <c r="Q217" s="84" t="s">
        <v>4229</v>
      </c>
      <c r="R217" s="84" t="s">
        <v>4163</v>
      </c>
      <c r="S217" s="107" t="s">
        <v>4164</v>
      </c>
    </row>
    <row r="218" spans="2:19" ht="33.75" hidden="1" x14ac:dyDescent="0.25">
      <c r="B218" s="84" t="s">
        <v>1527</v>
      </c>
      <c r="C218" s="87" t="s">
        <v>4230</v>
      </c>
      <c r="D218" s="87">
        <v>1</v>
      </c>
      <c r="E218" s="87" t="s">
        <v>4231</v>
      </c>
      <c r="F218" s="87">
        <v>1</v>
      </c>
      <c r="G218" s="87" t="s">
        <v>4232</v>
      </c>
      <c r="H218" s="77" t="s">
        <v>1004</v>
      </c>
      <c r="I218" s="84"/>
      <c r="J218" s="84"/>
      <c r="K218" s="84" t="s">
        <v>48</v>
      </c>
      <c r="L218" s="84" t="s">
        <v>48</v>
      </c>
      <c r="M218" s="84" t="s">
        <v>874</v>
      </c>
      <c r="N218" s="107" t="s">
        <v>4161</v>
      </c>
      <c r="O218" s="84"/>
      <c r="P218" s="84"/>
      <c r="Q218" s="84" t="s">
        <v>4233</v>
      </c>
      <c r="R218" s="84" t="s">
        <v>4163</v>
      </c>
      <c r="S218" s="107" t="s">
        <v>4164</v>
      </c>
    </row>
    <row r="219" spans="2:19" ht="33.75" hidden="1" x14ac:dyDescent="0.25">
      <c r="B219" s="84" t="s">
        <v>1528</v>
      </c>
      <c r="C219" s="87" t="s">
        <v>905</v>
      </c>
      <c r="D219" s="87">
        <v>1</v>
      </c>
      <c r="E219" s="87" t="s">
        <v>4234</v>
      </c>
      <c r="F219" s="87">
        <v>1</v>
      </c>
      <c r="G219" s="87" t="s">
        <v>4235</v>
      </c>
      <c r="H219" s="77" t="s">
        <v>1004</v>
      </c>
      <c r="I219" s="84"/>
      <c r="J219" s="84"/>
      <c r="K219" s="84" t="s">
        <v>48</v>
      </c>
      <c r="L219" s="84" t="s">
        <v>48</v>
      </c>
      <c r="M219" s="84" t="s">
        <v>874</v>
      </c>
      <c r="N219" s="107" t="s">
        <v>4161</v>
      </c>
      <c r="O219" s="84"/>
      <c r="P219" s="84"/>
      <c r="Q219" s="84" t="s">
        <v>4236</v>
      </c>
      <c r="R219" s="84" t="s">
        <v>4163</v>
      </c>
      <c r="S219" s="107" t="s">
        <v>4164</v>
      </c>
    </row>
    <row r="220" spans="2:19" ht="33.75" hidden="1" x14ac:dyDescent="0.25">
      <c r="B220" s="84" t="s">
        <v>1529</v>
      </c>
      <c r="C220" s="87" t="s">
        <v>4237</v>
      </c>
      <c r="D220" s="87">
        <v>2</v>
      </c>
      <c r="E220" s="87" t="s">
        <v>4238</v>
      </c>
      <c r="F220" s="87">
        <v>2</v>
      </c>
      <c r="G220" s="87" t="s">
        <v>4239</v>
      </c>
      <c r="H220" s="77" t="s">
        <v>1004</v>
      </c>
      <c r="I220" s="84"/>
      <c r="J220" s="84"/>
      <c r="K220" s="84" t="s">
        <v>48</v>
      </c>
      <c r="L220" s="84" t="s">
        <v>48</v>
      </c>
      <c r="M220" s="84" t="s">
        <v>874</v>
      </c>
      <c r="N220" s="107" t="s">
        <v>4161</v>
      </c>
      <c r="O220" s="84"/>
      <c r="P220" s="84"/>
      <c r="Q220" s="84" t="s">
        <v>4240</v>
      </c>
      <c r="R220" s="84" t="s">
        <v>4163</v>
      </c>
      <c r="S220" s="107" t="s">
        <v>4171</v>
      </c>
    </row>
    <row r="221" spans="2:19" ht="33.75" hidden="1" x14ac:dyDescent="0.25">
      <c r="B221" s="84" t="s">
        <v>1530</v>
      </c>
      <c r="C221" s="87" t="s">
        <v>4241</v>
      </c>
      <c r="D221" s="87">
        <v>1</v>
      </c>
      <c r="E221" s="87" t="s">
        <v>4242</v>
      </c>
      <c r="F221" s="87">
        <v>1</v>
      </c>
      <c r="G221" s="87" t="s">
        <v>4243</v>
      </c>
      <c r="H221" s="77" t="s">
        <v>1004</v>
      </c>
      <c r="I221" s="84" t="s">
        <v>48</v>
      </c>
      <c r="J221" s="84" t="s">
        <v>48</v>
      </c>
      <c r="K221" s="84"/>
      <c r="L221" s="84"/>
      <c r="M221" s="84" t="s">
        <v>874</v>
      </c>
      <c r="N221" s="107" t="s">
        <v>4161</v>
      </c>
      <c r="O221" s="84"/>
      <c r="P221" s="84"/>
      <c r="Q221" s="84" t="s">
        <v>4244</v>
      </c>
      <c r="R221" s="84" t="s">
        <v>4163</v>
      </c>
      <c r="S221" s="107" t="s">
        <v>4164</v>
      </c>
    </row>
    <row r="222" spans="2:19" ht="22.5" hidden="1" x14ac:dyDescent="0.25">
      <c r="B222" s="84" t="s">
        <v>1531</v>
      </c>
      <c r="C222" s="87" t="s">
        <v>4245</v>
      </c>
      <c r="D222" s="87">
        <v>2</v>
      </c>
      <c r="E222" s="87" t="s">
        <v>4246</v>
      </c>
      <c r="F222" s="87">
        <v>2</v>
      </c>
      <c r="G222" s="87" t="s">
        <v>4247</v>
      </c>
      <c r="H222" s="77" t="s">
        <v>1004</v>
      </c>
      <c r="I222" s="84"/>
      <c r="J222" s="84"/>
      <c r="K222" s="84" t="s">
        <v>48</v>
      </c>
      <c r="L222" s="84" t="s">
        <v>48</v>
      </c>
      <c r="M222" s="84" t="s">
        <v>874</v>
      </c>
      <c r="N222" s="107" t="s">
        <v>4161</v>
      </c>
      <c r="O222" s="84"/>
      <c r="P222" s="84"/>
      <c r="Q222" s="84" t="s">
        <v>4248</v>
      </c>
      <c r="R222" s="84" t="s">
        <v>4163</v>
      </c>
      <c r="S222" s="107" t="s">
        <v>4171</v>
      </c>
    </row>
    <row r="223" spans="2:19" ht="22.5" hidden="1" x14ac:dyDescent="0.25">
      <c r="B223" s="84" t="s">
        <v>1532</v>
      </c>
      <c r="C223" s="87" t="s">
        <v>4249</v>
      </c>
      <c r="D223" s="87">
        <v>1</v>
      </c>
      <c r="E223" s="87" t="s">
        <v>4250</v>
      </c>
      <c r="F223" s="87">
        <v>1</v>
      </c>
      <c r="G223" s="87" t="s">
        <v>4251</v>
      </c>
      <c r="H223" s="77" t="s">
        <v>1004</v>
      </c>
      <c r="I223" s="84"/>
      <c r="J223" s="84"/>
      <c r="K223" s="84" t="s">
        <v>48</v>
      </c>
      <c r="L223" s="84" t="s">
        <v>48</v>
      </c>
      <c r="M223" s="84" t="s">
        <v>874</v>
      </c>
      <c r="N223" s="107" t="s">
        <v>4161</v>
      </c>
      <c r="O223" s="84"/>
      <c r="P223" s="84"/>
      <c r="Q223" s="84" t="s">
        <v>4252</v>
      </c>
      <c r="R223" s="84" t="s">
        <v>4163</v>
      </c>
      <c r="S223" s="107" t="s">
        <v>4164</v>
      </c>
    </row>
    <row r="224" spans="2:19" ht="22.5" x14ac:dyDescent="0.25">
      <c r="B224" s="84" t="s">
        <v>1533</v>
      </c>
      <c r="C224" s="111" t="s">
        <v>4253</v>
      </c>
      <c r="D224" s="111">
        <v>2</v>
      </c>
      <c r="E224" s="111" t="s">
        <v>4254</v>
      </c>
      <c r="F224" s="111">
        <v>2</v>
      </c>
      <c r="G224" s="111" t="s">
        <v>4255</v>
      </c>
      <c r="H224" s="77" t="s">
        <v>1134</v>
      </c>
      <c r="I224" s="84" t="s">
        <v>48</v>
      </c>
      <c r="J224" s="84" t="s">
        <v>48</v>
      </c>
      <c r="K224" s="84"/>
      <c r="L224" s="84"/>
      <c r="M224" s="84" t="s">
        <v>874</v>
      </c>
      <c r="N224" s="107" t="s">
        <v>4161</v>
      </c>
      <c r="O224" s="84"/>
      <c r="P224" s="84"/>
      <c r="Q224" s="84" t="s">
        <v>4256</v>
      </c>
      <c r="R224" s="84" t="s">
        <v>4163</v>
      </c>
      <c r="S224" s="107" t="s">
        <v>4171</v>
      </c>
    </row>
    <row r="225" spans="2:19" ht="33.75" x14ac:dyDescent="0.25">
      <c r="B225" s="84" t="s">
        <v>1534</v>
      </c>
      <c r="C225" s="111" t="s">
        <v>4257</v>
      </c>
      <c r="D225" s="111">
        <v>2</v>
      </c>
      <c r="E225" s="111" t="s">
        <v>4258</v>
      </c>
      <c r="F225" s="111">
        <v>2</v>
      </c>
      <c r="G225" s="111" t="s">
        <v>4259</v>
      </c>
      <c r="H225" s="77" t="s">
        <v>1134</v>
      </c>
      <c r="I225" s="84" t="s">
        <v>48</v>
      </c>
      <c r="J225" s="84" t="s">
        <v>48</v>
      </c>
      <c r="K225" s="84"/>
      <c r="L225" s="84"/>
      <c r="M225" s="84" t="s">
        <v>874</v>
      </c>
      <c r="N225" s="107" t="s">
        <v>4260</v>
      </c>
      <c r="O225" s="84"/>
      <c r="P225" s="84"/>
      <c r="Q225" s="84" t="s">
        <v>4261</v>
      </c>
      <c r="R225" s="107" t="s">
        <v>4262</v>
      </c>
      <c r="S225" s="107" t="s">
        <v>4263</v>
      </c>
    </row>
    <row r="226" spans="2:19" ht="33.75" x14ac:dyDescent="0.25">
      <c r="B226" s="84" t="s">
        <v>1535</v>
      </c>
      <c r="C226" s="111" t="s">
        <v>4264</v>
      </c>
      <c r="D226" s="111">
        <v>2</v>
      </c>
      <c r="E226" s="111" t="s">
        <v>4265</v>
      </c>
      <c r="F226" s="111">
        <v>2</v>
      </c>
      <c r="G226" s="111" t="s">
        <v>4266</v>
      </c>
      <c r="H226" s="77" t="s">
        <v>1134</v>
      </c>
      <c r="I226" s="84"/>
      <c r="J226" s="84"/>
      <c r="K226" s="84" t="s">
        <v>48</v>
      </c>
      <c r="L226" s="84" t="s">
        <v>48</v>
      </c>
      <c r="M226" s="84" t="s">
        <v>874</v>
      </c>
      <c r="N226" s="107" t="s">
        <v>4260</v>
      </c>
      <c r="O226" s="84"/>
      <c r="P226" s="84"/>
      <c r="Q226" s="84" t="s">
        <v>4267</v>
      </c>
      <c r="R226" s="107" t="s">
        <v>4262</v>
      </c>
      <c r="S226" s="84" t="s">
        <v>4268</v>
      </c>
    </row>
    <row r="227" spans="2:19" ht="22.5" x14ac:dyDescent="0.25">
      <c r="B227" s="84" t="s">
        <v>1536</v>
      </c>
      <c r="C227" s="111" t="s">
        <v>4269</v>
      </c>
      <c r="D227" s="111">
        <v>1</v>
      </c>
      <c r="E227" s="111" t="s">
        <v>4270</v>
      </c>
      <c r="F227" s="111">
        <v>1</v>
      </c>
      <c r="G227" s="111" t="s">
        <v>4271</v>
      </c>
      <c r="H227" s="77" t="s">
        <v>1134</v>
      </c>
      <c r="I227" s="84"/>
      <c r="J227" s="84"/>
      <c r="K227" s="84" t="s">
        <v>48</v>
      </c>
      <c r="L227" s="84" t="s">
        <v>48</v>
      </c>
      <c r="M227" s="84" t="s">
        <v>874</v>
      </c>
      <c r="N227" s="107" t="s">
        <v>4260</v>
      </c>
      <c r="O227" s="84"/>
      <c r="P227" s="84"/>
      <c r="Q227" s="84" t="s">
        <v>4272</v>
      </c>
      <c r="R227" s="107" t="s">
        <v>4262</v>
      </c>
      <c r="S227" s="84" t="s">
        <v>4263</v>
      </c>
    </row>
    <row r="228" spans="2:19" ht="22.5" x14ac:dyDescent="0.25">
      <c r="B228" s="84" t="s">
        <v>1537</v>
      </c>
      <c r="C228" s="111" t="s">
        <v>4273</v>
      </c>
      <c r="D228" s="111">
        <v>2</v>
      </c>
      <c r="E228" s="111" t="s">
        <v>4274</v>
      </c>
      <c r="F228" s="111">
        <v>2</v>
      </c>
      <c r="G228" s="111" t="s">
        <v>4275</v>
      </c>
      <c r="H228" s="77" t="s">
        <v>1134</v>
      </c>
      <c r="I228" s="84" t="s">
        <v>48</v>
      </c>
      <c r="J228" s="84" t="s">
        <v>48</v>
      </c>
      <c r="K228" s="84"/>
      <c r="L228" s="84"/>
      <c r="M228" s="84" t="s">
        <v>874</v>
      </c>
      <c r="N228" s="107" t="s">
        <v>4276</v>
      </c>
      <c r="O228" s="84"/>
      <c r="P228" s="84"/>
      <c r="Q228" s="84" t="s">
        <v>4277</v>
      </c>
      <c r="R228" s="107" t="s">
        <v>4278</v>
      </c>
      <c r="S228" s="107" t="s">
        <v>4279</v>
      </c>
    </row>
    <row r="229" spans="2:19" ht="22.5" x14ac:dyDescent="0.25">
      <c r="B229" s="84" t="s">
        <v>1538</v>
      </c>
      <c r="C229" s="111" t="s">
        <v>4280</v>
      </c>
      <c r="D229" s="111">
        <v>1</v>
      </c>
      <c r="E229" s="111" t="s">
        <v>4558</v>
      </c>
      <c r="F229" s="111">
        <v>1</v>
      </c>
      <c r="G229" s="111" t="s">
        <v>4281</v>
      </c>
      <c r="H229" s="87" t="s">
        <v>1134</v>
      </c>
      <c r="I229" s="85" t="s">
        <v>48</v>
      </c>
      <c r="J229" s="85" t="s">
        <v>48</v>
      </c>
      <c r="K229" s="85"/>
      <c r="L229" s="85"/>
      <c r="M229" s="85" t="s">
        <v>874</v>
      </c>
      <c r="N229" s="112" t="s">
        <v>4276</v>
      </c>
      <c r="O229" s="85"/>
      <c r="P229" s="85"/>
      <c r="Q229" s="85" t="s">
        <v>4557</v>
      </c>
      <c r="R229" s="112" t="s">
        <v>4278</v>
      </c>
      <c r="S229" s="112" t="s">
        <v>4279</v>
      </c>
    </row>
    <row r="230" spans="2:19" ht="22.5" x14ac:dyDescent="0.25">
      <c r="B230" s="84" t="s">
        <v>1539</v>
      </c>
      <c r="C230" s="111" t="s">
        <v>4282</v>
      </c>
      <c r="D230" s="111">
        <v>1</v>
      </c>
      <c r="E230" s="111" t="s">
        <v>4283</v>
      </c>
      <c r="F230" s="111">
        <v>1</v>
      </c>
      <c r="G230" s="111" t="s">
        <v>4284</v>
      </c>
      <c r="H230" s="77" t="s">
        <v>1134</v>
      </c>
      <c r="I230" s="84" t="s">
        <v>48</v>
      </c>
      <c r="J230" s="84" t="s">
        <v>48</v>
      </c>
      <c r="K230" s="84"/>
      <c r="L230" s="84"/>
      <c r="M230" s="84" t="s">
        <v>874</v>
      </c>
      <c r="N230" s="107" t="s">
        <v>4276</v>
      </c>
      <c r="O230" s="84"/>
      <c r="P230" s="84"/>
      <c r="Q230" s="84" t="s">
        <v>4285</v>
      </c>
      <c r="R230" s="107" t="s">
        <v>4278</v>
      </c>
      <c r="S230" s="107" t="s">
        <v>4286</v>
      </c>
    </row>
    <row r="231" spans="2:19" ht="22.5" x14ac:dyDescent="0.25">
      <c r="B231" s="84" t="s">
        <v>1540</v>
      </c>
      <c r="C231" s="111" t="s">
        <v>4287</v>
      </c>
      <c r="D231" s="111">
        <v>1</v>
      </c>
      <c r="E231" s="111" t="s">
        <v>4288</v>
      </c>
      <c r="F231" s="111">
        <v>1</v>
      </c>
      <c r="G231" s="111" t="s">
        <v>4289</v>
      </c>
      <c r="H231" s="77" t="s">
        <v>1134</v>
      </c>
      <c r="I231" s="84"/>
      <c r="J231" s="84"/>
      <c r="K231" s="84" t="s">
        <v>48</v>
      </c>
      <c r="L231" s="84" t="s">
        <v>48</v>
      </c>
      <c r="M231" s="84" t="s">
        <v>874</v>
      </c>
      <c r="N231" s="107" t="s">
        <v>4276</v>
      </c>
      <c r="O231" s="84"/>
      <c r="P231" s="84"/>
      <c r="Q231" s="84" t="s">
        <v>4290</v>
      </c>
      <c r="R231" s="107" t="s">
        <v>4278</v>
      </c>
      <c r="S231" s="107" t="s">
        <v>4286</v>
      </c>
    </row>
    <row r="232" spans="2:19" ht="22.5" x14ac:dyDescent="0.25">
      <c r="B232" s="84" t="s">
        <v>1541</v>
      </c>
      <c r="C232" s="111" t="s">
        <v>4291</v>
      </c>
      <c r="D232" s="111">
        <v>1</v>
      </c>
      <c r="E232" s="111" t="s">
        <v>4292</v>
      </c>
      <c r="F232" s="111">
        <v>1</v>
      </c>
      <c r="G232" s="111" t="s">
        <v>4293</v>
      </c>
      <c r="H232" s="77" t="s">
        <v>1134</v>
      </c>
      <c r="I232" s="84"/>
      <c r="J232" s="84"/>
      <c r="K232" s="84" t="s">
        <v>48</v>
      </c>
      <c r="L232" s="84" t="s">
        <v>48</v>
      </c>
      <c r="M232" s="84" t="s">
        <v>874</v>
      </c>
      <c r="N232" s="107" t="s">
        <v>4276</v>
      </c>
      <c r="O232" s="84"/>
      <c r="P232" s="84"/>
      <c r="Q232" s="84" t="s">
        <v>4294</v>
      </c>
      <c r="R232" s="107" t="s">
        <v>4278</v>
      </c>
      <c r="S232" s="107" t="s">
        <v>4286</v>
      </c>
    </row>
    <row r="233" spans="2:19" ht="22.5" x14ac:dyDescent="0.25">
      <c r="B233" s="84" t="s">
        <v>1542</v>
      </c>
      <c r="C233" s="111" t="s">
        <v>4295</v>
      </c>
      <c r="D233" s="111">
        <v>1</v>
      </c>
      <c r="E233" s="111" t="s">
        <v>4296</v>
      </c>
      <c r="F233" s="111">
        <v>1</v>
      </c>
      <c r="G233" s="111" t="s">
        <v>4297</v>
      </c>
      <c r="H233" s="77" t="s">
        <v>1134</v>
      </c>
      <c r="I233" s="84"/>
      <c r="J233" s="84"/>
      <c r="K233" s="84" t="s">
        <v>48</v>
      </c>
      <c r="L233" s="84" t="s">
        <v>48</v>
      </c>
      <c r="M233" s="84" t="s">
        <v>874</v>
      </c>
      <c r="N233" s="107" t="s">
        <v>4276</v>
      </c>
      <c r="O233" s="84"/>
      <c r="P233" s="84"/>
      <c r="Q233" s="84" t="s">
        <v>4298</v>
      </c>
      <c r="R233" s="107" t="s">
        <v>4278</v>
      </c>
      <c r="S233" s="107" t="s">
        <v>4286</v>
      </c>
    </row>
    <row r="234" spans="2:19" ht="22.5" x14ac:dyDescent="0.25">
      <c r="B234" s="84" t="s">
        <v>1543</v>
      </c>
      <c r="C234" s="111" t="s">
        <v>4299</v>
      </c>
      <c r="D234" s="111">
        <v>2</v>
      </c>
      <c r="E234" s="111" t="s">
        <v>4300</v>
      </c>
      <c r="F234" s="111">
        <v>2</v>
      </c>
      <c r="G234" s="111" t="s">
        <v>4301</v>
      </c>
      <c r="H234" s="77" t="s">
        <v>1134</v>
      </c>
      <c r="I234" s="84"/>
      <c r="J234" s="84"/>
      <c r="K234" s="84" t="s">
        <v>48</v>
      </c>
      <c r="L234" s="84" t="s">
        <v>48</v>
      </c>
      <c r="M234" s="84" t="s">
        <v>874</v>
      </c>
      <c r="N234" s="107" t="s">
        <v>4276</v>
      </c>
      <c r="O234" s="84"/>
      <c r="P234" s="84"/>
      <c r="Q234" s="84" t="s">
        <v>4302</v>
      </c>
      <c r="R234" s="107" t="s">
        <v>4278</v>
      </c>
      <c r="S234" s="107" t="s">
        <v>4279</v>
      </c>
    </row>
    <row r="235" spans="2:19" ht="33.75" x14ac:dyDescent="0.25">
      <c r="B235" s="84" t="s">
        <v>1544</v>
      </c>
      <c r="C235" s="111" t="s">
        <v>4303</v>
      </c>
      <c r="D235" s="111">
        <v>1</v>
      </c>
      <c r="E235" s="111" t="s">
        <v>4304</v>
      </c>
      <c r="F235" s="111">
        <v>1</v>
      </c>
      <c r="G235" s="111" t="s">
        <v>4305</v>
      </c>
      <c r="H235" s="77" t="s">
        <v>1134</v>
      </c>
      <c r="I235" s="84"/>
      <c r="J235" s="84"/>
      <c r="K235" s="84" t="s">
        <v>48</v>
      </c>
      <c r="L235" s="84" t="s">
        <v>48</v>
      </c>
      <c r="M235" s="84" t="s">
        <v>874</v>
      </c>
      <c r="N235" s="107" t="s">
        <v>4276</v>
      </c>
      <c r="O235" s="84"/>
      <c r="P235" s="84"/>
      <c r="Q235" s="84" t="s">
        <v>4306</v>
      </c>
      <c r="R235" s="107" t="s">
        <v>4278</v>
      </c>
      <c r="S235" s="107" t="s">
        <v>4286</v>
      </c>
    </row>
    <row r="236" spans="2:19" ht="22.5" x14ac:dyDescent="0.25">
      <c r="B236" s="84" t="s">
        <v>1545</v>
      </c>
      <c r="C236" s="111" t="s">
        <v>4307</v>
      </c>
      <c r="D236" s="111">
        <v>1</v>
      </c>
      <c r="E236" s="111" t="s">
        <v>4308</v>
      </c>
      <c r="F236" s="111">
        <v>1</v>
      </c>
      <c r="G236" s="111" t="s">
        <v>4309</v>
      </c>
      <c r="H236" s="77" t="s">
        <v>1134</v>
      </c>
      <c r="I236" s="84"/>
      <c r="J236" s="84"/>
      <c r="K236" s="84" t="s">
        <v>48</v>
      </c>
      <c r="L236" s="84" t="s">
        <v>48</v>
      </c>
      <c r="M236" s="84" t="s">
        <v>874</v>
      </c>
      <c r="N236" s="84" t="s">
        <v>4310</v>
      </c>
      <c r="O236" s="84"/>
      <c r="P236" s="84"/>
      <c r="Q236" s="84" t="s">
        <v>4311</v>
      </c>
      <c r="R236" s="84" t="s">
        <v>4312</v>
      </c>
      <c r="S236" s="84" t="s">
        <v>4313</v>
      </c>
    </row>
    <row r="237" spans="2:19" ht="22.5" x14ac:dyDescent="0.25">
      <c r="B237" s="84" t="s">
        <v>1546</v>
      </c>
      <c r="C237" s="111" t="s">
        <v>4314</v>
      </c>
      <c r="D237" s="111">
        <v>1</v>
      </c>
      <c r="E237" s="111" t="s">
        <v>4315</v>
      </c>
      <c r="F237" s="111">
        <v>1</v>
      </c>
      <c r="G237" s="111" t="s">
        <v>4316</v>
      </c>
      <c r="H237" s="77" t="s">
        <v>1134</v>
      </c>
      <c r="I237" s="84"/>
      <c r="J237" s="84"/>
      <c r="K237" s="84" t="s">
        <v>48</v>
      </c>
      <c r="L237" s="84" t="s">
        <v>48</v>
      </c>
      <c r="M237" s="84" t="s">
        <v>874</v>
      </c>
      <c r="N237" s="84" t="s">
        <v>4310</v>
      </c>
      <c r="O237" s="84"/>
      <c r="P237" s="84"/>
      <c r="Q237" s="84" t="s">
        <v>4317</v>
      </c>
      <c r="R237" s="84" t="s">
        <v>4312</v>
      </c>
      <c r="S237" s="84" t="s">
        <v>4313</v>
      </c>
    </row>
    <row r="238" spans="2:19" ht="22.5" x14ac:dyDescent="0.25">
      <c r="B238" s="84" t="s">
        <v>1547</v>
      </c>
      <c r="C238" s="111" t="s">
        <v>4318</v>
      </c>
      <c r="D238" s="111">
        <v>1</v>
      </c>
      <c r="E238" s="111" t="s">
        <v>4319</v>
      </c>
      <c r="F238" s="111">
        <v>1</v>
      </c>
      <c r="G238" s="111" t="s">
        <v>4320</v>
      </c>
      <c r="H238" s="77" t="s">
        <v>1134</v>
      </c>
      <c r="I238" s="84" t="s">
        <v>48</v>
      </c>
      <c r="J238" s="84" t="s">
        <v>48</v>
      </c>
      <c r="K238" s="84"/>
      <c r="L238" s="84"/>
      <c r="M238" s="84" t="s">
        <v>874</v>
      </c>
      <c r="N238" s="84" t="s">
        <v>4310</v>
      </c>
      <c r="O238" s="84"/>
      <c r="P238" s="84"/>
      <c r="Q238" s="84" t="s">
        <v>4321</v>
      </c>
      <c r="R238" s="84" t="s">
        <v>4312</v>
      </c>
      <c r="S238" s="84" t="s">
        <v>4313</v>
      </c>
    </row>
    <row r="239" spans="2:19" ht="22.5" x14ac:dyDescent="0.25">
      <c r="B239" s="84" t="s">
        <v>1548</v>
      </c>
      <c r="C239" s="111" t="s">
        <v>4322</v>
      </c>
      <c r="D239" s="111">
        <v>2</v>
      </c>
      <c r="E239" s="111" t="s">
        <v>4323</v>
      </c>
      <c r="F239" s="111">
        <v>2</v>
      </c>
      <c r="G239" s="111" t="s">
        <v>4324</v>
      </c>
      <c r="H239" s="77" t="s">
        <v>1134</v>
      </c>
      <c r="I239" s="23"/>
      <c r="J239" s="23"/>
      <c r="K239" s="84" t="s">
        <v>48</v>
      </c>
      <c r="L239" s="84" t="s">
        <v>48</v>
      </c>
      <c r="M239" s="84" t="s">
        <v>874</v>
      </c>
      <c r="N239" s="84" t="s">
        <v>4310</v>
      </c>
      <c r="O239" s="84"/>
      <c r="P239" s="84"/>
      <c r="Q239" s="84" t="s">
        <v>4325</v>
      </c>
      <c r="R239" s="84" t="s">
        <v>4312</v>
      </c>
      <c r="S239" s="84" t="s">
        <v>4326</v>
      </c>
    </row>
    <row r="240" spans="2:19" ht="33.75" x14ac:dyDescent="0.25">
      <c r="B240" s="84" t="s">
        <v>1549</v>
      </c>
      <c r="C240" s="111" t="s">
        <v>4327</v>
      </c>
      <c r="D240" s="111">
        <v>1</v>
      </c>
      <c r="E240" s="111" t="s">
        <v>4328</v>
      </c>
      <c r="F240" s="111">
        <v>1</v>
      </c>
      <c r="G240" s="111" t="s">
        <v>4329</v>
      </c>
      <c r="H240" s="77" t="s">
        <v>1134</v>
      </c>
      <c r="I240" s="23"/>
      <c r="J240" s="23"/>
      <c r="K240" s="84" t="s">
        <v>48</v>
      </c>
      <c r="L240" s="84" t="s">
        <v>48</v>
      </c>
      <c r="M240" s="84" t="s">
        <v>874</v>
      </c>
      <c r="N240" s="84" t="s">
        <v>4330</v>
      </c>
      <c r="O240" s="84"/>
      <c r="P240" s="84"/>
      <c r="Q240" s="84" t="s">
        <v>4331</v>
      </c>
      <c r="R240" s="84" t="s">
        <v>4332</v>
      </c>
      <c r="S240" s="84" t="s">
        <v>4333</v>
      </c>
    </row>
    <row r="241" spans="2:19" ht="33.75" x14ac:dyDescent="0.25">
      <c r="B241" s="84" t="s">
        <v>1550</v>
      </c>
      <c r="C241" s="111" t="s">
        <v>4334</v>
      </c>
      <c r="D241" s="111">
        <v>1</v>
      </c>
      <c r="E241" s="111" t="s">
        <v>4335</v>
      </c>
      <c r="F241" s="111">
        <v>1</v>
      </c>
      <c r="G241" s="111" t="s">
        <v>4336</v>
      </c>
      <c r="H241" s="77" t="s">
        <v>1134</v>
      </c>
      <c r="I241" s="23"/>
      <c r="J241" s="23"/>
      <c r="K241" s="84" t="s">
        <v>48</v>
      </c>
      <c r="L241" s="84" t="s">
        <v>48</v>
      </c>
      <c r="M241" s="84" t="s">
        <v>874</v>
      </c>
      <c r="N241" s="84" t="s">
        <v>4330</v>
      </c>
      <c r="O241" s="84"/>
      <c r="P241" s="84"/>
      <c r="Q241" s="84" t="s">
        <v>4337</v>
      </c>
      <c r="R241" s="84" t="s">
        <v>4332</v>
      </c>
      <c r="S241" s="84" t="s">
        <v>4333</v>
      </c>
    </row>
    <row r="242" spans="2:19" ht="33.75" x14ac:dyDescent="0.25">
      <c r="B242" s="84" t="s">
        <v>1551</v>
      </c>
      <c r="C242" s="111" t="s">
        <v>4338</v>
      </c>
      <c r="D242" s="111">
        <v>2</v>
      </c>
      <c r="E242" s="111" t="s">
        <v>4339</v>
      </c>
      <c r="F242" s="111">
        <v>2</v>
      </c>
      <c r="G242" s="111" t="s">
        <v>4340</v>
      </c>
      <c r="H242" s="77" t="s">
        <v>1134</v>
      </c>
      <c r="I242" s="23"/>
      <c r="J242" s="23"/>
      <c r="K242" s="84" t="s">
        <v>48</v>
      </c>
      <c r="L242" s="84" t="s">
        <v>48</v>
      </c>
      <c r="M242" s="84" t="s">
        <v>874</v>
      </c>
      <c r="N242" s="84" t="s">
        <v>4330</v>
      </c>
      <c r="O242" s="84"/>
      <c r="P242" s="84"/>
      <c r="Q242" s="84" t="s">
        <v>4341</v>
      </c>
      <c r="R242" s="84" t="s">
        <v>4332</v>
      </c>
      <c r="S242" s="84" t="s">
        <v>4342</v>
      </c>
    </row>
    <row r="243" spans="2:19" ht="33.75" x14ac:dyDescent="0.25">
      <c r="B243" s="84" t="s">
        <v>1552</v>
      </c>
      <c r="C243" s="111" t="s">
        <v>4343</v>
      </c>
      <c r="D243" s="111">
        <v>1</v>
      </c>
      <c r="E243" s="111" t="s">
        <v>4344</v>
      </c>
      <c r="F243" s="111">
        <v>1</v>
      </c>
      <c r="G243" s="111" t="s">
        <v>4345</v>
      </c>
      <c r="H243" s="77" t="s">
        <v>1134</v>
      </c>
      <c r="I243" s="23"/>
      <c r="J243" s="23"/>
      <c r="K243" s="84" t="s">
        <v>48</v>
      </c>
      <c r="L243" s="84" t="s">
        <v>48</v>
      </c>
      <c r="M243" s="84" t="s">
        <v>874</v>
      </c>
      <c r="N243" s="84" t="s">
        <v>4330</v>
      </c>
      <c r="O243" s="84"/>
      <c r="P243" s="84"/>
      <c r="Q243" s="84" t="s">
        <v>4346</v>
      </c>
      <c r="R243" s="84" t="s">
        <v>4332</v>
      </c>
      <c r="S243" s="84" t="s">
        <v>4333</v>
      </c>
    </row>
    <row r="244" spans="2:19" ht="33.75" x14ac:dyDescent="0.25">
      <c r="B244" s="84" t="s">
        <v>1553</v>
      </c>
      <c r="C244" s="111" t="s">
        <v>4347</v>
      </c>
      <c r="D244" s="111">
        <v>1</v>
      </c>
      <c r="E244" s="111" t="s">
        <v>4348</v>
      </c>
      <c r="F244" s="111">
        <v>1</v>
      </c>
      <c r="G244" s="111" t="s">
        <v>4349</v>
      </c>
      <c r="H244" s="77" t="s">
        <v>1134</v>
      </c>
      <c r="I244" s="84" t="s">
        <v>48</v>
      </c>
      <c r="J244" s="84" t="s">
        <v>48</v>
      </c>
      <c r="K244" s="84"/>
      <c r="L244" s="84"/>
      <c r="M244" s="84" t="s">
        <v>874</v>
      </c>
      <c r="N244" s="84" t="s">
        <v>4330</v>
      </c>
      <c r="O244" s="84"/>
      <c r="P244" s="84"/>
      <c r="Q244" s="84" t="s">
        <v>4350</v>
      </c>
      <c r="R244" s="84" t="s">
        <v>4332</v>
      </c>
      <c r="S244" s="84" t="s">
        <v>4333</v>
      </c>
    </row>
    <row r="245" spans="2:19" ht="33.75" x14ac:dyDescent="0.25">
      <c r="B245" s="84" t="s">
        <v>1554</v>
      </c>
      <c r="C245" s="111" t="s">
        <v>4295</v>
      </c>
      <c r="D245" s="111">
        <v>2</v>
      </c>
      <c r="E245" s="111" t="s">
        <v>4351</v>
      </c>
      <c r="F245" s="111">
        <v>2</v>
      </c>
      <c r="G245" s="111" t="s">
        <v>4352</v>
      </c>
      <c r="H245" s="77" t="s">
        <v>1134</v>
      </c>
      <c r="I245" s="23"/>
      <c r="J245" s="23"/>
      <c r="K245" s="84" t="s">
        <v>48</v>
      </c>
      <c r="L245" s="84" t="s">
        <v>48</v>
      </c>
      <c r="M245" s="84" t="s">
        <v>874</v>
      </c>
      <c r="N245" s="84" t="s">
        <v>4330</v>
      </c>
      <c r="O245" s="84"/>
      <c r="P245" s="84"/>
      <c r="Q245" s="84" t="s">
        <v>4353</v>
      </c>
      <c r="R245" s="84" t="s">
        <v>4332</v>
      </c>
      <c r="S245" s="84" t="s">
        <v>4342</v>
      </c>
    </row>
    <row r="246" spans="2:19" ht="33.75" x14ac:dyDescent="0.25">
      <c r="B246" s="84" t="s">
        <v>1555</v>
      </c>
      <c r="C246" s="111" t="s">
        <v>4354</v>
      </c>
      <c r="D246" s="111">
        <v>2</v>
      </c>
      <c r="E246" s="111" t="s">
        <v>4355</v>
      </c>
      <c r="F246" s="111">
        <v>2</v>
      </c>
      <c r="G246" s="111" t="s">
        <v>4356</v>
      </c>
      <c r="H246" s="77" t="s">
        <v>1134</v>
      </c>
      <c r="I246" s="84"/>
      <c r="J246" s="84"/>
      <c r="K246" s="84" t="s">
        <v>48</v>
      </c>
      <c r="L246" s="84" t="s">
        <v>48</v>
      </c>
      <c r="M246" s="84" t="s">
        <v>874</v>
      </c>
      <c r="N246" s="84" t="s">
        <v>4330</v>
      </c>
      <c r="O246" s="84"/>
      <c r="P246" s="84"/>
      <c r="Q246" s="84" t="s">
        <v>4357</v>
      </c>
      <c r="R246" s="84" t="s">
        <v>4332</v>
      </c>
      <c r="S246" s="84" t="s">
        <v>4342</v>
      </c>
    </row>
    <row r="247" spans="2:19" ht="33.75" x14ac:dyDescent="0.25">
      <c r="B247" s="84" t="s">
        <v>1556</v>
      </c>
      <c r="C247" s="111" t="s">
        <v>4358</v>
      </c>
      <c r="D247" s="111">
        <v>1</v>
      </c>
      <c r="E247" s="111" t="s">
        <v>4359</v>
      </c>
      <c r="F247" s="111">
        <v>1</v>
      </c>
      <c r="G247" s="111" t="s">
        <v>4360</v>
      </c>
      <c r="H247" s="77" t="s">
        <v>1134</v>
      </c>
      <c r="I247" s="84"/>
      <c r="J247" s="84"/>
      <c r="K247" s="84" t="s">
        <v>48</v>
      </c>
      <c r="L247" s="84" t="s">
        <v>48</v>
      </c>
      <c r="M247" s="84" t="s">
        <v>874</v>
      </c>
      <c r="N247" s="84" t="s">
        <v>4330</v>
      </c>
      <c r="O247" s="84"/>
      <c r="P247" s="84"/>
      <c r="Q247" s="84" t="s">
        <v>4361</v>
      </c>
      <c r="R247" s="84" t="s">
        <v>4332</v>
      </c>
      <c r="S247" s="84" t="s">
        <v>4333</v>
      </c>
    </row>
    <row r="248" spans="2:19" ht="33.75" x14ac:dyDescent="0.25">
      <c r="B248" s="84" t="s">
        <v>1557</v>
      </c>
      <c r="C248" s="111" t="s">
        <v>4362</v>
      </c>
      <c r="D248" s="111">
        <v>2</v>
      </c>
      <c r="E248" s="111" t="s">
        <v>4363</v>
      </c>
      <c r="F248" s="111">
        <v>2</v>
      </c>
      <c r="G248" s="111" t="s">
        <v>4364</v>
      </c>
      <c r="H248" s="77" t="s">
        <v>1134</v>
      </c>
      <c r="I248" s="84"/>
      <c r="J248" s="84"/>
      <c r="K248" s="84" t="s">
        <v>48</v>
      </c>
      <c r="L248" s="84" t="s">
        <v>48</v>
      </c>
      <c r="M248" s="84" t="s">
        <v>874</v>
      </c>
      <c r="N248" s="84" t="s">
        <v>4330</v>
      </c>
      <c r="O248" s="84"/>
      <c r="P248" s="84"/>
      <c r="Q248" s="84" t="s">
        <v>4365</v>
      </c>
      <c r="R248" s="84" t="s">
        <v>4332</v>
      </c>
      <c r="S248" s="84" t="s">
        <v>4342</v>
      </c>
    </row>
    <row r="249" spans="2:19" ht="33.75" x14ac:dyDescent="0.25">
      <c r="B249" s="84" t="s">
        <v>1558</v>
      </c>
      <c r="C249" s="111" t="s">
        <v>4366</v>
      </c>
      <c r="D249" s="111">
        <v>1</v>
      </c>
      <c r="E249" s="111" t="s">
        <v>4367</v>
      </c>
      <c r="F249" s="111">
        <v>1</v>
      </c>
      <c r="G249" s="111" t="s">
        <v>4368</v>
      </c>
      <c r="H249" s="77" t="s">
        <v>1134</v>
      </c>
      <c r="I249" s="84" t="s">
        <v>48</v>
      </c>
      <c r="J249" s="84" t="s">
        <v>48</v>
      </c>
      <c r="K249" s="84"/>
      <c r="L249" s="84"/>
      <c r="M249" s="84" t="s">
        <v>874</v>
      </c>
      <c r="N249" s="84" t="s">
        <v>4330</v>
      </c>
      <c r="O249" s="84"/>
      <c r="P249" s="84"/>
      <c r="Q249" s="84" t="s">
        <v>4369</v>
      </c>
      <c r="R249" s="84" t="s">
        <v>4332</v>
      </c>
      <c r="S249" s="84" t="s">
        <v>4333</v>
      </c>
    </row>
    <row r="250" spans="2:19" ht="33.75" x14ac:dyDescent="0.25">
      <c r="B250" s="84" t="s">
        <v>1559</v>
      </c>
      <c r="C250" s="76" t="s">
        <v>4370</v>
      </c>
      <c r="D250" s="76">
        <v>1</v>
      </c>
      <c r="E250" s="76" t="s">
        <v>4371</v>
      </c>
      <c r="F250" s="76">
        <v>1</v>
      </c>
      <c r="G250" s="76" t="s">
        <v>4372</v>
      </c>
      <c r="H250" s="77" t="s">
        <v>1134</v>
      </c>
      <c r="I250" s="84"/>
      <c r="J250" s="84"/>
      <c r="K250" s="84" t="s">
        <v>48</v>
      </c>
      <c r="L250" s="84" t="s">
        <v>48</v>
      </c>
      <c r="M250" s="84" t="s">
        <v>874</v>
      </c>
      <c r="N250" s="84" t="s">
        <v>4332</v>
      </c>
      <c r="O250" s="84"/>
      <c r="P250" s="84"/>
      <c r="Q250" s="84" t="s">
        <v>4373</v>
      </c>
      <c r="R250" s="84" t="s">
        <v>4374</v>
      </c>
      <c r="S250" s="84" t="s">
        <v>4375</v>
      </c>
    </row>
    <row r="251" spans="2:19" ht="33.75" x14ac:dyDescent="0.25">
      <c r="B251" s="84" t="s">
        <v>1560</v>
      </c>
      <c r="C251" s="76" t="s">
        <v>4376</v>
      </c>
      <c r="D251" s="76">
        <v>1</v>
      </c>
      <c r="E251" s="77" t="s">
        <v>4377</v>
      </c>
      <c r="F251" s="76">
        <v>1</v>
      </c>
      <c r="G251" s="76" t="s">
        <v>4372</v>
      </c>
      <c r="H251" s="77" t="s">
        <v>1134</v>
      </c>
      <c r="I251" s="84"/>
      <c r="J251" s="84"/>
      <c r="K251" s="84" t="s">
        <v>48</v>
      </c>
      <c r="L251" s="84" t="s">
        <v>48</v>
      </c>
      <c r="M251" s="84" t="s">
        <v>874</v>
      </c>
      <c r="N251" s="84" t="s">
        <v>4332</v>
      </c>
      <c r="O251" s="84"/>
      <c r="P251" s="84"/>
      <c r="Q251" s="84" t="s">
        <v>4378</v>
      </c>
      <c r="R251" s="84" t="s">
        <v>4374</v>
      </c>
      <c r="S251" s="84" t="s">
        <v>4375</v>
      </c>
    </row>
    <row r="252" spans="2:19" ht="33.75" x14ac:dyDescent="0.25">
      <c r="B252" s="84" t="s">
        <v>1561</v>
      </c>
      <c r="C252" s="76" t="s">
        <v>4379</v>
      </c>
      <c r="D252" s="76">
        <v>1</v>
      </c>
      <c r="E252" s="76" t="s">
        <v>4380</v>
      </c>
      <c r="F252" s="76">
        <v>1</v>
      </c>
      <c r="G252" s="76" t="s">
        <v>4381</v>
      </c>
      <c r="H252" s="77" t="s">
        <v>1134</v>
      </c>
      <c r="I252" s="84"/>
      <c r="J252" s="84"/>
      <c r="K252" s="84" t="s">
        <v>48</v>
      </c>
      <c r="L252" s="84" t="s">
        <v>48</v>
      </c>
      <c r="M252" s="84" t="s">
        <v>874</v>
      </c>
      <c r="N252" s="84" t="s">
        <v>4332</v>
      </c>
      <c r="O252" s="84"/>
      <c r="P252" s="84"/>
      <c r="Q252" s="84" t="s">
        <v>4382</v>
      </c>
      <c r="R252" s="84" t="s">
        <v>4374</v>
      </c>
      <c r="S252" s="84" t="s">
        <v>4375</v>
      </c>
    </row>
    <row r="253" spans="2:19" ht="33.75" x14ac:dyDescent="0.25">
      <c r="B253" s="84" t="s">
        <v>1562</v>
      </c>
      <c r="C253" s="76" t="s">
        <v>4291</v>
      </c>
      <c r="D253" s="76">
        <v>1</v>
      </c>
      <c r="E253" s="76" t="s">
        <v>4383</v>
      </c>
      <c r="F253" s="76">
        <v>1</v>
      </c>
      <c r="G253" s="76" t="s">
        <v>4381</v>
      </c>
      <c r="H253" s="77" t="s">
        <v>1134</v>
      </c>
      <c r="I253" s="84"/>
      <c r="J253" s="84"/>
      <c r="K253" s="84" t="s">
        <v>48</v>
      </c>
      <c r="L253" s="84" t="s">
        <v>48</v>
      </c>
      <c r="M253" s="84" t="s">
        <v>874</v>
      </c>
      <c r="N253" s="84" t="s">
        <v>4332</v>
      </c>
      <c r="O253" s="84"/>
      <c r="P253" s="84"/>
      <c r="Q253" s="84" t="s">
        <v>4384</v>
      </c>
      <c r="R253" s="84" t="s">
        <v>4374</v>
      </c>
      <c r="S253" s="84" t="s">
        <v>4375</v>
      </c>
    </row>
    <row r="254" spans="2:19" ht="33.75" hidden="1" x14ac:dyDescent="0.25">
      <c r="B254" s="84" t="s">
        <v>1563</v>
      </c>
      <c r="C254" s="111" t="s">
        <v>4385</v>
      </c>
      <c r="D254" s="111">
        <v>1</v>
      </c>
      <c r="E254" s="111" t="s">
        <v>4386</v>
      </c>
      <c r="F254" s="111">
        <v>1</v>
      </c>
      <c r="G254" s="111" t="s">
        <v>4387</v>
      </c>
      <c r="H254" s="77" t="s">
        <v>1163</v>
      </c>
      <c r="I254" s="84"/>
      <c r="J254" s="84"/>
      <c r="K254" s="84" t="s">
        <v>48</v>
      </c>
      <c r="L254" s="84" t="s">
        <v>48</v>
      </c>
      <c r="M254" s="84" t="s">
        <v>874</v>
      </c>
      <c r="N254" s="84" t="s">
        <v>4388</v>
      </c>
      <c r="O254" s="84"/>
      <c r="P254" s="84"/>
      <c r="Q254" s="84" t="s">
        <v>4389</v>
      </c>
      <c r="R254" s="84" t="s">
        <v>4390</v>
      </c>
      <c r="S254" s="84" t="s">
        <v>4391</v>
      </c>
    </row>
    <row r="255" spans="2:19" ht="22.5" hidden="1" x14ac:dyDescent="0.25">
      <c r="B255" s="84" t="s">
        <v>1564</v>
      </c>
      <c r="C255" s="111" t="s">
        <v>4392</v>
      </c>
      <c r="D255" s="111">
        <v>2</v>
      </c>
      <c r="E255" s="111" t="s">
        <v>4393</v>
      </c>
      <c r="F255" s="111">
        <v>2</v>
      </c>
      <c r="G255" s="111" t="s">
        <v>4394</v>
      </c>
      <c r="H255" s="77" t="s">
        <v>1163</v>
      </c>
      <c r="I255" s="84"/>
      <c r="J255" s="84"/>
      <c r="K255" s="84" t="s">
        <v>48</v>
      </c>
      <c r="L255" s="84" t="s">
        <v>48</v>
      </c>
      <c r="M255" s="84" t="s">
        <v>874</v>
      </c>
      <c r="N255" s="84" t="s">
        <v>4388</v>
      </c>
      <c r="O255" s="84"/>
      <c r="P255" s="84"/>
      <c r="Q255" s="84" t="s">
        <v>4395</v>
      </c>
      <c r="R255" s="84" t="s">
        <v>4390</v>
      </c>
      <c r="S255" s="84" t="s">
        <v>4396</v>
      </c>
    </row>
    <row r="256" spans="2:19" ht="22.5" hidden="1" x14ac:dyDescent="0.25">
      <c r="B256" s="84" t="s">
        <v>1565</v>
      </c>
      <c r="C256" s="111" t="s">
        <v>4397</v>
      </c>
      <c r="D256" s="111">
        <v>1</v>
      </c>
      <c r="E256" s="111" t="s">
        <v>4398</v>
      </c>
      <c r="F256" s="111">
        <v>1</v>
      </c>
      <c r="G256" s="111" t="s">
        <v>4399</v>
      </c>
      <c r="H256" s="77" t="s">
        <v>1163</v>
      </c>
      <c r="I256" s="84" t="s">
        <v>48</v>
      </c>
      <c r="J256" s="84" t="s">
        <v>48</v>
      </c>
      <c r="K256" s="84"/>
      <c r="L256" s="84"/>
      <c r="M256" s="84" t="s">
        <v>874</v>
      </c>
      <c r="N256" s="84" t="s">
        <v>4388</v>
      </c>
      <c r="O256" s="84"/>
      <c r="P256" s="84"/>
      <c r="Q256" s="84" t="s">
        <v>4400</v>
      </c>
      <c r="R256" s="84" t="s">
        <v>4390</v>
      </c>
      <c r="S256" s="84" t="s">
        <v>4391</v>
      </c>
    </row>
    <row r="257" spans="2:19" ht="22.5" hidden="1" x14ac:dyDescent="0.25">
      <c r="B257" s="84" t="s">
        <v>1566</v>
      </c>
      <c r="C257" s="111" t="s">
        <v>4076</v>
      </c>
      <c r="D257" s="111">
        <v>1</v>
      </c>
      <c r="E257" s="111" t="s">
        <v>4401</v>
      </c>
      <c r="F257" s="111">
        <v>1</v>
      </c>
      <c r="G257" s="111" t="s">
        <v>4402</v>
      </c>
      <c r="H257" s="77" t="s">
        <v>1163</v>
      </c>
      <c r="I257" s="84"/>
      <c r="J257" s="84"/>
      <c r="K257" s="84" t="s">
        <v>48</v>
      </c>
      <c r="L257" s="84" t="s">
        <v>48</v>
      </c>
      <c r="M257" s="84" t="s">
        <v>874</v>
      </c>
      <c r="N257" s="84" t="s">
        <v>4388</v>
      </c>
      <c r="O257" s="84"/>
      <c r="P257" s="84"/>
      <c r="Q257" s="84" t="s">
        <v>4403</v>
      </c>
      <c r="R257" s="84" t="s">
        <v>4390</v>
      </c>
      <c r="S257" s="84" t="s">
        <v>4391</v>
      </c>
    </row>
    <row r="258" spans="2:19" ht="33.75" x14ac:dyDescent="0.25">
      <c r="B258" s="84" t="s">
        <v>1567</v>
      </c>
      <c r="C258" s="111" t="s">
        <v>4404</v>
      </c>
      <c r="D258" s="111">
        <v>1</v>
      </c>
      <c r="E258" s="111" t="s">
        <v>4405</v>
      </c>
      <c r="F258" s="111">
        <v>1</v>
      </c>
      <c r="G258" s="111" t="s">
        <v>4406</v>
      </c>
      <c r="H258" s="77" t="s">
        <v>1134</v>
      </c>
      <c r="I258" s="84" t="s">
        <v>48</v>
      </c>
      <c r="J258" s="84" t="s">
        <v>48</v>
      </c>
      <c r="K258" s="84"/>
      <c r="L258" s="84"/>
      <c r="M258" s="84" t="s">
        <v>874</v>
      </c>
      <c r="N258" s="84" t="s">
        <v>4407</v>
      </c>
      <c r="O258" s="84"/>
      <c r="P258" s="84"/>
      <c r="Q258" s="84" t="s">
        <v>4408</v>
      </c>
      <c r="R258" s="84" t="s">
        <v>4409</v>
      </c>
      <c r="S258" s="84" t="s">
        <v>4410</v>
      </c>
    </row>
    <row r="259" spans="2:19" ht="33.75" x14ac:dyDescent="0.25">
      <c r="B259" s="84" t="s">
        <v>1568</v>
      </c>
      <c r="C259" s="111" t="s">
        <v>4411</v>
      </c>
      <c r="D259" s="111">
        <v>1</v>
      </c>
      <c r="E259" s="111" t="s">
        <v>4412</v>
      </c>
      <c r="F259" s="111">
        <v>1</v>
      </c>
      <c r="G259" s="111" t="s">
        <v>4413</v>
      </c>
      <c r="H259" s="77" t="s">
        <v>1134</v>
      </c>
      <c r="I259" s="84" t="s">
        <v>48</v>
      </c>
      <c r="J259" s="84" t="s">
        <v>48</v>
      </c>
      <c r="K259" s="84"/>
      <c r="L259" s="84"/>
      <c r="M259" s="84" t="s">
        <v>874</v>
      </c>
      <c r="N259" s="84" t="s">
        <v>4407</v>
      </c>
      <c r="O259" s="84"/>
      <c r="P259" s="84"/>
      <c r="Q259" s="84" t="s">
        <v>4414</v>
      </c>
      <c r="R259" s="84" t="s">
        <v>4409</v>
      </c>
      <c r="S259" s="84" t="s">
        <v>4410</v>
      </c>
    </row>
    <row r="260" spans="2:19" ht="33.75" x14ac:dyDescent="0.25">
      <c r="B260" s="84" t="s">
        <v>1569</v>
      </c>
      <c r="C260" s="111" t="s">
        <v>4415</v>
      </c>
      <c r="D260" s="111">
        <v>1</v>
      </c>
      <c r="E260" s="111" t="s">
        <v>4416</v>
      </c>
      <c r="F260" s="111">
        <v>1</v>
      </c>
      <c r="G260" s="111" t="s">
        <v>4417</v>
      </c>
      <c r="H260" s="77" t="s">
        <v>1134</v>
      </c>
      <c r="I260" s="84" t="s">
        <v>48</v>
      </c>
      <c r="J260" s="84" t="s">
        <v>48</v>
      </c>
      <c r="K260" s="84"/>
      <c r="L260" s="84"/>
      <c r="M260" s="84" t="s">
        <v>874</v>
      </c>
      <c r="N260" s="84" t="s">
        <v>4407</v>
      </c>
      <c r="O260" s="84"/>
      <c r="P260" s="84"/>
      <c r="Q260" s="84" t="s">
        <v>4418</v>
      </c>
      <c r="R260" s="84" t="s">
        <v>4409</v>
      </c>
      <c r="S260" s="84" t="s">
        <v>4410</v>
      </c>
    </row>
    <row r="261" spans="2:19" ht="33.75" x14ac:dyDescent="0.25">
      <c r="B261" s="84" t="s">
        <v>1570</v>
      </c>
      <c r="C261" s="111" t="s">
        <v>4419</v>
      </c>
      <c r="D261" s="111">
        <v>1</v>
      </c>
      <c r="E261" s="111" t="s">
        <v>4420</v>
      </c>
      <c r="F261" s="111">
        <v>1</v>
      </c>
      <c r="G261" s="111" t="s">
        <v>4421</v>
      </c>
      <c r="H261" s="77" t="s">
        <v>1134</v>
      </c>
      <c r="I261" s="84" t="s">
        <v>48</v>
      </c>
      <c r="J261" s="84" t="s">
        <v>48</v>
      </c>
      <c r="K261" s="84"/>
      <c r="L261" s="84"/>
      <c r="M261" s="84" t="s">
        <v>874</v>
      </c>
      <c r="N261" s="84" t="s">
        <v>4407</v>
      </c>
      <c r="O261" s="84"/>
      <c r="P261" s="84"/>
      <c r="Q261" s="84" t="s">
        <v>4422</v>
      </c>
      <c r="R261" s="84" t="s">
        <v>4409</v>
      </c>
      <c r="S261" s="84" t="s">
        <v>4410</v>
      </c>
    </row>
    <row r="262" spans="2:19" ht="33.75" x14ac:dyDescent="0.25">
      <c r="B262" s="84" t="s">
        <v>1571</v>
      </c>
      <c r="C262" s="111" t="s">
        <v>4423</v>
      </c>
      <c r="D262" s="111">
        <v>1</v>
      </c>
      <c r="E262" s="111" t="s">
        <v>4424</v>
      </c>
      <c r="F262" s="111">
        <v>1</v>
      </c>
      <c r="G262" s="111" t="s">
        <v>4425</v>
      </c>
      <c r="H262" s="77" t="s">
        <v>1134</v>
      </c>
      <c r="I262" s="84"/>
      <c r="J262" s="84"/>
      <c r="K262" s="84" t="s">
        <v>48</v>
      </c>
      <c r="L262" s="84" t="s">
        <v>48</v>
      </c>
      <c r="M262" s="84" t="s">
        <v>874</v>
      </c>
      <c r="N262" s="84" t="s">
        <v>4407</v>
      </c>
      <c r="O262" s="84"/>
      <c r="P262" s="84"/>
      <c r="Q262" s="84" t="s">
        <v>4426</v>
      </c>
      <c r="R262" s="84" t="s">
        <v>4409</v>
      </c>
      <c r="S262" s="84" t="s">
        <v>4410</v>
      </c>
    </row>
    <row r="263" spans="2:19" ht="33.75" x14ac:dyDescent="0.25">
      <c r="B263" s="84" t="s">
        <v>1572</v>
      </c>
      <c r="C263" s="111" t="s">
        <v>4427</v>
      </c>
      <c r="D263" s="111">
        <v>1</v>
      </c>
      <c r="E263" s="111" t="s">
        <v>4428</v>
      </c>
      <c r="F263" s="111">
        <v>1</v>
      </c>
      <c r="G263" s="111" t="s">
        <v>4429</v>
      </c>
      <c r="H263" s="77" t="s">
        <v>1134</v>
      </c>
      <c r="I263" s="84"/>
      <c r="J263" s="84"/>
      <c r="K263" s="84" t="s">
        <v>48</v>
      </c>
      <c r="L263" s="84" t="s">
        <v>48</v>
      </c>
      <c r="M263" s="84" t="s">
        <v>874</v>
      </c>
      <c r="N263" s="84" t="s">
        <v>4407</v>
      </c>
      <c r="O263" s="84"/>
      <c r="P263" s="84"/>
      <c r="Q263" s="84" t="s">
        <v>4430</v>
      </c>
      <c r="R263" s="84" t="s">
        <v>4409</v>
      </c>
      <c r="S263" s="84" t="s">
        <v>4410</v>
      </c>
    </row>
    <row r="264" spans="2:19" ht="33.75" x14ac:dyDescent="0.25">
      <c r="B264" s="84" t="s">
        <v>1573</v>
      </c>
      <c r="C264" s="111" t="s">
        <v>4431</v>
      </c>
      <c r="D264" s="111">
        <v>2</v>
      </c>
      <c r="E264" s="111" t="s">
        <v>4432</v>
      </c>
      <c r="F264" s="111">
        <v>2</v>
      </c>
      <c r="G264" s="111" t="s">
        <v>4433</v>
      </c>
      <c r="H264" s="77" t="s">
        <v>1134</v>
      </c>
      <c r="I264" s="84"/>
      <c r="J264" s="84"/>
      <c r="K264" s="84" t="s">
        <v>48</v>
      </c>
      <c r="L264" s="84" t="s">
        <v>48</v>
      </c>
      <c r="M264" s="84" t="s">
        <v>874</v>
      </c>
      <c r="N264" s="84" t="s">
        <v>4407</v>
      </c>
      <c r="O264" s="84"/>
      <c r="P264" s="84"/>
      <c r="Q264" s="84" t="s">
        <v>4434</v>
      </c>
      <c r="R264" s="84" t="s">
        <v>4409</v>
      </c>
      <c r="S264" s="84" t="s">
        <v>4435</v>
      </c>
    </row>
    <row r="265" spans="2:19" ht="33.75" x14ac:dyDescent="0.25">
      <c r="B265" s="84" t="s">
        <v>1574</v>
      </c>
      <c r="C265" s="111" t="s">
        <v>4436</v>
      </c>
      <c r="D265" s="111">
        <v>2</v>
      </c>
      <c r="E265" s="111" t="s">
        <v>4437</v>
      </c>
      <c r="F265" s="111">
        <v>2</v>
      </c>
      <c r="G265" s="111" t="s">
        <v>4438</v>
      </c>
      <c r="H265" s="77" t="s">
        <v>1134</v>
      </c>
      <c r="I265" s="84"/>
      <c r="J265" s="84"/>
      <c r="K265" s="84" t="s">
        <v>48</v>
      </c>
      <c r="L265" s="84" t="s">
        <v>48</v>
      </c>
      <c r="M265" s="84" t="s">
        <v>874</v>
      </c>
      <c r="N265" s="84" t="s">
        <v>4407</v>
      </c>
      <c r="O265" s="84"/>
      <c r="P265" s="84"/>
      <c r="Q265" s="84" t="s">
        <v>4439</v>
      </c>
      <c r="R265" s="84" t="s">
        <v>4409</v>
      </c>
      <c r="S265" s="84" t="s">
        <v>4435</v>
      </c>
    </row>
    <row r="266" spans="2:19" ht="33.75" x14ac:dyDescent="0.25">
      <c r="B266" s="84" t="s">
        <v>1575</v>
      </c>
      <c r="C266" s="87" t="s">
        <v>4440</v>
      </c>
      <c r="D266" s="87">
        <v>1</v>
      </c>
      <c r="E266" s="87" t="s">
        <v>4441</v>
      </c>
      <c r="F266" s="87">
        <v>1</v>
      </c>
      <c r="G266" s="87" t="s">
        <v>4442</v>
      </c>
      <c r="H266" s="77" t="s">
        <v>1134</v>
      </c>
      <c r="I266" s="84"/>
      <c r="J266" s="84"/>
      <c r="K266" s="84" t="s">
        <v>48</v>
      </c>
      <c r="L266" s="84" t="s">
        <v>48</v>
      </c>
      <c r="M266" s="84" t="s">
        <v>874</v>
      </c>
      <c r="N266" s="84" t="s">
        <v>4407</v>
      </c>
      <c r="O266" s="84"/>
      <c r="P266" s="84"/>
      <c r="Q266" s="84" t="s">
        <v>4443</v>
      </c>
      <c r="R266" s="84" t="s">
        <v>4409</v>
      </c>
      <c r="S266" s="84" t="s">
        <v>4410</v>
      </c>
    </row>
    <row r="267" spans="2:19" ht="33.75" x14ac:dyDescent="0.25">
      <c r="B267" s="84" t="s">
        <v>1576</v>
      </c>
      <c r="C267" s="87" t="s">
        <v>4444</v>
      </c>
      <c r="D267" s="87">
        <v>2</v>
      </c>
      <c r="E267" s="87" t="s">
        <v>4445</v>
      </c>
      <c r="F267" s="87">
        <v>2</v>
      </c>
      <c r="G267" s="87" t="s">
        <v>4446</v>
      </c>
      <c r="H267" s="77" t="s">
        <v>1134</v>
      </c>
      <c r="I267" s="84" t="s">
        <v>48</v>
      </c>
      <c r="J267" s="84" t="s">
        <v>48</v>
      </c>
      <c r="K267" s="84"/>
      <c r="L267" s="84"/>
      <c r="M267" s="84" t="s">
        <v>874</v>
      </c>
      <c r="N267" s="84" t="s">
        <v>4407</v>
      </c>
      <c r="O267" s="84"/>
      <c r="P267" s="84"/>
      <c r="Q267" s="84" t="s">
        <v>4447</v>
      </c>
      <c r="R267" s="84" t="s">
        <v>4409</v>
      </c>
      <c r="S267" s="84" t="s">
        <v>4435</v>
      </c>
    </row>
    <row r="268" spans="2:19" ht="33.75" x14ac:dyDescent="0.25">
      <c r="B268" s="84" t="s">
        <v>1577</v>
      </c>
      <c r="C268" s="87" t="s">
        <v>4448</v>
      </c>
      <c r="D268" s="87">
        <v>1</v>
      </c>
      <c r="E268" s="87" t="s">
        <v>4449</v>
      </c>
      <c r="F268" s="87">
        <v>1</v>
      </c>
      <c r="G268" s="87" t="s">
        <v>4450</v>
      </c>
      <c r="H268" s="77" t="s">
        <v>1134</v>
      </c>
      <c r="I268" s="84" t="s">
        <v>48</v>
      </c>
      <c r="J268" s="84" t="s">
        <v>48</v>
      </c>
      <c r="K268" s="84"/>
      <c r="L268" s="84"/>
      <c r="M268" s="84" t="s">
        <v>874</v>
      </c>
      <c r="N268" s="84" t="s">
        <v>4407</v>
      </c>
      <c r="O268" s="84"/>
      <c r="P268" s="84"/>
      <c r="Q268" s="84" t="s">
        <v>4451</v>
      </c>
      <c r="R268" s="84" t="s">
        <v>4409</v>
      </c>
      <c r="S268" s="84" t="s">
        <v>4410</v>
      </c>
    </row>
    <row r="269" spans="2:19" ht="33.75" x14ac:dyDescent="0.25">
      <c r="B269" s="84" t="s">
        <v>1578</v>
      </c>
      <c r="C269" s="87" t="s">
        <v>4452</v>
      </c>
      <c r="D269" s="87">
        <v>1</v>
      </c>
      <c r="E269" s="87" t="s">
        <v>4453</v>
      </c>
      <c r="F269" s="87">
        <v>1</v>
      </c>
      <c r="G269" s="87" t="s">
        <v>4454</v>
      </c>
      <c r="H269" s="77" t="s">
        <v>1134</v>
      </c>
      <c r="I269" s="84" t="s">
        <v>48</v>
      </c>
      <c r="J269" s="84" t="s">
        <v>48</v>
      </c>
      <c r="K269" s="84"/>
      <c r="L269" s="84"/>
      <c r="M269" s="84" t="s">
        <v>874</v>
      </c>
      <c r="N269" s="84" t="s">
        <v>4407</v>
      </c>
      <c r="O269" s="84"/>
      <c r="P269" s="84"/>
      <c r="Q269" s="84" t="s">
        <v>4455</v>
      </c>
      <c r="R269" s="84" t="s">
        <v>4409</v>
      </c>
      <c r="S269" s="84" t="s">
        <v>4410</v>
      </c>
    </row>
    <row r="270" spans="2:19" ht="33.75" x14ac:dyDescent="0.25">
      <c r="B270" s="84" t="s">
        <v>1579</v>
      </c>
      <c r="C270" s="87" t="s">
        <v>4456</v>
      </c>
      <c r="D270" s="87">
        <v>1</v>
      </c>
      <c r="E270" s="87" t="s">
        <v>4457</v>
      </c>
      <c r="F270" s="87">
        <v>1</v>
      </c>
      <c r="G270" s="87" t="s">
        <v>4458</v>
      </c>
      <c r="H270" s="77" t="s">
        <v>1134</v>
      </c>
      <c r="I270" s="84" t="s">
        <v>48</v>
      </c>
      <c r="J270" s="84" t="s">
        <v>48</v>
      </c>
      <c r="K270" s="84"/>
      <c r="L270" s="84"/>
      <c r="M270" s="84" t="s">
        <v>874</v>
      </c>
      <c r="N270" s="84" t="s">
        <v>4407</v>
      </c>
      <c r="O270" s="84"/>
      <c r="P270" s="84"/>
      <c r="Q270" s="84" t="s">
        <v>4459</v>
      </c>
      <c r="R270" s="84" t="s">
        <v>4409</v>
      </c>
      <c r="S270" s="84" t="s">
        <v>4410</v>
      </c>
    </row>
    <row r="271" spans="2:19" ht="33.75" x14ac:dyDescent="0.25">
      <c r="B271" s="84" t="s">
        <v>1580</v>
      </c>
      <c r="C271" s="87" t="s">
        <v>4460</v>
      </c>
      <c r="D271" s="87">
        <v>1</v>
      </c>
      <c r="E271" s="87" t="s">
        <v>4461</v>
      </c>
      <c r="F271" s="87">
        <v>1</v>
      </c>
      <c r="G271" s="87" t="s">
        <v>4462</v>
      </c>
      <c r="H271" s="77" t="s">
        <v>1134</v>
      </c>
      <c r="I271" s="84" t="s">
        <v>48</v>
      </c>
      <c r="J271" s="84" t="s">
        <v>48</v>
      </c>
      <c r="K271" s="84"/>
      <c r="L271" s="84"/>
      <c r="M271" s="84" t="s">
        <v>874</v>
      </c>
      <c r="N271" s="84" t="s">
        <v>4463</v>
      </c>
      <c r="O271" s="84"/>
      <c r="P271" s="84"/>
      <c r="Q271" s="84" t="s">
        <v>4464</v>
      </c>
      <c r="R271" s="95">
        <v>42579</v>
      </c>
      <c r="S271" s="84" t="s">
        <v>4465</v>
      </c>
    </row>
    <row r="272" spans="2:19" ht="22.5" hidden="1" x14ac:dyDescent="0.25">
      <c r="B272" s="84" t="s">
        <v>1581</v>
      </c>
      <c r="C272" s="87" t="s">
        <v>4466</v>
      </c>
      <c r="D272" s="87">
        <v>1</v>
      </c>
      <c r="E272" s="87" t="s">
        <v>4467</v>
      </c>
      <c r="F272" s="87">
        <v>1</v>
      </c>
      <c r="G272" s="87" t="s">
        <v>4468</v>
      </c>
      <c r="H272" s="77" t="s">
        <v>1498</v>
      </c>
      <c r="I272" s="84"/>
      <c r="J272" s="84"/>
      <c r="K272" s="84" t="s">
        <v>48</v>
      </c>
      <c r="L272" s="84" t="s">
        <v>48</v>
      </c>
      <c r="M272" s="84" t="s">
        <v>874</v>
      </c>
      <c r="N272" s="84" t="s">
        <v>4469</v>
      </c>
      <c r="O272" s="84"/>
      <c r="P272" s="84"/>
      <c r="Q272" s="84" t="s">
        <v>4470</v>
      </c>
      <c r="R272" s="84" t="s">
        <v>4471</v>
      </c>
      <c r="S272" s="84" t="s">
        <v>4472</v>
      </c>
    </row>
    <row r="273" spans="2:19" ht="22.5" hidden="1" x14ac:dyDescent="0.25">
      <c r="B273" s="84" t="s">
        <v>1582</v>
      </c>
      <c r="C273" s="87" t="s">
        <v>4473</v>
      </c>
      <c r="D273" s="87">
        <v>1</v>
      </c>
      <c r="E273" s="87" t="s">
        <v>4474</v>
      </c>
      <c r="F273" s="87">
        <v>1</v>
      </c>
      <c r="G273" s="87" t="s">
        <v>4475</v>
      </c>
      <c r="H273" s="77" t="s">
        <v>1498</v>
      </c>
      <c r="I273" s="84"/>
      <c r="J273" s="84"/>
      <c r="K273" s="84" t="s">
        <v>48</v>
      </c>
      <c r="L273" s="84" t="s">
        <v>48</v>
      </c>
      <c r="M273" s="84" t="s">
        <v>874</v>
      </c>
      <c r="N273" s="84" t="s">
        <v>4469</v>
      </c>
      <c r="O273" s="84"/>
      <c r="P273" s="84"/>
      <c r="Q273" s="84" t="s">
        <v>4476</v>
      </c>
      <c r="R273" s="84" t="s">
        <v>4471</v>
      </c>
      <c r="S273" s="84" t="s">
        <v>4472</v>
      </c>
    </row>
    <row r="274" spans="2:19" ht="22.5" hidden="1" x14ac:dyDescent="0.25">
      <c r="B274" s="84" t="s">
        <v>1583</v>
      </c>
      <c r="C274" s="87" t="s">
        <v>4477</v>
      </c>
      <c r="D274" s="87">
        <v>1</v>
      </c>
      <c r="E274" s="87" t="s">
        <v>4478</v>
      </c>
      <c r="F274" s="87">
        <v>1</v>
      </c>
      <c r="G274" s="87" t="s">
        <v>4479</v>
      </c>
      <c r="H274" s="77" t="s">
        <v>1498</v>
      </c>
      <c r="I274" s="84" t="s">
        <v>48</v>
      </c>
      <c r="J274" s="84" t="s">
        <v>48</v>
      </c>
      <c r="K274" s="84"/>
      <c r="L274" s="84"/>
      <c r="M274" s="84" t="s">
        <v>874</v>
      </c>
      <c r="N274" s="84" t="s">
        <v>4480</v>
      </c>
      <c r="O274" s="84"/>
      <c r="P274" s="84"/>
      <c r="Q274" s="84" t="s">
        <v>4481</v>
      </c>
      <c r="R274" s="84" t="s">
        <v>4482</v>
      </c>
      <c r="S274" s="84" t="s">
        <v>4483</v>
      </c>
    </row>
    <row r="275" spans="2:19" ht="22.5" hidden="1" x14ac:dyDescent="0.25">
      <c r="B275" s="84" t="s">
        <v>1584</v>
      </c>
      <c r="C275" s="87" t="s">
        <v>4484</v>
      </c>
      <c r="D275" s="87">
        <v>1</v>
      </c>
      <c r="E275" s="87" t="s">
        <v>4485</v>
      </c>
      <c r="F275" s="87">
        <v>1</v>
      </c>
      <c r="G275" s="87" t="s">
        <v>4486</v>
      </c>
      <c r="H275" s="77" t="s">
        <v>1498</v>
      </c>
      <c r="I275" s="84" t="s">
        <v>48</v>
      </c>
      <c r="J275" s="84" t="s">
        <v>48</v>
      </c>
      <c r="K275" s="84"/>
      <c r="L275" s="84"/>
      <c r="M275" s="84" t="s">
        <v>874</v>
      </c>
      <c r="N275" s="84" t="s">
        <v>4480</v>
      </c>
      <c r="O275" s="84"/>
      <c r="P275" s="84"/>
      <c r="Q275" s="84" t="s">
        <v>4487</v>
      </c>
      <c r="R275" s="84" t="s">
        <v>4482</v>
      </c>
      <c r="S275" s="84" t="s">
        <v>4483</v>
      </c>
    </row>
    <row r="276" spans="2:19" ht="22.5" hidden="1" x14ac:dyDescent="0.25">
      <c r="B276" s="84" t="s">
        <v>1585</v>
      </c>
      <c r="C276" s="87" t="s">
        <v>4488</v>
      </c>
      <c r="D276" s="87">
        <v>1</v>
      </c>
      <c r="E276" s="87" t="s">
        <v>4489</v>
      </c>
      <c r="F276" s="87">
        <v>1</v>
      </c>
      <c r="G276" s="87" t="s">
        <v>4490</v>
      </c>
      <c r="H276" s="77" t="s">
        <v>1498</v>
      </c>
      <c r="I276" s="84"/>
      <c r="J276" s="84"/>
      <c r="K276" s="84" t="s">
        <v>48</v>
      </c>
      <c r="L276" s="84" t="s">
        <v>48</v>
      </c>
      <c r="M276" s="84" t="s">
        <v>874</v>
      </c>
      <c r="N276" s="84" t="s">
        <v>4480</v>
      </c>
      <c r="O276" s="84"/>
      <c r="P276" s="84"/>
      <c r="Q276" s="84" t="s">
        <v>4491</v>
      </c>
      <c r="R276" s="84" t="s">
        <v>4482</v>
      </c>
      <c r="S276" s="84" t="s">
        <v>4483</v>
      </c>
    </row>
    <row r="277" spans="2:19" ht="22.5" hidden="1" x14ac:dyDescent="0.25">
      <c r="B277" s="84" t="s">
        <v>1586</v>
      </c>
      <c r="C277" s="87" t="s">
        <v>4492</v>
      </c>
      <c r="D277" s="87">
        <v>1</v>
      </c>
      <c r="E277" s="87" t="s">
        <v>4493</v>
      </c>
      <c r="F277" s="87">
        <v>1</v>
      </c>
      <c r="G277" s="87" t="s">
        <v>4494</v>
      </c>
      <c r="H277" s="77" t="s">
        <v>1498</v>
      </c>
      <c r="I277" s="84"/>
      <c r="J277" s="84"/>
      <c r="K277" s="84" t="s">
        <v>48</v>
      </c>
      <c r="L277" s="84" t="s">
        <v>48</v>
      </c>
      <c r="M277" s="84" t="s">
        <v>874</v>
      </c>
      <c r="N277" s="84" t="s">
        <v>4480</v>
      </c>
      <c r="O277" s="84"/>
      <c r="P277" s="84"/>
      <c r="Q277" s="84" t="s">
        <v>4495</v>
      </c>
      <c r="R277" s="84" t="s">
        <v>4482</v>
      </c>
      <c r="S277" s="84" t="s">
        <v>4483</v>
      </c>
    </row>
    <row r="278" spans="2:19" ht="22.5" hidden="1" x14ac:dyDescent="0.25">
      <c r="B278" s="84" t="s">
        <v>1587</v>
      </c>
      <c r="C278" s="87" t="s">
        <v>4496</v>
      </c>
      <c r="D278" s="87">
        <v>1</v>
      </c>
      <c r="E278" s="87" t="s">
        <v>4497</v>
      </c>
      <c r="F278" s="87">
        <v>1</v>
      </c>
      <c r="G278" s="87" t="s">
        <v>267</v>
      </c>
      <c r="H278" s="77" t="s">
        <v>1498</v>
      </c>
      <c r="I278" s="84" t="s">
        <v>48</v>
      </c>
      <c r="J278" s="84" t="s">
        <v>48</v>
      </c>
      <c r="K278" s="84"/>
      <c r="L278" s="84"/>
      <c r="M278" s="84" t="s">
        <v>874</v>
      </c>
      <c r="N278" s="84" t="s">
        <v>4480</v>
      </c>
      <c r="O278" s="84"/>
      <c r="P278" s="84"/>
      <c r="Q278" s="84" t="s">
        <v>4498</v>
      </c>
      <c r="R278" s="84" t="s">
        <v>4482</v>
      </c>
      <c r="S278" s="84" t="s">
        <v>4483</v>
      </c>
    </row>
    <row r="279" spans="2:19" ht="22.5" hidden="1" x14ac:dyDescent="0.25">
      <c r="B279" s="84" t="s">
        <v>1588</v>
      </c>
      <c r="C279" s="87" t="s">
        <v>4499</v>
      </c>
      <c r="D279" s="87">
        <v>1</v>
      </c>
      <c r="E279" s="87" t="s">
        <v>4500</v>
      </c>
      <c r="F279" s="87">
        <v>1</v>
      </c>
      <c r="G279" s="87" t="s">
        <v>4501</v>
      </c>
      <c r="H279" s="77" t="s">
        <v>1498</v>
      </c>
      <c r="I279" s="84"/>
      <c r="J279" s="84"/>
      <c r="K279" s="84" t="s">
        <v>48</v>
      </c>
      <c r="L279" s="84" t="s">
        <v>48</v>
      </c>
      <c r="M279" s="84" t="s">
        <v>874</v>
      </c>
      <c r="N279" s="84" t="s">
        <v>4262</v>
      </c>
      <c r="O279" s="84"/>
      <c r="P279" s="84"/>
      <c r="Q279" s="84" t="s">
        <v>4502</v>
      </c>
      <c r="R279" s="84" t="s">
        <v>4276</v>
      </c>
      <c r="S279" s="84" t="s">
        <v>4503</v>
      </c>
    </row>
    <row r="280" spans="2:19" ht="22.5" hidden="1" x14ac:dyDescent="0.25">
      <c r="B280" s="84" t="s">
        <v>1589</v>
      </c>
      <c r="C280" s="87" t="s">
        <v>4504</v>
      </c>
      <c r="D280" s="87">
        <v>1</v>
      </c>
      <c r="E280" s="87" t="s">
        <v>4505</v>
      </c>
      <c r="F280" s="87">
        <v>1</v>
      </c>
      <c r="G280" s="87" t="s">
        <v>4506</v>
      </c>
      <c r="H280" s="77" t="s">
        <v>908</v>
      </c>
      <c r="I280" s="84" t="s">
        <v>48</v>
      </c>
      <c r="J280" s="84" t="s">
        <v>48</v>
      </c>
      <c r="K280" s="84"/>
      <c r="L280" s="84"/>
      <c r="M280" s="84" t="s">
        <v>874</v>
      </c>
      <c r="N280" s="84" t="s">
        <v>4507</v>
      </c>
      <c r="O280" s="84"/>
      <c r="P280" s="84"/>
      <c r="Q280" s="84" t="s">
        <v>4508</v>
      </c>
      <c r="R280" s="84" t="s">
        <v>4509</v>
      </c>
      <c r="S280" s="84" t="s">
        <v>4510</v>
      </c>
    </row>
    <row r="281" spans="2:19" ht="33.75" hidden="1" x14ac:dyDescent="0.25">
      <c r="B281" s="84" t="s">
        <v>1590</v>
      </c>
      <c r="C281" s="87" t="s">
        <v>4511</v>
      </c>
      <c r="D281" s="87">
        <v>1</v>
      </c>
      <c r="E281" s="87" t="s">
        <v>4512</v>
      </c>
      <c r="F281" s="87">
        <v>1</v>
      </c>
      <c r="G281" s="87" t="s">
        <v>4506</v>
      </c>
      <c r="H281" s="77" t="s">
        <v>908</v>
      </c>
      <c r="I281" s="84" t="s">
        <v>48</v>
      </c>
      <c r="J281" s="84" t="s">
        <v>48</v>
      </c>
      <c r="K281" s="84"/>
      <c r="L281" s="84"/>
      <c r="M281" s="84" t="s">
        <v>874</v>
      </c>
      <c r="N281" s="84" t="s">
        <v>4507</v>
      </c>
      <c r="O281" s="84"/>
      <c r="P281" s="84"/>
      <c r="Q281" s="84" t="s">
        <v>4513</v>
      </c>
      <c r="R281" s="84" t="s">
        <v>4509</v>
      </c>
      <c r="S281" s="84" t="s">
        <v>4510</v>
      </c>
    </row>
    <row r="282" spans="2:19" ht="33.75" hidden="1" x14ac:dyDescent="0.25">
      <c r="B282" s="84" t="s">
        <v>1591</v>
      </c>
      <c r="C282" s="87" t="s">
        <v>4514</v>
      </c>
      <c r="D282" s="87">
        <v>1</v>
      </c>
      <c r="E282" s="87" t="s">
        <v>4515</v>
      </c>
      <c r="F282" s="87">
        <v>1</v>
      </c>
      <c r="G282" s="87" t="s">
        <v>4516</v>
      </c>
      <c r="H282" s="77" t="s">
        <v>908</v>
      </c>
      <c r="I282" s="84" t="s">
        <v>48</v>
      </c>
      <c r="J282" s="84" t="s">
        <v>48</v>
      </c>
      <c r="K282" s="84"/>
      <c r="L282" s="84"/>
      <c r="M282" s="84" t="s">
        <v>874</v>
      </c>
      <c r="N282" s="84" t="s">
        <v>4517</v>
      </c>
      <c r="O282" s="84"/>
      <c r="P282" s="84"/>
      <c r="Q282" s="84" t="s">
        <v>4518</v>
      </c>
      <c r="R282" s="84" t="s">
        <v>4519</v>
      </c>
      <c r="S282" s="84" t="s">
        <v>4520</v>
      </c>
    </row>
    <row r="283" spans="2:19" ht="22.5" hidden="1" x14ac:dyDescent="0.25">
      <c r="B283" s="84" t="s">
        <v>1592</v>
      </c>
      <c r="C283" s="87" t="s">
        <v>4521</v>
      </c>
      <c r="D283" s="87">
        <v>1</v>
      </c>
      <c r="E283" s="87" t="s">
        <v>4522</v>
      </c>
      <c r="F283" s="87">
        <v>1</v>
      </c>
      <c r="G283" s="87" t="s">
        <v>4523</v>
      </c>
      <c r="H283" s="77" t="s">
        <v>908</v>
      </c>
      <c r="I283" s="84" t="s">
        <v>48</v>
      </c>
      <c r="J283" s="84" t="s">
        <v>48</v>
      </c>
      <c r="K283" s="84"/>
      <c r="L283" s="84"/>
      <c r="M283" s="84" t="s">
        <v>874</v>
      </c>
      <c r="N283" s="84" t="s">
        <v>4517</v>
      </c>
      <c r="O283" s="84"/>
      <c r="P283" s="84"/>
      <c r="Q283" s="84" t="s">
        <v>4524</v>
      </c>
      <c r="R283" s="84" t="s">
        <v>4519</v>
      </c>
      <c r="S283" s="84" t="s">
        <v>4520</v>
      </c>
    </row>
    <row r="284" spans="2:19" ht="22.5" hidden="1" x14ac:dyDescent="0.25">
      <c r="B284" s="84" t="s">
        <v>1593</v>
      </c>
      <c r="C284" s="87" t="s">
        <v>4525</v>
      </c>
      <c r="D284" s="87">
        <v>1</v>
      </c>
      <c r="E284" s="87" t="s">
        <v>4526</v>
      </c>
      <c r="F284" s="87">
        <v>1</v>
      </c>
      <c r="G284" s="87" t="s">
        <v>4527</v>
      </c>
      <c r="H284" s="77" t="s">
        <v>908</v>
      </c>
      <c r="I284" s="84" t="s">
        <v>48</v>
      </c>
      <c r="J284" s="84" t="s">
        <v>48</v>
      </c>
      <c r="K284" s="84"/>
      <c r="L284" s="84"/>
      <c r="M284" s="84" t="s">
        <v>874</v>
      </c>
      <c r="N284" s="84" t="s">
        <v>4517</v>
      </c>
      <c r="O284" s="84"/>
      <c r="P284" s="84"/>
      <c r="Q284" s="84" t="s">
        <v>4528</v>
      </c>
      <c r="R284" s="84" t="s">
        <v>4519</v>
      </c>
      <c r="S284" s="84" t="s">
        <v>4520</v>
      </c>
    </row>
    <row r="285" spans="2:19" ht="22.5" hidden="1" x14ac:dyDescent="0.25">
      <c r="B285" s="84" t="s">
        <v>1594</v>
      </c>
      <c r="C285" s="87" t="s">
        <v>4529</v>
      </c>
      <c r="D285" s="87">
        <v>1</v>
      </c>
      <c r="E285" s="87" t="s">
        <v>4530</v>
      </c>
      <c r="F285" s="87">
        <v>1</v>
      </c>
      <c r="G285" s="87" t="s">
        <v>4531</v>
      </c>
      <c r="H285" s="77" t="s">
        <v>908</v>
      </c>
      <c r="I285" s="84" t="s">
        <v>48</v>
      </c>
      <c r="J285" s="84" t="s">
        <v>48</v>
      </c>
      <c r="K285" s="84"/>
      <c r="L285" s="84"/>
      <c r="M285" s="84" t="s">
        <v>874</v>
      </c>
      <c r="N285" s="84" t="s">
        <v>4517</v>
      </c>
      <c r="O285" s="84"/>
      <c r="P285" s="84"/>
      <c r="Q285" s="84" t="s">
        <v>4532</v>
      </c>
      <c r="R285" s="84" t="s">
        <v>4519</v>
      </c>
      <c r="S285" s="84" t="s">
        <v>4520</v>
      </c>
    </row>
    <row r="286" spans="2:19" ht="22.5" hidden="1" x14ac:dyDescent="0.25">
      <c r="B286" s="84" t="s">
        <v>1595</v>
      </c>
      <c r="C286" s="87" t="s">
        <v>4533</v>
      </c>
      <c r="D286" s="87">
        <v>1</v>
      </c>
      <c r="E286" s="87" t="s">
        <v>4534</v>
      </c>
      <c r="F286" s="87">
        <v>1</v>
      </c>
      <c r="G286" s="87" t="s">
        <v>4531</v>
      </c>
      <c r="H286" s="77" t="s">
        <v>908</v>
      </c>
      <c r="I286" s="84" t="s">
        <v>48</v>
      </c>
      <c r="J286" s="84" t="s">
        <v>48</v>
      </c>
      <c r="K286" s="84"/>
      <c r="L286" s="84"/>
      <c r="M286" s="84" t="s">
        <v>874</v>
      </c>
      <c r="N286" s="84" t="s">
        <v>4517</v>
      </c>
      <c r="O286" s="84"/>
      <c r="P286" s="84"/>
      <c r="Q286" s="84" t="s">
        <v>4535</v>
      </c>
      <c r="R286" s="84" t="s">
        <v>4519</v>
      </c>
      <c r="S286" s="84" t="s">
        <v>4520</v>
      </c>
    </row>
    <row r="287" spans="2:19" ht="22.5" hidden="1" x14ac:dyDescent="0.25">
      <c r="B287" s="84" t="s">
        <v>1596</v>
      </c>
      <c r="C287" s="87" t="s">
        <v>4536</v>
      </c>
      <c r="D287" s="87">
        <v>1</v>
      </c>
      <c r="E287" s="87" t="s">
        <v>4537</v>
      </c>
      <c r="F287" s="87">
        <v>1</v>
      </c>
      <c r="G287" s="87" t="s">
        <v>4538</v>
      </c>
      <c r="H287" s="77" t="s">
        <v>908</v>
      </c>
      <c r="I287" s="84" t="s">
        <v>48</v>
      </c>
      <c r="J287" s="84" t="s">
        <v>48</v>
      </c>
      <c r="K287" s="84"/>
      <c r="L287" s="84"/>
      <c r="M287" s="84" t="s">
        <v>874</v>
      </c>
      <c r="N287" s="84" t="s">
        <v>4517</v>
      </c>
      <c r="O287" s="84"/>
      <c r="P287" s="84"/>
      <c r="Q287" s="84" t="s">
        <v>4539</v>
      </c>
      <c r="R287" s="84" t="s">
        <v>4519</v>
      </c>
      <c r="S287" s="84" t="s">
        <v>4520</v>
      </c>
    </row>
    <row r="288" spans="2:19" ht="22.5" hidden="1" x14ac:dyDescent="0.25">
      <c r="B288" s="84" t="s">
        <v>1597</v>
      </c>
      <c r="C288" s="87" t="s">
        <v>4540</v>
      </c>
      <c r="D288" s="87">
        <v>1</v>
      </c>
      <c r="E288" s="87" t="s">
        <v>4541</v>
      </c>
      <c r="F288" s="87">
        <v>1</v>
      </c>
      <c r="G288" s="87" t="s">
        <v>4542</v>
      </c>
      <c r="H288" s="77" t="s">
        <v>908</v>
      </c>
      <c r="I288" s="84" t="s">
        <v>48</v>
      </c>
      <c r="J288" s="84" t="s">
        <v>48</v>
      </c>
      <c r="K288" s="84"/>
      <c r="L288" s="84"/>
      <c r="M288" s="84" t="s">
        <v>874</v>
      </c>
      <c r="N288" s="84" t="s">
        <v>4517</v>
      </c>
      <c r="O288" s="84"/>
      <c r="P288" s="84"/>
      <c r="Q288" s="84" t="s">
        <v>4543</v>
      </c>
      <c r="R288" s="84" t="s">
        <v>4519</v>
      </c>
      <c r="S288" s="84" t="s">
        <v>4520</v>
      </c>
    </row>
    <row r="289" spans="2:19" ht="22.5" hidden="1" x14ac:dyDescent="0.25">
      <c r="B289" s="84" t="s">
        <v>1598</v>
      </c>
      <c r="C289" s="87" t="s">
        <v>4544</v>
      </c>
      <c r="D289" s="87">
        <v>1</v>
      </c>
      <c r="E289" s="87" t="s">
        <v>4545</v>
      </c>
      <c r="F289" s="87">
        <v>1</v>
      </c>
      <c r="G289" s="87" t="s">
        <v>4546</v>
      </c>
      <c r="H289" s="77" t="s">
        <v>908</v>
      </c>
      <c r="I289" s="84" t="s">
        <v>48</v>
      </c>
      <c r="J289" s="84" t="s">
        <v>48</v>
      </c>
      <c r="K289" s="84"/>
      <c r="L289" s="84"/>
      <c r="M289" s="84" t="s">
        <v>874</v>
      </c>
      <c r="N289" s="84" t="s">
        <v>4517</v>
      </c>
      <c r="O289" s="84"/>
      <c r="P289" s="84"/>
      <c r="Q289" s="84" t="s">
        <v>4547</v>
      </c>
      <c r="R289" s="84" t="s">
        <v>4519</v>
      </c>
      <c r="S289" s="84" t="s">
        <v>4520</v>
      </c>
    </row>
    <row r="290" spans="2:19" ht="15.75" thickBot="1" x14ac:dyDescent="0.3">
      <c r="B290" s="44"/>
      <c r="C290" s="4"/>
      <c r="D290" s="4"/>
      <c r="E290" s="4"/>
      <c r="F290" s="71"/>
      <c r="G290" s="4"/>
      <c r="H290" s="4"/>
      <c r="I290" s="47"/>
      <c r="J290" s="47"/>
      <c r="K290" s="47"/>
      <c r="L290" s="47"/>
      <c r="M290" s="47"/>
      <c r="N290" s="47"/>
      <c r="O290" s="47"/>
      <c r="P290" s="47"/>
      <c r="Q290" s="47"/>
      <c r="R290" s="4"/>
      <c r="S290" s="47"/>
    </row>
    <row r="291" spans="2:19" ht="16.5" thickBot="1" x14ac:dyDescent="0.3">
      <c r="B291" s="3"/>
      <c r="C291" s="315" t="s">
        <v>15</v>
      </c>
      <c r="D291" s="316"/>
      <c r="E291" s="317"/>
      <c r="F291" s="318" t="s">
        <v>23</v>
      </c>
      <c r="G291" s="319"/>
      <c r="H291" s="320" t="s">
        <v>24</v>
      </c>
      <c r="I291" s="321"/>
      <c r="J291" s="318" t="s">
        <v>26</v>
      </c>
      <c r="K291" s="319"/>
      <c r="L291" s="2"/>
      <c r="M291" s="2"/>
      <c r="N291" s="2"/>
      <c r="O291" s="2"/>
      <c r="P291" s="2"/>
      <c r="Q291" s="2"/>
      <c r="R291" s="5"/>
      <c r="S291" s="5"/>
    </row>
    <row r="292" spans="2:19" ht="15.75" x14ac:dyDescent="0.25">
      <c r="B292" s="3"/>
      <c r="C292" s="304" t="s">
        <v>22</v>
      </c>
      <c r="D292" s="305"/>
      <c r="E292" s="306"/>
      <c r="F292" s="307">
        <v>280</v>
      </c>
      <c r="G292" s="308"/>
      <c r="H292" s="308">
        <v>280</v>
      </c>
      <c r="I292" s="313"/>
      <c r="J292" s="307">
        <v>560</v>
      </c>
      <c r="K292" s="314"/>
      <c r="L292" s="2"/>
      <c r="M292" s="2"/>
      <c r="N292" s="2"/>
      <c r="O292" s="2"/>
      <c r="P292" s="2"/>
      <c r="Q292" s="2"/>
      <c r="R292" s="5"/>
      <c r="S292" s="5"/>
    </row>
    <row r="293" spans="2:19" ht="16.5" thickBot="1" x14ac:dyDescent="0.3">
      <c r="B293" s="3"/>
      <c r="C293" s="292" t="s">
        <v>25</v>
      </c>
      <c r="D293" s="293"/>
      <c r="E293" s="294"/>
      <c r="F293" s="295">
        <v>280</v>
      </c>
      <c r="G293" s="296"/>
      <c r="H293" s="296">
        <v>280</v>
      </c>
      <c r="I293" s="297"/>
      <c r="J293" s="295">
        <v>560</v>
      </c>
      <c r="K293" s="298"/>
      <c r="L293" s="2"/>
      <c r="M293" s="2"/>
      <c r="N293" s="2"/>
      <c r="O293" s="2"/>
      <c r="P293" s="2"/>
      <c r="Q293" s="2"/>
      <c r="R293" s="5"/>
      <c r="S293" s="5"/>
    </row>
    <row r="294" spans="2:19" ht="15.75" x14ac:dyDescent="0.25">
      <c r="B294" s="3"/>
      <c r="C294" s="4"/>
      <c r="D294" s="4"/>
      <c r="E294" s="4"/>
      <c r="F294" s="7"/>
      <c r="G294" s="7"/>
      <c r="H294" s="7"/>
      <c r="I294" s="7"/>
      <c r="J294" s="7"/>
      <c r="K294" s="7"/>
      <c r="L294" s="2"/>
      <c r="M294" s="2"/>
      <c r="N294" s="2"/>
      <c r="O294" s="2"/>
      <c r="P294" s="2"/>
      <c r="Q294" s="2"/>
      <c r="R294" s="5"/>
      <c r="S294" s="5"/>
    </row>
    <row r="295" spans="2:19" ht="15.75" x14ac:dyDescent="0.25">
      <c r="B295" s="3"/>
      <c r="C295" s="3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5"/>
      <c r="S295" s="5"/>
    </row>
    <row r="296" spans="2:19" ht="15.75" x14ac:dyDescent="0.25">
      <c r="B296" s="3"/>
      <c r="C296" s="3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5"/>
      <c r="S296" s="5"/>
    </row>
    <row r="297" spans="2:19" ht="15.75" x14ac:dyDescent="0.25">
      <c r="B297" s="3"/>
      <c r="C297" s="3"/>
      <c r="D297" s="3"/>
      <c r="E297" s="2"/>
      <c r="F297" s="2"/>
      <c r="G297" s="6" t="s">
        <v>9</v>
      </c>
      <c r="H297" s="2"/>
      <c r="I297" s="2"/>
      <c r="J297" s="2"/>
      <c r="K297" s="2"/>
      <c r="L297" s="2"/>
      <c r="M297" s="2"/>
      <c r="N297" s="6" t="s">
        <v>27</v>
      </c>
      <c r="O297" s="2"/>
      <c r="P297" s="2"/>
      <c r="Q297" s="3"/>
      <c r="R297" s="3"/>
      <c r="S297" s="3"/>
    </row>
    <row r="298" spans="2:19" ht="15.75" x14ac:dyDescent="0.25">
      <c r="B298" s="1" t="s">
        <v>7</v>
      </c>
      <c r="C298" s="3"/>
      <c r="D298" s="3"/>
      <c r="E298" s="3"/>
      <c r="F298" s="3"/>
      <c r="G298" s="6" t="s">
        <v>14</v>
      </c>
      <c r="H298" s="3"/>
      <c r="I298" s="3"/>
      <c r="J298" s="3"/>
      <c r="K298" s="3"/>
      <c r="L298" s="3"/>
      <c r="M298" s="3"/>
      <c r="N298" s="6" t="s">
        <v>14</v>
      </c>
      <c r="O298" s="3"/>
      <c r="P298" s="3"/>
      <c r="Q298" s="3"/>
      <c r="R298" s="3"/>
      <c r="S298" s="3"/>
    </row>
    <row r="299" spans="2:19" ht="15.75" x14ac:dyDescent="0.25">
      <c r="B299" s="6" t="s">
        <v>14</v>
      </c>
      <c r="C299" s="3"/>
      <c r="D299" s="3"/>
      <c r="E299" s="3"/>
      <c r="F299" s="3"/>
      <c r="G299" s="3" t="s">
        <v>1652</v>
      </c>
      <c r="H299" s="3"/>
      <c r="I299" s="3"/>
      <c r="J299" s="3"/>
      <c r="K299" s="3"/>
      <c r="L299" s="3"/>
      <c r="M299" s="3"/>
      <c r="N299" s="3" t="s">
        <v>1654</v>
      </c>
      <c r="O299" s="3"/>
      <c r="P299" s="3"/>
      <c r="Q299" s="3"/>
      <c r="R299" s="3"/>
      <c r="S299" s="3"/>
    </row>
    <row r="300" spans="2:19" ht="15.75" x14ac:dyDescent="0.25">
      <c r="B300" s="3" t="s">
        <v>1651</v>
      </c>
      <c r="C300" s="3"/>
      <c r="D300" s="3"/>
      <c r="E300" s="3"/>
      <c r="F300" s="3"/>
      <c r="G300" s="3" t="s">
        <v>1653</v>
      </c>
      <c r="H300" s="3"/>
      <c r="I300" s="3"/>
      <c r="J300" s="3"/>
      <c r="K300" s="3"/>
      <c r="L300" s="3"/>
      <c r="M300" s="3"/>
      <c r="N300" s="3" t="s">
        <v>1655</v>
      </c>
      <c r="O300" s="3"/>
      <c r="P300" s="3"/>
      <c r="Q300" s="3"/>
      <c r="R300" s="3"/>
      <c r="S300" s="3"/>
    </row>
    <row r="301" spans="2:19" ht="15.75" x14ac:dyDescent="0.25">
      <c r="B301" s="291" t="s">
        <v>1650</v>
      </c>
      <c r="C301" s="291"/>
      <c r="D301" s="291"/>
      <c r="E301" s="3"/>
      <c r="F301" s="3"/>
      <c r="G301" s="3" t="s">
        <v>4567</v>
      </c>
      <c r="H301" s="3"/>
      <c r="I301" s="3"/>
      <c r="J301" s="3"/>
      <c r="K301" s="3"/>
      <c r="L301" s="3"/>
      <c r="M301" s="3"/>
      <c r="N301" s="3" t="s">
        <v>4568</v>
      </c>
      <c r="O301" s="3"/>
      <c r="P301" s="3"/>
      <c r="Q301" s="3"/>
      <c r="R301" s="6"/>
      <c r="S301" s="3"/>
    </row>
    <row r="302" spans="2:19" ht="15.75" x14ac:dyDescent="0.25">
      <c r="B302" s="2" t="s">
        <v>4566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</sheetData>
  <autoFilter ref="B9:S289">
    <filterColumn colId="6">
      <filters>
        <filter val="AGUSAN DEL NORTE"/>
      </filters>
    </filterColumn>
  </autoFilter>
  <mergeCells count="34">
    <mergeCell ref="B3:S3"/>
    <mergeCell ref="B4:S4"/>
    <mergeCell ref="B5:S5"/>
    <mergeCell ref="B7:B9"/>
    <mergeCell ref="C7:C9"/>
    <mergeCell ref="D7:D9"/>
    <mergeCell ref="E7:E9"/>
    <mergeCell ref="F7:F9"/>
    <mergeCell ref="G7:G9"/>
    <mergeCell ref="H7:H9"/>
    <mergeCell ref="Q7:S7"/>
    <mergeCell ref="I8:J8"/>
    <mergeCell ref="S8:S9"/>
    <mergeCell ref="N7:N9"/>
    <mergeCell ref="O7:O9"/>
    <mergeCell ref="P7:P9"/>
    <mergeCell ref="R8:R9"/>
    <mergeCell ref="I7:L7"/>
    <mergeCell ref="C292:E292"/>
    <mergeCell ref="F292:G292"/>
    <mergeCell ref="K8:L8"/>
    <mergeCell ref="Q8:Q9"/>
    <mergeCell ref="H292:I292"/>
    <mergeCell ref="J292:K292"/>
    <mergeCell ref="C291:E291"/>
    <mergeCell ref="F291:G291"/>
    <mergeCell ref="H291:I291"/>
    <mergeCell ref="J291:K291"/>
    <mergeCell ref="M7:M9"/>
    <mergeCell ref="B301:D301"/>
    <mergeCell ref="C293:E293"/>
    <mergeCell ref="F293:G293"/>
    <mergeCell ref="H293:I293"/>
    <mergeCell ref="J293:K293"/>
  </mergeCells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30"/>
  <sheetViews>
    <sheetView workbookViewId="0">
      <selection activeCell="G150" sqref="G150"/>
    </sheetView>
  </sheetViews>
  <sheetFormatPr defaultRowHeight="15" x14ac:dyDescent="0.25"/>
  <cols>
    <col min="2" max="2" width="11.28515625" customWidth="1"/>
    <col min="5" max="5" width="14.85546875" customWidth="1"/>
    <col min="15" max="15" width="12.28515625" customWidth="1"/>
    <col min="18" max="20" width="10.7109375" customWidth="1"/>
    <col min="21" max="21" width="10.28515625" customWidth="1"/>
    <col min="22" max="22" width="13.42578125" customWidth="1"/>
    <col min="23" max="23" width="12.28515625" customWidth="1"/>
  </cols>
  <sheetData>
    <row r="1" spans="1:23" ht="15.75" x14ac:dyDescent="0.25">
      <c r="A1" s="3"/>
      <c r="B1" s="37"/>
      <c r="C1" s="3"/>
      <c r="D1" s="3"/>
      <c r="E1" s="38"/>
      <c r="F1" s="3"/>
      <c r="G1" s="3"/>
      <c r="H1" s="37"/>
      <c r="I1" s="3"/>
      <c r="J1" s="3"/>
      <c r="K1" s="3"/>
      <c r="L1" s="3"/>
      <c r="M1" s="3"/>
      <c r="N1" s="3"/>
      <c r="O1" s="3"/>
      <c r="P1" s="3"/>
      <c r="Q1" s="3"/>
      <c r="R1" s="37"/>
      <c r="S1" s="37"/>
      <c r="T1" s="37"/>
      <c r="U1" s="37"/>
      <c r="V1" s="39"/>
      <c r="W1" s="3"/>
    </row>
    <row r="2" spans="1:23" ht="20.25" x14ac:dyDescent="0.25">
      <c r="A2" s="325" t="s">
        <v>28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</row>
    <row r="3" spans="1:23" ht="15.75" x14ac:dyDescent="0.25">
      <c r="A3" s="326" t="s">
        <v>2800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</row>
    <row r="4" spans="1:23" ht="15.75" x14ac:dyDescent="0.25">
      <c r="A4" s="327" t="s">
        <v>677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</row>
    <row r="5" spans="1:23" ht="16.5" thickBot="1" x14ac:dyDescent="0.3">
      <c r="A5" s="3"/>
      <c r="B5" s="37"/>
      <c r="C5" s="3"/>
      <c r="D5" s="3"/>
      <c r="E5" s="40"/>
      <c r="F5" s="41"/>
      <c r="G5" s="41"/>
      <c r="H5" s="42"/>
      <c r="I5" s="41"/>
      <c r="J5" s="41"/>
      <c r="K5" s="41"/>
      <c r="L5" s="41"/>
      <c r="M5" s="41"/>
      <c r="N5" s="41"/>
      <c r="O5" s="41"/>
      <c r="P5" s="41"/>
      <c r="Q5" s="41"/>
      <c r="R5" s="42"/>
      <c r="S5" s="42"/>
      <c r="T5" s="42"/>
      <c r="U5" s="42"/>
      <c r="V5" s="41"/>
      <c r="W5" s="41"/>
    </row>
    <row r="6" spans="1:23" ht="15" customHeight="1" x14ac:dyDescent="0.25">
      <c r="A6" s="328" t="s">
        <v>13</v>
      </c>
      <c r="B6" s="377" t="s">
        <v>1</v>
      </c>
      <c r="C6" s="378" t="s">
        <v>12</v>
      </c>
      <c r="D6" s="351">
        <f>SUBTOTAL(9,D9:D315)</f>
        <v>123</v>
      </c>
      <c r="E6" s="380" t="s">
        <v>0</v>
      </c>
      <c r="F6" s="382" t="s">
        <v>12</v>
      </c>
      <c r="G6" s="374">
        <f>SUBTOTAL(9,G9:G315)</f>
        <v>123</v>
      </c>
      <c r="H6" s="351" t="s">
        <v>2</v>
      </c>
      <c r="I6" s="384" t="s">
        <v>10</v>
      </c>
      <c r="J6" s="366" t="s">
        <v>3</v>
      </c>
      <c r="K6" s="367"/>
      <c r="L6" s="367"/>
      <c r="M6" s="368"/>
      <c r="N6" s="377" t="s">
        <v>16</v>
      </c>
      <c r="O6" s="351" t="s">
        <v>17</v>
      </c>
      <c r="P6" s="351" t="s">
        <v>18</v>
      </c>
      <c r="Q6" s="353" t="s">
        <v>19</v>
      </c>
      <c r="R6" s="355" t="s">
        <v>402</v>
      </c>
      <c r="S6" s="356"/>
      <c r="T6" s="357"/>
      <c r="U6" s="355" t="s">
        <v>401</v>
      </c>
      <c r="V6" s="356"/>
      <c r="W6" s="357"/>
    </row>
    <row r="7" spans="1:23" x14ac:dyDescent="0.25">
      <c r="A7" s="329"/>
      <c r="B7" s="312"/>
      <c r="C7" s="379"/>
      <c r="D7" s="352"/>
      <c r="E7" s="381"/>
      <c r="F7" s="383"/>
      <c r="G7" s="375"/>
      <c r="H7" s="352"/>
      <c r="I7" s="385"/>
      <c r="J7" s="369" t="s">
        <v>4</v>
      </c>
      <c r="K7" s="370"/>
      <c r="L7" s="371" t="s">
        <v>8</v>
      </c>
      <c r="M7" s="372"/>
      <c r="N7" s="312"/>
      <c r="O7" s="352"/>
      <c r="P7" s="352"/>
      <c r="Q7" s="354"/>
      <c r="R7" s="43"/>
      <c r="S7" s="299" t="s">
        <v>11</v>
      </c>
      <c r="T7" s="345" t="s">
        <v>21</v>
      </c>
      <c r="U7" s="324" t="s">
        <v>20</v>
      </c>
      <c r="V7" s="299" t="s">
        <v>11</v>
      </c>
      <c r="W7" s="345" t="s">
        <v>21</v>
      </c>
    </row>
    <row r="8" spans="1:23" ht="24" x14ac:dyDescent="0.25">
      <c r="A8" s="329"/>
      <c r="B8" s="312"/>
      <c r="C8" s="379"/>
      <c r="D8" s="373"/>
      <c r="E8" s="381"/>
      <c r="F8" s="383"/>
      <c r="G8" s="376"/>
      <c r="H8" s="352"/>
      <c r="I8" s="385"/>
      <c r="J8" s="80" t="s">
        <v>5</v>
      </c>
      <c r="K8" s="73" t="s">
        <v>6</v>
      </c>
      <c r="L8" s="73" t="s">
        <v>5</v>
      </c>
      <c r="M8" s="81" t="s">
        <v>6</v>
      </c>
      <c r="N8" s="312"/>
      <c r="O8" s="352"/>
      <c r="P8" s="352"/>
      <c r="Q8" s="354"/>
      <c r="R8" s="59" t="s">
        <v>20</v>
      </c>
      <c r="S8" s="300"/>
      <c r="T8" s="346"/>
      <c r="U8" s="358"/>
      <c r="V8" s="300"/>
      <c r="W8" s="346"/>
    </row>
    <row r="9" spans="1:23" ht="45" x14ac:dyDescent="0.25">
      <c r="A9" s="88" t="s">
        <v>682</v>
      </c>
      <c r="B9" s="78" t="s">
        <v>2899</v>
      </c>
      <c r="C9" s="78" t="s">
        <v>1657</v>
      </c>
      <c r="D9" s="256">
        <v>1</v>
      </c>
      <c r="E9" s="61" t="s">
        <v>2900</v>
      </c>
      <c r="F9" s="32" t="s">
        <v>1657</v>
      </c>
      <c r="G9" s="32">
        <v>1</v>
      </c>
      <c r="H9" s="78" t="s">
        <v>2901</v>
      </c>
      <c r="I9" s="78" t="s">
        <v>232</v>
      </c>
      <c r="J9" s="74"/>
      <c r="K9" s="74"/>
      <c r="L9" s="77" t="s">
        <v>1660</v>
      </c>
      <c r="M9" s="77" t="s">
        <v>1660</v>
      </c>
      <c r="N9" s="72"/>
      <c r="O9" s="62">
        <v>43064</v>
      </c>
      <c r="P9" s="75"/>
      <c r="Q9" s="75"/>
      <c r="R9" s="119" t="s">
        <v>2909</v>
      </c>
      <c r="S9" s="78"/>
      <c r="T9" s="82"/>
      <c r="U9" s="78" t="s">
        <v>2910</v>
      </c>
      <c r="V9" s="82">
        <v>43065</v>
      </c>
      <c r="W9" s="82">
        <v>44160</v>
      </c>
    </row>
    <row r="10" spans="1:23" ht="45" x14ac:dyDescent="0.25">
      <c r="A10" s="88" t="s">
        <v>683</v>
      </c>
      <c r="B10" s="78" t="s">
        <v>2902</v>
      </c>
      <c r="C10" s="78" t="s">
        <v>1657</v>
      </c>
      <c r="D10" s="256">
        <v>1</v>
      </c>
      <c r="E10" s="61" t="s">
        <v>2903</v>
      </c>
      <c r="F10" s="32" t="s">
        <v>1657</v>
      </c>
      <c r="G10" s="32">
        <v>1</v>
      </c>
      <c r="H10" s="78" t="s">
        <v>2901</v>
      </c>
      <c r="I10" s="78" t="s">
        <v>232</v>
      </c>
      <c r="J10" s="74"/>
      <c r="K10" s="74"/>
      <c r="L10" s="77" t="s">
        <v>1660</v>
      </c>
      <c r="M10" s="77" t="s">
        <v>1660</v>
      </c>
      <c r="N10" s="72"/>
      <c r="O10" s="62">
        <v>43064</v>
      </c>
      <c r="P10" s="75"/>
      <c r="Q10" s="75"/>
      <c r="R10" s="119" t="s">
        <v>2911</v>
      </c>
      <c r="S10" s="78"/>
      <c r="T10" s="82"/>
      <c r="U10" s="78" t="s">
        <v>2912</v>
      </c>
      <c r="V10" s="82">
        <v>43065</v>
      </c>
      <c r="W10" s="82">
        <v>44161</v>
      </c>
    </row>
    <row r="11" spans="1:23" ht="45" x14ac:dyDescent="0.25">
      <c r="A11" s="88" t="s">
        <v>684</v>
      </c>
      <c r="B11" s="78" t="s">
        <v>2904</v>
      </c>
      <c r="C11" s="78" t="s">
        <v>1657</v>
      </c>
      <c r="D11" s="256">
        <v>1</v>
      </c>
      <c r="E11" s="61" t="s">
        <v>2905</v>
      </c>
      <c r="F11" s="32" t="s">
        <v>1657</v>
      </c>
      <c r="G11" s="32">
        <v>1</v>
      </c>
      <c r="H11" s="78" t="s">
        <v>2906</v>
      </c>
      <c r="I11" s="78" t="s">
        <v>232</v>
      </c>
      <c r="J11" s="74"/>
      <c r="K11" s="74"/>
      <c r="L11" s="77" t="s">
        <v>1660</v>
      </c>
      <c r="M11" s="77" t="s">
        <v>1660</v>
      </c>
      <c r="N11" s="72"/>
      <c r="O11" s="62">
        <v>43064</v>
      </c>
      <c r="P11" s="75"/>
      <c r="Q11" s="75"/>
      <c r="R11" s="119" t="s">
        <v>2913</v>
      </c>
      <c r="S11" s="78"/>
      <c r="T11" s="82"/>
      <c r="U11" s="78" t="s">
        <v>2914</v>
      </c>
      <c r="V11" s="82">
        <v>43065</v>
      </c>
      <c r="W11" s="82">
        <v>44162</v>
      </c>
    </row>
    <row r="12" spans="1:23" ht="45" x14ac:dyDescent="0.25">
      <c r="A12" s="88" t="s">
        <v>685</v>
      </c>
      <c r="B12" s="77" t="s">
        <v>2907</v>
      </c>
      <c r="C12" s="78" t="s">
        <v>1657</v>
      </c>
      <c r="D12" s="256">
        <v>1</v>
      </c>
      <c r="E12" s="83" t="s">
        <v>2908</v>
      </c>
      <c r="F12" s="32" t="s">
        <v>1657</v>
      </c>
      <c r="G12" s="32">
        <v>1</v>
      </c>
      <c r="H12" s="77" t="s">
        <v>2906</v>
      </c>
      <c r="I12" s="78" t="s">
        <v>232</v>
      </c>
      <c r="J12" s="89"/>
      <c r="K12" s="84"/>
      <c r="L12" s="77" t="s">
        <v>1660</v>
      </c>
      <c r="M12" s="77" t="s">
        <v>1660</v>
      </c>
      <c r="N12" s="72"/>
      <c r="O12" s="62">
        <v>43064</v>
      </c>
      <c r="P12" s="84"/>
      <c r="Q12" s="84"/>
      <c r="R12" s="119" t="s">
        <v>2911</v>
      </c>
      <c r="S12" s="84"/>
      <c r="T12" s="82"/>
      <c r="U12" s="84" t="s">
        <v>2915</v>
      </c>
      <c r="V12" s="82">
        <v>43065</v>
      </c>
      <c r="W12" s="82">
        <v>44163</v>
      </c>
    </row>
    <row r="13" spans="1:23" ht="33.75" hidden="1" x14ac:dyDescent="0.25">
      <c r="A13" s="88" t="s">
        <v>686</v>
      </c>
      <c r="B13" s="77" t="s">
        <v>1656</v>
      </c>
      <c r="C13" s="77" t="s">
        <v>1657</v>
      </c>
      <c r="D13" s="256">
        <v>1</v>
      </c>
      <c r="E13" s="79" t="s">
        <v>1658</v>
      </c>
      <c r="F13" s="77" t="s">
        <v>1657</v>
      </c>
      <c r="G13" s="32">
        <v>1</v>
      </c>
      <c r="H13" s="77" t="s">
        <v>1659</v>
      </c>
      <c r="I13" s="77" t="s">
        <v>93</v>
      </c>
      <c r="J13" s="84" t="s">
        <v>1660</v>
      </c>
      <c r="K13" s="84" t="s">
        <v>1660</v>
      </c>
      <c r="L13" s="84"/>
      <c r="M13" s="84"/>
      <c r="N13" s="84" t="s">
        <v>874</v>
      </c>
      <c r="O13" s="90">
        <v>42751</v>
      </c>
      <c r="P13" s="84"/>
      <c r="Q13" s="84"/>
      <c r="R13" s="123" t="s">
        <v>1661</v>
      </c>
      <c r="S13" s="84"/>
      <c r="T13" s="84"/>
      <c r="U13" s="84" t="s">
        <v>1662</v>
      </c>
      <c r="V13" s="91">
        <v>42759</v>
      </c>
      <c r="W13" s="91">
        <v>43846</v>
      </c>
    </row>
    <row r="14" spans="1:23" ht="33.75" hidden="1" x14ac:dyDescent="0.25">
      <c r="A14" s="88" t="s">
        <v>687</v>
      </c>
      <c r="B14" s="77" t="s">
        <v>1113</v>
      </c>
      <c r="C14" s="77" t="s">
        <v>1657</v>
      </c>
      <c r="D14" s="256">
        <v>1</v>
      </c>
      <c r="E14" s="79" t="s">
        <v>1663</v>
      </c>
      <c r="F14" s="77" t="s">
        <v>1657</v>
      </c>
      <c r="G14" s="32">
        <v>1</v>
      </c>
      <c r="H14" s="77" t="s">
        <v>1664</v>
      </c>
      <c r="I14" s="77" t="s">
        <v>93</v>
      </c>
      <c r="J14" s="84" t="s">
        <v>1660</v>
      </c>
      <c r="K14" s="84" t="s">
        <v>1660</v>
      </c>
      <c r="L14" s="84"/>
      <c r="M14" s="84"/>
      <c r="N14" s="84" t="s">
        <v>874</v>
      </c>
      <c r="O14" s="90">
        <v>42751</v>
      </c>
      <c r="P14" s="84"/>
      <c r="Q14" s="84"/>
      <c r="R14" s="123" t="s">
        <v>1665</v>
      </c>
      <c r="S14" s="84"/>
      <c r="T14" s="84"/>
      <c r="U14" s="84" t="s">
        <v>1666</v>
      </c>
      <c r="V14" s="91">
        <v>42759</v>
      </c>
      <c r="W14" s="91">
        <v>43846</v>
      </c>
    </row>
    <row r="15" spans="1:23" ht="33.75" hidden="1" x14ac:dyDescent="0.25">
      <c r="A15" s="88" t="s">
        <v>688</v>
      </c>
      <c r="B15" s="77" t="s">
        <v>1667</v>
      </c>
      <c r="C15" s="77" t="s">
        <v>1657</v>
      </c>
      <c r="D15" s="256">
        <v>1</v>
      </c>
      <c r="E15" s="79" t="s">
        <v>1668</v>
      </c>
      <c r="F15" s="77" t="s">
        <v>1657</v>
      </c>
      <c r="G15" s="32">
        <v>1</v>
      </c>
      <c r="H15" s="77" t="s">
        <v>1669</v>
      </c>
      <c r="I15" s="77" t="s">
        <v>93</v>
      </c>
      <c r="J15" s="84" t="s">
        <v>1660</v>
      </c>
      <c r="K15" s="84" t="s">
        <v>1660</v>
      </c>
      <c r="L15" s="84"/>
      <c r="M15" s="84"/>
      <c r="N15" s="84" t="s">
        <v>874</v>
      </c>
      <c r="O15" s="90">
        <v>42751</v>
      </c>
      <c r="P15" s="84"/>
      <c r="Q15" s="84"/>
      <c r="R15" s="123" t="s">
        <v>1670</v>
      </c>
      <c r="S15" s="84"/>
      <c r="T15" s="84"/>
      <c r="U15" s="84" t="s">
        <v>1671</v>
      </c>
      <c r="V15" s="91">
        <v>42759</v>
      </c>
      <c r="W15" s="91">
        <v>43846</v>
      </c>
    </row>
    <row r="16" spans="1:23" ht="33.75" hidden="1" x14ac:dyDescent="0.25">
      <c r="A16" s="88" t="s">
        <v>689</v>
      </c>
      <c r="B16" s="77" t="s">
        <v>1672</v>
      </c>
      <c r="C16" s="77" t="s">
        <v>1657</v>
      </c>
      <c r="D16" s="256">
        <v>1</v>
      </c>
      <c r="E16" s="79" t="s">
        <v>1673</v>
      </c>
      <c r="F16" s="77" t="s">
        <v>1657</v>
      </c>
      <c r="G16" s="32">
        <v>1</v>
      </c>
      <c r="H16" s="77" t="s">
        <v>1674</v>
      </c>
      <c r="I16" s="77" t="s">
        <v>93</v>
      </c>
      <c r="J16" s="84" t="s">
        <v>1660</v>
      </c>
      <c r="K16" s="84" t="s">
        <v>1660</v>
      </c>
      <c r="L16" s="84"/>
      <c r="M16" s="84"/>
      <c r="N16" s="84" t="s">
        <v>874</v>
      </c>
      <c r="O16" s="90">
        <v>42753</v>
      </c>
      <c r="P16" s="84"/>
      <c r="Q16" s="84"/>
      <c r="R16" s="123" t="s">
        <v>1675</v>
      </c>
      <c r="S16" s="84"/>
      <c r="T16" s="84"/>
      <c r="U16" s="84" t="s">
        <v>1676</v>
      </c>
      <c r="V16" s="91">
        <v>42761</v>
      </c>
      <c r="W16" s="91">
        <v>43848</v>
      </c>
    </row>
    <row r="17" spans="1:23" ht="33.75" hidden="1" x14ac:dyDescent="0.25">
      <c r="A17" s="88" t="s">
        <v>690</v>
      </c>
      <c r="B17" s="77" t="s">
        <v>1098</v>
      </c>
      <c r="C17" s="77" t="s">
        <v>1657</v>
      </c>
      <c r="D17" s="256">
        <v>1</v>
      </c>
      <c r="E17" s="79" t="s">
        <v>1677</v>
      </c>
      <c r="F17" s="77" t="s">
        <v>1657</v>
      </c>
      <c r="G17" s="32">
        <v>1</v>
      </c>
      <c r="H17" s="77" t="s">
        <v>1678</v>
      </c>
      <c r="I17" s="77" t="s">
        <v>93</v>
      </c>
      <c r="J17" s="84" t="s">
        <v>1660</v>
      </c>
      <c r="K17" s="84" t="s">
        <v>1660</v>
      </c>
      <c r="L17" s="84"/>
      <c r="M17" s="84"/>
      <c r="N17" s="84" t="s">
        <v>874</v>
      </c>
      <c r="O17" s="90">
        <v>42761</v>
      </c>
      <c r="P17" s="84"/>
      <c r="Q17" s="84"/>
      <c r="R17" s="123" t="s">
        <v>1679</v>
      </c>
      <c r="S17" s="84"/>
      <c r="T17" s="84"/>
      <c r="U17" s="84" t="s">
        <v>1680</v>
      </c>
      <c r="V17" s="91">
        <v>42769</v>
      </c>
      <c r="W17" s="91">
        <v>43856</v>
      </c>
    </row>
    <row r="18" spans="1:23" ht="33.75" hidden="1" x14ac:dyDescent="0.25">
      <c r="A18" s="88" t="s">
        <v>691</v>
      </c>
      <c r="B18" s="77" t="s">
        <v>1681</v>
      </c>
      <c r="C18" s="77" t="s">
        <v>1657</v>
      </c>
      <c r="D18" s="256">
        <v>1</v>
      </c>
      <c r="E18" s="79" t="s">
        <v>1682</v>
      </c>
      <c r="F18" s="77" t="s">
        <v>1657</v>
      </c>
      <c r="G18" s="32">
        <v>1</v>
      </c>
      <c r="H18" s="77" t="s">
        <v>1683</v>
      </c>
      <c r="I18" s="77" t="s">
        <v>93</v>
      </c>
      <c r="J18" s="84" t="s">
        <v>1660</v>
      </c>
      <c r="K18" s="84" t="s">
        <v>1660</v>
      </c>
      <c r="L18" s="84"/>
      <c r="M18" s="84"/>
      <c r="N18" s="84" t="s">
        <v>874</v>
      </c>
      <c r="O18" s="90">
        <v>42761</v>
      </c>
      <c r="P18" s="84"/>
      <c r="Q18" s="84"/>
      <c r="R18" s="123" t="s">
        <v>1684</v>
      </c>
      <c r="S18" s="84"/>
      <c r="T18" s="84"/>
      <c r="U18" s="84" t="s">
        <v>1685</v>
      </c>
      <c r="V18" s="91">
        <v>42769</v>
      </c>
      <c r="W18" s="91">
        <v>43856</v>
      </c>
    </row>
    <row r="19" spans="1:23" ht="33.75" hidden="1" x14ac:dyDescent="0.25">
      <c r="A19" s="88" t="s">
        <v>692</v>
      </c>
      <c r="B19" s="77" t="s">
        <v>1686</v>
      </c>
      <c r="C19" s="77" t="s">
        <v>1657</v>
      </c>
      <c r="D19" s="256">
        <v>1</v>
      </c>
      <c r="E19" s="79" t="s">
        <v>1687</v>
      </c>
      <c r="F19" s="77" t="s">
        <v>1657</v>
      </c>
      <c r="G19" s="32">
        <v>1</v>
      </c>
      <c r="H19" s="77" t="s">
        <v>1688</v>
      </c>
      <c r="I19" s="77" t="s">
        <v>93</v>
      </c>
      <c r="J19" s="84" t="s">
        <v>1660</v>
      </c>
      <c r="K19" s="84" t="s">
        <v>1660</v>
      </c>
      <c r="L19" s="84"/>
      <c r="M19" s="84"/>
      <c r="N19" s="84" t="s">
        <v>874</v>
      </c>
      <c r="O19" s="90">
        <v>42762</v>
      </c>
      <c r="P19" s="84"/>
      <c r="Q19" s="84"/>
      <c r="R19" s="123" t="s">
        <v>1689</v>
      </c>
      <c r="S19" s="84"/>
      <c r="T19" s="84"/>
      <c r="U19" s="84" t="s">
        <v>1690</v>
      </c>
      <c r="V19" s="91">
        <v>42769</v>
      </c>
      <c r="W19" s="91">
        <v>43857</v>
      </c>
    </row>
    <row r="20" spans="1:23" ht="33.75" hidden="1" x14ac:dyDescent="0.25">
      <c r="A20" s="88" t="s">
        <v>693</v>
      </c>
      <c r="B20" s="77" t="s">
        <v>1691</v>
      </c>
      <c r="C20" s="77" t="s">
        <v>1657</v>
      </c>
      <c r="D20" s="256">
        <v>1</v>
      </c>
      <c r="E20" s="79" t="s">
        <v>1692</v>
      </c>
      <c r="F20" s="77" t="s">
        <v>1657</v>
      </c>
      <c r="G20" s="32">
        <v>1</v>
      </c>
      <c r="H20" s="77" t="s">
        <v>1693</v>
      </c>
      <c r="I20" s="77" t="s">
        <v>93</v>
      </c>
      <c r="J20" s="84" t="s">
        <v>1660</v>
      </c>
      <c r="K20" s="84" t="s">
        <v>1660</v>
      </c>
      <c r="L20" s="84"/>
      <c r="M20" s="84"/>
      <c r="N20" s="84" t="s">
        <v>874</v>
      </c>
      <c r="O20" s="90">
        <v>42762</v>
      </c>
      <c r="P20" s="84"/>
      <c r="Q20" s="84"/>
      <c r="R20" s="123" t="s">
        <v>1694</v>
      </c>
      <c r="S20" s="84"/>
      <c r="T20" s="84"/>
      <c r="U20" s="84" t="s">
        <v>1695</v>
      </c>
      <c r="V20" s="91">
        <v>42769</v>
      </c>
      <c r="W20" s="91">
        <v>43857</v>
      </c>
    </row>
    <row r="21" spans="1:23" ht="33.75" hidden="1" x14ac:dyDescent="0.25">
      <c r="A21" s="88" t="s">
        <v>694</v>
      </c>
      <c r="B21" s="77" t="s">
        <v>1696</v>
      </c>
      <c r="C21" s="77" t="s">
        <v>1657</v>
      </c>
      <c r="D21" s="256">
        <v>1</v>
      </c>
      <c r="E21" s="79" t="s">
        <v>1697</v>
      </c>
      <c r="F21" s="77" t="s">
        <v>1657</v>
      </c>
      <c r="G21" s="32">
        <v>1</v>
      </c>
      <c r="H21" s="77" t="s">
        <v>1698</v>
      </c>
      <c r="I21" s="77" t="s">
        <v>93</v>
      </c>
      <c r="J21" s="84" t="s">
        <v>1660</v>
      </c>
      <c r="K21" s="84" t="s">
        <v>1660</v>
      </c>
      <c r="L21" s="84"/>
      <c r="M21" s="84"/>
      <c r="N21" s="84" t="s">
        <v>874</v>
      </c>
      <c r="O21" s="90">
        <v>42762</v>
      </c>
      <c r="P21" s="84"/>
      <c r="Q21" s="84"/>
      <c r="R21" s="123" t="s">
        <v>1699</v>
      </c>
      <c r="S21" s="84"/>
      <c r="T21" s="84"/>
      <c r="U21" s="84" t="s">
        <v>1700</v>
      </c>
      <c r="V21" s="91">
        <v>42771</v>
      </c>
      <c r="W21" s="91">
        <v>43857</v>
      </c>
    </row>
    <row r="22" spans="1:23" ht="33.75" hidden="1" x14ac:dyDescent="0.25">
      <c r="A22" s="88" t="s">
        <v>695</v>
      </c>
      <c r="B22" s="77" t="s">
        <v>1701</v>
      </c>
      <c r="C22" s="77" t="s">
        <v>1657</v>
      </c>
      <c r="D22" s="256">
        <v>1</v>
      </c>
      <c r="E22" s="79" t="s">
        <v>1702</v>
      </c>
      <c r="F22" s="77" t="s">
        <v>1657</v>
      </c>
      <c r="G22" s="32">
        <v>1</v>
      </c>
      <c r="H22" s="77" t="s">
        <v>1703</v>
      </c>
      <c r="I22" s="77" t="s">
        <v>93</v>
      </c>
      <c r="J22" s="84" t="s">
        <v>1660</v>
      </c>
      <c r="K22" s="84" t="s">
        <v>1660</v>
      </c>
      <c r="L22" s="84"/>
      <c r="M22" s="84"/>
      <c r="N22" s="84" t="s">
        <v>874</v>
      </c>
      <c r="O22" s="90">
        <v>42769</v>
      </c>
      <c r="P22" s="84"/>
      <c r="Q22" s="84"/>
      <c r="R22" s="123" t="s">
        <v>1704</v>
      </c>
      <c r="S22" s="84"/>
      <c r="T22" s="84"/>
      <c r="U22" s="84" t="s">
        <v>1705</v>
      </c>
      <c r="V22" s="91">
        <v>42775</v>
      </c>
      <c r="W22" s="91">
        <v>43864</v>
      </c>
    </row>
    <row r="23" spans="1:23" ht="33.75" hidden="1" x14ac:dyDescent="0.25">
      <c r="A23" s="88" t="s">
        <v>696</v>
      </c>
      <c r="B23" s="77" t="s">
        <v>1706</v>
      </c>
      <c r="C23" s="77" t="s">
        <v>1657</v>
      </c>
      <c r="D23" s="256">
        <v>1</v>
      </c>
      <c r="E23" s="79" t="s">
        <v>1707</v>
      </c>
      <c r="F23" s="77" t="s">
        <v>1657</v>
      </c>
      <c r="G23" s="32">
        <v>1</v>
      </c>
      <c r="H23" s="77" t="s">
        <v>1708</v>
      </c>
      <c r="I23" s="77" t="s">
        <v>93</v>
      </c>
      <c r="J23" s="84" t="s">
        <v>1660</v>
      </c>
      <c r="K23" s="84" t="s">
        <v>1660</v>
      </c>
      <c r="L23" s="84"/>
      <c r="M23" s="84"/>
      <c r="N23" s="84" t="s">
        <v>874</v>
      </c>
      <c r="O23" s="90">
        <v>42769</v>
      </c>
      <c r="P23" s="84"/>
      <c r="Q23" s="84"/>
      <c r="R23" s="123" t="s">
        <v>1709</v>
      </c>
      <c r="S23" s="84"/>
      <c r="T23" s="84"/>
      <c r="U23" s="84" t="s">
        <v>1710</v>
      </c>
      <c r="V23" s="91">
        <v>42775</v>
      </c>
      <c r="W23" s="91">
        <v>43864</v>
      </c>
    </row>
    <row r="24" spans="1:23" ht="33.75" hidden="1" x14ac:dyDescent="0.25">
      <c r="A24" s="88" t="s">
        <v>697</v>
      </c>
      <c r="B24" s="77" t="s">
        <v>1711</v>
      </c>
      <c r="C24" s="77" t="s">
        <v>1657</v>
      </c>
      <c r="D24" s="256">
        <v>1</v>
      </c>
      <c r="E24" s="79" t="s">
        <v>1712</v>
      </c>
      <c r="F24" s="77" t="s">
        <v>1657</v>
      </c>
      <c r="G24" s="32">
        <v>1</v>
      </c>
      <c r="H24" s="77" t="s">
        <v>1713</v>
      </c>
      <c r="I24" s="77" t="s">
        <v>93</v>
      </c>
      <c r="J24" s="84" t="s">
        <v>1660</v>
      </c>
      <c r="K24" s="84" t="s">
        <v>1660</v>
      </c>
      <c r="L24" s="84"/>
      <c r="M24" s="84"/>
      <c r="N24" s="84" t="s">
        <v>874</v>
      </c>
      <c r="O24" s="90">
        <v>42779</v>
      </c>
      <c r="P24" s="84"/>
      <c r="Q24" s="84"/>
      <c r="R24" s="123" t="s">
        <v>1714</v>
      </c>
      <c r="S24" s="84"/>
      <c r="T24" s="84"/>
      <c r="U24" s="84" t="s">
        <v>1715</v>
      </c>
      <c r="V24" s="91">
        <v>42786</v>
      </c>
      <c r="W24" s="91">
        <v>43874</v>
      </c>
    </row>
    <row r="25" spans="1:23" ht="33.75" hidden="1" x14ac:dyDescent="0.25">
      <c r="A25" s="88" t="s">
        <v>698</v>
      </c>
      <c r="B25" s="77" t="s">
        <v>1716</v>
      </c>
      <c r="C25" s="77" t="s">
        <v>1657</v>
      </c>
      <c r="D25" s="256">
        <v>1</v>
      </c>
      <c r="E25" s="79" t="s">
        <v>1717</v>
      </c>
      <c r="F25" s="77" t="s">
        <v>1657</v>
      </c>
      <c r="G25" s="32">
        <v>1</v>
      </c>
      <c r="H25" s="77" t="s">
        <v>1718</v>
      </c>
      <c r="I25" s="77" t="s">
        <v>93</v>
      </c>
      <c r="J25" s="84" t="s">
        <v>1660</v>
      </c>
      <c r="K25" s="84" t="s">
        <v>1660</v>
      </c>
      <c r="L25" s="84"/>
      <c r="M25" s="84"/>
      <c r="N25" s="84" t="s">
        <v>874</v>
      </c>
      <c r="O25" s="90">
        <v>42779</v>
      </c>
      <c r="P25" s="84"/>
      <c r="Q25" s="84"/>
      <c r="R25" s="123" t="s">
        <v>1719</v>
      </c>
      <c r="S25" s="84"/>
      <c r="T25" s="84"/>
      <c r="U25" s="84" t="s">
        <v>1720</v>
      </c>
      <c r="V25" s="91">
        <v>42786</v>
      </c>
      <c r="W25" s="91">
        <v>43874</v>
      </c>
    </row>
    <row r="26" spans="1:23" ht="33.75" hidden="1" x14ac:dyDescent="0.25">
      <c r="A26" s="88" t="s">
        <v>702</v>
      </c>
      <c r="B26" s="77" t="s">
        <v>1721</v>
      </c>
      <c r="C26" s="77" t="s">
        <v>1657</v>
      </c>
      <c r="D26" s="256">
        <v>1</v>
      </c>
      <c r="E26" s="79" t="s">
        <v>1722</v>
      </c>
      <c r="F26" s="77" t="s">
        <v>1657</v>
      </c>
      <c r="G26" s="32">
        <v>1</v>
      </c>
      <c r="H26" s="77" t="s">
        <v>1723</v>
      </c>
      <c r="I26" s="77" t="s">
        <v>93</v>
      </c>
      <c r="J26" s="84" t="s">
        <v>1660</v>
      </c>
      <c r="K26" s="84" t="s">
        <v>1660</v>
      </c>
      <c r="L26" s="84"/>
      <c r="M26" s="84"/>
      <c r="N26" s="84" t="s">
        <v>874</v>
      </c>
      <c r="O26" s="90">
        <v>42781</v>
      </c>
      <c r="P26" s="84"/>
      <c r="Q26" s="84"/>
      <c r="R26" s="123" t="s">
        <v>1724</v>
      </c>
      <c r="S26" s="84"/>
      <c r="T26" s="84"/>
      <c r="U26" s="84" t="s">
        <v>1725</v>
      </c>
      <c r="V26" s="91">
        <v>42788</v>
      </c>
      <c r="W26" s="91">
        <v>43876</v>
      </c>
    </row>
    <row r="27" spans="1:23" ht="33.75" hidden="1" x14ac:dyDescent="0.25">
      <c r="A27" s="88" t="s">
        <v>703</v>
      </c>
      <c r="B27" s="77" t="s">
        <v>1726</v>
      </c>
      <c r="C27" s="77" t="s">
        <v>1657</v>
      </c>
      <c r="D27" s="256">
        <v>1</v>
      </c>
      <c r="E27" s="79" t="s">
        <v>1727</v>
      </c>
      <c r="F27" s="77" t="s">
        <v>1657</v>
      </c>
      <c r="G27" s="32">
        <v>1</v>
      </c>
      <c r="H27" s="77" t="s">
        <v>1728</v>
      </c>
      <c r="I27" s="77" t="s">
        <v>93</v>
      </c>
      <c r="J27" s="84" t="s">
        <v>1660</v>
      </c>
      <c r="K27" s="84" t="s">
        <v>1660</v>
      </c>
      <c r="L27" s="84"/>
      <c r="M27" s="84"/>
      <c r="N27" s="84" t="s">
        <v>874</v>
      </c>
      <c r="O27" s="90">
        <v>42783</v>
      </c>
      <c r="P27" s="84"/>
      <c r="Q27" s="84"/>
      <c r="R27" s="123" t="s">
        <v>1729</v>
      </c>
      <c r="S27" s="84"/>
      <c r="T27" s="84"/>
      <c r="U27" s="84" t="s">
        <v>1730</v>
      </c>
      <c r="V27" s="91">
        <v>42790</v>
      </c>
      <c r="W27" s="91">
        <v>43878</v>
      </c>
    </row>
    <row r="28" spans="1:23" ht="33.75" hidden="1" x14ac:dyDescent="0.25">
      <c r="A28" s="88" t="s">
        <v>704</v>
      </c>
      <c r="B28" s="77" t="s">
        <v>1731</v>
      </c>
      <c r="C28" s="77" t="s">
        <v>1657</v>
      </c>
      <c r="D28" s="256">
        <v>1</v>
      </c>
      <c r="E28" s="79" t="s">
        <v>1732</v>
      </c>
      <c r="F28" s="77" t="s">
        <v>1657</v>
      </c>
      <c r="G28" s="32">
        <v>1</v>
      </c>
      <c r="H28" s="77" t="s">
        <v>1733</v>
      </c>
      <c r="I28" s="77" t="s">
        <v>93</v>
      </c>
      <c r="J28" s="84" t="s">
        <v>1660</v>
      </c>
      <c r="K28" s="84" t="s">
        <v>1660</v>
      </c>
      <c r="L28" s="84"/>
      <c r="M28" s="84"/>
      <c r="N28" s="84" t="s">
        <v>874</v>
      </c>
      <c r="O28" s="90">
        <v>42786</v>
      </c>
      <c r="P28" s="84"/>
      <c r="Q28" s="84"/>
      <c r="R28" s="123" t="s">
        <v>1734</v>
      </c>
      <c r="S28" s="84"/>
      <c r="T28" s="84"/>
      <c r="U28" s="84" t="s">
        <v>1735</v>
      </c>
      <c r="V28" s="91">
        <v>42793</v>
      </c>
      <c r="W28" s="91">
        <v>43881</v>
      </c>
    </row>
    <row r="29" spans="1:23" ht="33.75" hidden="1" x14ac:dyDescent="0.25">
      <c r="A29" s="88" t="s">
        <v>705</v>
      </c>
      <c r="B29" s="77" t="s">
        <v>1736</v>
      </c>
      <c r="C29" s="77" t="s">
        <v>1657</v>
      </c>
      <c r="D29" s="256">
        <v>1</v>
      </c>
      <c r="E29" s="79" t="s">
        <v>1737</v>
      </c>
      <c r="F29" s="77" t="s">
        <v>1657</v>
      </c>
      <c r="G29" s="32">
        <v>1</v>
      </c>
      <c r="H29" s="77" t="s">
        <v>1738</v>
      </c>
      <c r="I29" s="77" t="s">
        <v>93</v>
      </c>
      <c r="J29" s="84" t="s">
        <v>1660</v>
      </c>
      <c r="K29" s="84" t="s">
        <v>1660</v>
      </c>
      <c r="L29" s="84"/>
      <c r="M29" s="84"/>
      <c r="N29" s="84" t="s">
        <v>874</v>
      </c>
      <c r="O29" s="90">
        <v>42789</v>
      </c>
      <c r="P29" s="84"/>
      <c r="Q29" s="84"/>
      <c r="R29" s="123" t="s">
        <v>1739</v>
      </c>
      <c r="S29" s="84"/>
      <c r="T29" s="84"/>
      <c r="U29" s="84" t="s">
        <v>1740</v>
      </c>
      <c r="V29" s="91">
        <v>42795</v>
      </c>
      <c r="W29" s="91">
        <v>43884</v>
      </c>
    </row>
    <row r="30" spans="1:23" ht="33.75" hidden="1" x14ac:dyDescent="0.25">
      <c r="A30" s="88" t="s">
        <v>706</v>
      </c>
      <c r="B30" s="77" t="s">
        <v>1741</v>
      </c>
      <c r="C30" s="77" t="s">
        <v>1657</v>
      </c>
      <c r="D30" s="256">
        <v>1</v>
      </c>
      <c r="E30" s="79" t="s">
        <v>1742</v>
      </c>
      <c r="F30" s="77" t="s">
        <v>1657</v>
      </c>
      <c r="G30" s="32">
        <v>1</v>
      </c>
      <c r="H30" s="77" t="s">
        <v>1738</v>
      </c>
      <c r="I30" s="77" t="s">
        <v>93</v>
      </c>
      <c r="J30" s="84" t="s">
        <v>1660</v>
      </c>
      <c r="K30" s="84" t="s">
        <v>1660</v>
      </c>
      <c r="L30" s="84"/>
      <c r="M30" s="84"/>
      <c r="N30" s="84" t="s">
        <v>874</v>
      </c>
      <c r="O30" s="90">
        <v>42789</v>
      </c>
      <c r="P30" s="84"/>
      <c r="Q30" s="84"/>
      <c r="R30" s="123" t="s">
        <v>1743</v>
      </c>
      <c r="S30" s="84"/>
      <c r="T30" s="84"/>
      <c r="U30" s="84" t="s">
        <v>1744</v>
      </c>
      <c r="V30" s="91">
        <v>42795</v>
      </c>
      <c r="W30" s="91">
        <v>43884</v>
      </c>
    </row>
    <row r="31" spans="1:23" ht="45" hidden="1" x14ac:dyDescent="0.25">
      <c r="A31" s="88" t="s">
        <v>707</v>
      </c>
      <c r="B31" s="77" t="s">
        <v>2754</v>
      </c>
      <c r="C31" s="77" t="s">
        <v>1657</v>
      </c>
      <c r="D31" s="256">
        <v>1</v>
      </c>
      <c r="E31" s="79" t="s">
        <v>2755</v>
      </c>
      <c r="F31" s="77" t="s">
        <v>1657</v>
      </c>
      <c r="G31" s="32">
        <v>1</v>
      </c>
      <c r="H31" s="77" t="s">
        <v>2756</v>
      </c>
      <c r="I31" s="77" t="s">
        <v>31</v>
      </c>
      <c r="J31" s="84" t="s">
        <v>1660</v>
      </c>
      <c r="K31" s="84" t="s">
        <v>1660</v>
      </c>
      <c r="L31" s="84"/>
      <c r="M31" s="84"/>
      <c r="N31" s="84" t="s">
        <v>874</v>
      </c>
      <c r="O31" s="90">
        <v>43031</v>
      </c>
      <c r="P31" s="84"/>
      <c r="Q31" s="84"/>
      <c r="R31" s="122" t="s">
        <v>2757</v>
      </c>
      <c r="S31" s="84"/>
      <c r="T31" s="84"/>
      <c r="U31" s="85" t="s">
        <v>3076</v>
      </c>
      <c r="V31" s="82">
        <v>43032</v>
      </c>
      <c r="W31" s="90">
        <v>44127</v>
      </c>
    </row>
    <row r="32" spans="1:23" ht="45" hidden="1" x14ac:dyDescent="0.25">
      <c r="A32" s="88" t="s">
        <v>708</v>
      </c>
      <c r="B32" s="77" t="s">
        <v>2750</v>
      </c>
      <c r="C32" s="77" t="s">
        <v>1657</v>
      </c>
      <c r="D32" s="256">
        <v>1</v>
      </c>
      <c r="E32" s="79" t="s">
        <v>2751</v>
      </c>
      <c r="F32" s="77" t="s">
        <v>1747</v>
      </c>
      <c r="G32" s="32">
        <v>1</v>
      </c>
      <c r="H32" s="77" t="s">
        <v>2752</v>
      </c>
      <c r="I32" s="77" t="s">
        <v>31</v>
      </c>
      <c r="J32" s="84" t="s">
        <v>1660</v>
      </c>
      <c r="K32" s="84" t="s">
        <v>1660</v>
      </c>
      <c r="L32" s="84"/>
      <c r="M32" s="84"/>
      <c r="N32" s="84" t="s">
        <v>874</v>
      </c>
      <c r="O32" s="90">
        <v>43031</v>
      </c>
      <c r="P32" s="84"/>
      <c r="Q32" s="84"/>
      <c r="R32" s="122" t="s">
        <v>2753</v>
      </c>
      <c r="S32" s="84"/>
      <c r="T32" s="84"/>
      <c r="U32" s="85" t="s">
        <v>3075</v>
      </c>
      <c r="V32" s="82">
        <v>43032</v>
      </c>
      <c r="W32" s="90">
        <v>44127</v>
      </c>
    </row>
    <row r="33" spans="1:23" ht="45" hidden="1" x14ac:dyDescent="0.25">
      <c r="A33" s="88" t="s">
        <v>709</v>
      </c>
      <c r="B33" s="87" t="s">
        <v>2750</v>
      </c>
      <c r="C33" s="87" t="s">
        <v>1657</v>
      </c>
      <c r="D33" s="256">
        <v>1</v>
      </c>
      <c r="E33" s="79" t="s">
        <v>2751</v>
      </c>
      <c r="F33" s="87" t="s">
        <v>1747</v>
      </c>
      <c r="G33" s="32">
        <v>1</v>
      </c>
      <c r="H33" s="87" t="s">
        <v>2752</v>
      </c>
      <c r="I33" s="87" t="s">
        <v>31</v>
      </c>
      <c r="J33" s="85" t="s">
        <v>1660</v>
      </c>
      <c r="K33" s="85" t="s">
        <v>1660</v>
      </c>
      <c r="L33" s="85"/>
      <c r="M33" s="85"/>
      <c r="N33" s="85" t="s">
        <v>874</v>
      </c>
      <c r="O33" s="86">
        <v>43031</v>
      </c>
      <c r="P33" s="85"/>
      <c r="Q33" s="85"/>
      <c r="R33" s="122" t="s">
        <v>2753</v>
      </c>
      <c r="S33" s="96" t="s">
        <v>2817</v>
      </c>
      <c r="T33" s="85" t="s">
        <v>2819</v>
      </c>
      <c r="U33" s="85"/>
      <c r="V33" s="96" t="s">
        <v>2817</v>
      </c>
      <c r="W33" s="86" t="s">
        <v>2818</v>
      </c>
    </row>
    <row r="34" spans="1:23" ht="45" hidden="1" x14ac:dyDescent="0.25">
      <c r="A34" s="88" t="s">
        <v>710</v>
      </c>
      <c r="B34" s="77" t="s">
        <v>2746</v>
      </c>
      <c r="C34" s="77" t="s">
        <v>1747</v>
      </c>
      <c r="D34" s="256">
        <v>1</v>
      </c>
      <c r="E34" s="79" t="s">
        <v>2747</v>
      </c>
      <c r="F34" s="77" t="s">
        <v>1657</v>
      </c>
      <c r="G34" s="32">
        <v>1</v>
      </c>
      <c r="H34" s="77" t="s">
        <v>2748</v>
      </c>
      <c r="I34" s="77" t="s">
        <v>31</v>
      </c>
      <c r="J34" s="84"/>
      <c r="K34" s="84"/>
      <c r="L34" s="84" t="s">
        <v>1660</v>
      </c>
      <c r="M34" s="84" t="s">
        <v>1660</v>
      </c>
      <c r="N34" s="84" t="s">
        <v>874</v>
      </c>
      <c r="O34" s="90">
        <v>43031</v>
      </c>
      <c r="P34" s="84"/>
      <c r="Q34" s="84"/>
      <c r="R34" s="122" t="s">
        <v>2749</v>
      </c>
      <c r="S34" s="84"/>
      <c r="T34" s="84"/>
      <c r="U34" s="85" t="s">
        <v>3074</v>
      </c>
      <c r="V34" s="82">
        <v>43032</v>
      </c>
      <c r="W34" s="90">
        <v>44127</v>
      </c>
    </row>
    <row r="35" spans="1:23" ht="56.25" hidden="1" x14ac:dyDescent="0.25">
      <c r="A35" s="88" t="s">
        <v>711</v>
      </c>
      <c r="B35" s="77" t="s">
        <v>2638</v>
      </c>
      <c r="C35" s="77" t="s">
        <v>1747</v>
      </c>
      <c r="D35" s="256">
        <v>1</v>
      </c>
      <c r="E35" s="79" t="s">
        <v>2639</v>
      </c>
      <c r="F35" s="77" t="s">
        <v>1747</v>
      </c>
      <c r="G35" s="32">
        <v>1</v>
      </c>
      <c r="H35" s="77" t="s">
        <v>2640</v>
      </c>
      <c r="I35" s="77" t="s">
        <v>31</v>
      </c>
      <c r="J35" s="84"/>
      <c r="K35" s="84"/>
      <c r="L35" s="84" t="s">
        <v>1660</v>
      </c>
      <c r="M35" s="84" t="s">
        <v>1660</v>
      </c>
      <c r="N35" s="84" t="s">
        <v>874</v>
      </c>
      <c r="O35" s="90">
        <v>42977</v>
      </c>
      <c r="P35" s="84"/>
      <c r="Q35" s="84"/>
      <c r="R35" s="122" t="s">
        <v>2641</v>
      </c>
      <c r="S35" s="84"/>
      <c r="T35" s="84"/>
      <c r="U35" s="86" t="s">
        <v>3046</v>
      </c>
      <c r="V35" s="82">
        <v>42978</v>
      </c>
      <c r="W35" s="90">
        <v>44073</v>
      </c>
    </row>
    <row r="36" spans="1:23" ht="56.25" hidden="1" x14ac:dyDescent="0.25">
      <c r="A36" s="88" t="s">
        <v>712</v>
      </c>
      <c r="B36" s="77" t="s">
        <v>2634</v>
      </c>
      <c r="C36" s="77" t="s">
        <v>1747</v>
      </c>
      <c r="D36" s="256">
        <v>1</v>
      </c>
      <c r="E36" s="79" t="s">
        <v>2635</v>
      </c>
      <c r="F36" s="77" t="s">
        <v>1747</v>
      </c>
      <c r="G36" s="32">
        <v>1</v>
      </c>
      <c r="H36" s="77" t="s">
        <v>2636</v>
      </c>
      <c r="I36" s="77" t="s">
        <v>31</v>
      </c>
      <c r="J36" s="84"/>
      <c r="K36" s="84"/>
      <c r="L36" s="84" t="s">
        <v>1660</v>
      </c>
      <c r="M36" s="84" t="s">
        <v>1660</v>
      </c>
      <c r="N36" s="84" t="s">
        <v>874</v>
      </c>
      <c r="O36" s="90">
        <v>42977</v>
      </c>
      <c r="P36" s="84"/>
      <c r="Q36" s="84"/>
      <c r="R36" s="122" t="s">
        <v>2637</v>
      </c>
      <c r="S36" s="84"/>
      <c r="T36" s="84"/>
      <c r="U36" s="86" t="s">
        <v>3045</v>
      </c>
      <c r="V36" s="82">
        <v>42978</v>
      </c>
      <c r="W36" s="90">
        <v>44073</v>
      </c>
    </row>
    <row r="37" spans="1:23" ht="56.25" hidden="1" x14ac:dyDescent="0.25">
      <c r="A37" s="88" t="s">
        <v>713</v>
      </c>
      <c r="B37" s="77" t="s">
        <v>2630</v>
      </c>
      <c r="C37" s="77" t="s">
        <v>1657</v>
      </c>
      <c r="D37" s="256">
        <v>1</v>
      </c>
      <c r="E37" s="79" t="s">
        <v>2631</v>
      </c>
      <c r="F37" s="77" t="s">
        <v>1657</v>
      </c>
      <c r="G37" s="32">
        <v>1</v>
      </c>
      <c r="H37" s="77" t="s">
        <v>2632</v>
      </c>
      <c r="I37" s="77" t="s">
        <v>31</v>
      </c>
      <c r="J37" s="84"/>
      <c r="K37" s="84"/>
      <c r="L37" s="84" t="s">
        <v>1660</v>
      </c>
      <c r="M37" s="84" t="s">
        <v>1660</v>
      </c>
      <c r="N37" s="84" t="s">
        <v>874</v>
      </c>
      <c r="O37" s="90">
        <v>42977</v>
      </c>
      <c r="P37" s="84"/>
      <c r="Q37" s="84"/>
      <c r="R37" s="122" t="s">
        <v>2633</v>
      </c>
      <c r="S37" s="84"/>
      <c r="T37" s="84"/>
      <c r="U37" s="86" t="s">
        <v>3044</v>
      </c>
      <c r="V37" s="82">
        <v>42978</v>
      </c>
      <c r="W37" s="90">
        <v>44073</v>
      </c>
    </row>
    <row r="38" spans="1:23" ht="45" hidden="1" x14ac:dyDescent="0.25">
      <c r="A38" s="88" t="s">
        <v>714</v>
      </c>
      <c r="B38" s="77" t="s">
        <v>2626</v>
      </c>
      <c r="C38" s="77" t="s">
        <v>1747</v>
      </c>
      <c r="D38" s="256">
        <v>1</v>
      </c>
      <c r="E38" s="79" t="s">
        <v>2627</v>
      </c>
      <c r="F38" s="77" t="s">
        <v>1747</v>
      </c>
      <c r="G38" s="32">
        <v>1</v>
      </c>
      <c r="H38" s="77" t="s">
        <v>2628</v>
      </c>
      <c r="I38" s="77" t="s">
        <v>31</v>
      </c>
      <c r="J38" s="84"/>
      <c r="K38" s="84"/>
      <c r="L38" s="84" t="s">
        <v>1660</v>
      </c>
      <c r="M38" s="84" t="s">
        <v>1660</v>
      </c>
      <c r="N38" s="84" t="s">
        <v>874</v>
      </c>
      <c r="O38" s="90">
        <v>42976</v>
      </c>
      <c r="P38" s="84"/>
      <c r="Q38" s="84"/>
      <c r="R38" s="122" t="s">
        <v>2629</v>
      </c>
      <c r="S38" s="84"/>
      <c r="T38" s="84"/>
      <c r="U38" s="86" t="s">
        <v>3043</v>
      </c>
      <c r="V38" s="82">
        <v>42977</v>
      </c>
      <c r="W38" s="90">
        <v>44072</v>
      </c>
    </row>
    <row r="39" spans="1:23" ht="45" hidden="1" x14ac:dyDescent="0.25">
      <c r="A39" s="88" t="s">
        <v>715</v>
      </c>
      <c r="B39" s="77" t="s">
        <v>2622</v>
      </c>
      <c r="C39" s="77" t="s">
        <v>1657</v>
      </c>
      <c r="D39" s="256">
        <v>1</v>
      </c>
      <c r="E39" s="79" t="s">
        <v>2623</v>
      </c>
      <c r="F39" s="77" t="s">
        <v>1657</v>
      </c>
      <c r="G39" s="32">
        <v>1</v>
      </c>
      <c r="H39" s="77" t="s">
        <v>2624</v>
      </c>
      <c r="I39" s="77" t="s">
        <v>31</v>
      </c>
      <c r="J39" s="84"/>
      <c r="K39" s="84"/>
      <c r="L39" s="84" t="s">
        <v>1660</v>
      </c>
      <c r="M39" s="84" t="s">
        <v>1660</v>
      </c>
      <c r="N39" s="84" t="s">
        <v>874</v>
      </c>
      <c r="O39" s="90">
        <v>42976</v>
      </c>
      <c r="P39" s="84"/>
      <c r="Q39" s="84"/>
      <c r="R39" s="122" t="s">
        <v>2625</v>
      </c>
      <c r="S39" s="84"/>
      <c r="T39" s="84"/>
      <c r="U39" s="86" t="s">
        <v>3042</v>
      </c>
      <c r="V39" s="82">
        <v>42977</v>
      </c>
      <c r="W39" s="90">
        <v>44072</v>
      </c>
    </row>
    <row r="40" spans="1:23" ht="45" hidden="1" x14ac:dyDescent="0.25">
      <c r="A40" s="88" t="s">
        <v>716</v>
      </c>
      <c r="B40" s="77" t="s">
        <v>2618</v>
      </c>
      <c r="C40" s="77" t="s">
        <v>1657</v>
      </c>
      <c r="D40" s="256">
        <v>1</v>
      </c>
      <c r="E40" s="79" t="s">
        <v>2619</v>
      </c>
      <c r="F40" s="77" t="s">
        <v>1657</v>
      </c>
      <c r="G40" s="32">
        <v>1</v>
      </c>
      <c r="H40" s="77" t="s">
        <v>2620</v>
      </c>
      <c r="I40" s="77" t="s">
        <v>31</v>
      </c>
      <c r="J40" s="84"/>
      <c r="K40" s="84"/>
      <c r="L40" s="84" t="s">
        <v>1660</v>
      </c>
      <c r="M40" s="84" t="s">
        <v>1660</v>
      </c>
      <c r="N40" s="84" t="s">
        <v>874</v>
      </c>
      <c r="O40" s="90">
        <v>42975</v>
      </c>
      <c r="P40" s="84"/>
      <c r="Q40" s="84"/>
      <c r="R40" s="122" t="s">
        <v>2621</v>
      </c>
      <c r="S40" s="84"/>
      <c r="T40" s="84"/>
      <c r="U40" s="86" t="s">
        <v>3041</v>
      </c>
      <c r="V40" s="82">
        <v>42976</v>
      </c>
      <c r="W40" s="90">
        <v>44071</v>
      </c>
    </row>
    <row r="41" spans="1:23" ht="56.25" hidden="1" x14ac:dyDescent="0.25">
      <c r="A41" s="88" t="s">
        <v>717</v>
      </c>
      <c r="B41" s="77" t="s">
        <v>2614</v>
      </c>
      <c r="C41" s="77" t="s">
        <v>1657</v>
      </c>
      <c r="D41" s="256">
        <v>1</v>
      </c>
      <c r="E41" s="79" t="s">
        <v>2615</v>
      </c>
      <c r="F41" s="77" t="s">
        <v>1747</v>
      </c>
      <c r="G41" s="32">
        <v>1</v>
      </c>
      <c r="H41" s="77" t="s">
        <v>2616</v>
      </c>
      <c r="I41" s="77" t="s">
        <v>31</v>
      </c>
      <c r="J41" s="84"/>
      <c r="K41" s="84"/>
      <c r="L41" s="84" t="s">
        <v>1660</v>
      </c>
      <c r="M41" s="84" t="s">
        <v>1660</v>
      </c>
      <c r="N41" s="84" t="s">
        <v>874</v>
      </c>
      <c r="O41" s="90">
        <v>42975</v>
      </c>
      <c r="P41" s="84"/>
      <c r="Q41" s="84"/>
      <c r="R41" s="122" t="s">
        <v>2617</v>
      </c>
      <c r="S41" s="84"/>
      <c r="T41" s="84"/>
      <c r="U41" s="86" t="s">
        <v>3040</v>
      </c>
      <c r="V41" s="82">
        <v>42976</v>
      </c>
      <c r="W41" s="90">
        <v>44071</v>
      </c>
    </row>
    <row r="42" spans="1:23" ht="56.25" hidden="1" x14ac:dyDescent="0.25">
      <c r="A42" s="88" t="s">
        <v>718</v>
      </c>
      <c r="B42" s="77" t="s">
        <v>2610</v>
      </c>
      <c r="C42" s="77" t="s">
        <v>1747</v>
      </c>
      <c r="D42" s="256">
        <v>1</v>
      </c>
      <c r="E42" s="79" t="s">
        <v>2611</v>
      </c>
      <c r="F42" s="77" t="s">
        <v>1747</v>
      </c>
      <c r="G42" s="32">
        <v>1</v>
      </c>
      <c r="H42" s="77" t="s">
        <v>2612</v>
      </c>
      <c r="I42" s="77" t="s">
        <v>31</v>
      </c>
      <c r="J42" s="84"/>
      <c r="K42" s="84"/>
      <c r="L42" s="84" t="s">
        <v>1660</v>
      </c>
      <c r="M42" s="84" t="s">
        <v>1660</v>
      </c>
      <c r="N42" s="84" t="s">
        <v>874</v>
      </c>
      <c r="O42" s="90">
        <v>42974</v>
      </c>
      <c r="P42" s="84"/>
      <c r="Q42" s="84"/>
      <c r="R42" s="122" t="s">
        <v>2613</v>
      </c>
      <c r="S42" s="84"/>
      <c r="T42" s="84"/>
      <c r="U42" s="86" t="s">
        <v>3039</v>
      </c>
      <c r="V42" s="82">
        <v>42975</v>
      </c>
      <c r="W42" s="90">
        <v>44070</v>
      </c>
    </row>
    <row r="43" spans="1:23" ht="45" hidden="1" x14ac:dyDescent="0.25">
      <c r="A43" s="88" t="s">
        <v>719</v>
      </c>
      <c r="B43" s="77" t="s">
        <v>2606</v>
      </c>
      <c r="C43" s="77" t="s">
        <v>1657</v>
      </c>
      <c r="D43" s="256">
        <v>1</v>
      </c>
      <c r="E43" s="79" t="s">
        <v>2607</v>
      </c>
      <c r="F43" s="77" t="s">
        <v>1657</v>
      </c>
      <c r="G43" s="32">
        <v>1</v>
      </c>
      <c r="H43" s="77" t="s">
        <v>2608</v>
      </c>
      <c r="I43" s="77" t="s">
        <v>31</v>
      </c>
      <c r="J43" s="84" t="s">
        <v>1660</v>
      </c>
      <c r="K43" s="84" t="s">
        <v>1660</v>
      </c>
      <c r="L43" s="84"/>
      <c r="M43" s="84"/>
      <c r="N43" s="84" t="s">
        <v>874</v>
      </c>
      <c r="O43" s="90">
        <v>42974</v>
      </c>
      <c r="P43" s="84"/>
      <c r="Q43" s="84"/>
      <c r="R43" s="122" t="s">
        <v>2609</v>
      </c>
      <c r="S43" s="84"/>
      <c r="T43" s="84"/>
      <c r="U43" s="86" t="s">
        <v>3038</v>
      </c>
      <c r="V43" s="82">
        <v>42975</v>
      </c>
      <c r="W43" s="90">
        <v>44070</v>
      </c>
    </row>
    <row r="44" spans="1:23" ht="45" x14ac:dyDescent="0.25">
      <c r="A44" s="88" t="s">
        <v>720</v>
      </c>
      <c r="B44" s="77" t="s">
        <v>1808</v>
      </c>
      <c r="C44" s="77" t="s">
        <v>1747</v>
      </c>
      <c r="D44" s="256">
        <v>1</v>
      </c>
      <c r="E44" s="79" t="s">
        <v>2798</v>
      </c>
      <c r="F44" s="77" t="s">
        <v>1747</v>
      </c>
      <c r="G44" s="32">
        <v>1</v>
      </c>
      <c r="H44" s="77" t="s">
        <v>1810</v>
      </c>
      <c r="I44" s="84" t="s">
        <v>232</v>
      </c>
      <c r="J44" s="89"/>
      <c r="K44" s="84"/>
      <c r="L44" s="84" t="s">
        <v>1660</v>
      </c>
      <c r="M44" s="84" t="s">
        <v>1660</v>
      </c>
      <c r="N44" s="84" t="s">
        <v>874</v>
      </c>
      <c r="O44" s="90">
        <v>42793</v>
      </c>
      <c r="P44" s="84"/>
      <c r="Q44" s="84"/>
      <c r="R44" s="120" t="s">
        <v>1811</v>
      </c>
      <c r="S44" s="84"/>
      <c r="T44" s="84"/>
      <c r="U44" s="84" t="s">
        <v>1812</v>
      </c>
      <c r="V44" s="91">
        <v>42800</v>
      </c>
      <c r="W44" s="91">
        <v>43888</v>
      </c>
    </row>
    <row r="45" spans="1:23" ht="33.75" x14ac:dyDescent="0.25">
      <c r="A45" s="88" t="s">
        <v>721</v>
      </c>
      <c r="B45" s="77" t="s">
        <v>1813</v>
      </c>
      <c r="C45" s="77" t="s">
        <v>1657</v>
      </c>
      <c r="D45" s="256">
        <v>1</v>
      </c>
      <c r="E45" s="79" t="s">
        <v>1814</v>
      </c>
      <c r="F45" s="77" t="s">
        <v>1657</v>
      </c>
      <c r="G45" s="32">
        <v>1</v>
      </c>
      <c r="H45" s="77" t="s">
        <v>1810</v>
      </c>
      <c r="I45" s="84" t="s">
        <v>232</v>
      </c>
      <c r="J45" s="89"/>
      <c r="K45" s="84"/>
      <c r="L45" s="84" t="s">
        <v>1660</v>
      </c>
      <c r="M45" s="84" t="s">
        <v>1660</v>
      </c>
      <c r="N45" s="84" t="s">
        <v>874</v>
      </c>
      <c r="O45" s="90" t="s">
        <v>2762</v>
      </c>
      <c r="P45" s="84"/>
      <c r="Q45" s="84"/>
      <c r="R45" s="120" t="s">
        <v>2758</v>
      </c>
      <c r="S45" s="84"/>
      <c r="T45" s="84"/>
      <c r="U45" s="84" t="s">
        <v>2761</v>
      </c>
      <c r="V45" s="92" t="s">
        <v>2759</v>
      </c>
      <c r="W45" s="92" t="s">
        <v>2760</v>
      </c>
    </row>
    <row r="46" spans="1:23" ht="33.75" x14ac:dyDescent="0.25">
      <c r="A46" s="88" t="s">
        <v>722</v>
      </c>
      <c r="B46" s="77" t="s">
        <v>1815</v>
      </c>
      <c r="C46" s="77" t="s">
        <v>1747</v>
      </c>
      <c r="D46" s="256">
        <v>1</v>
      </c>
      <c r="E46" s="79" t="s">
        <v>1816</v>
      </c>
      <c r="F46" s="77" t="s">
        <v>1747</v>
      </c>
      <c r="G46" s="32">
        <v>1</v>
      </c>
      <c r="H46" s="77" t="s">
        <v>1817</v>
      </c>
      <c r="I46" s="84" t="s">
        <v>232</v>
      </c>
      <c r="J46" s="89"/>
      <c r="K46" s="84"/>
      <c r="L46" s="84" t="s">
        <v>1660</v>
      </c>
      <c r="M46" s="84" t="s">
        <v>1660</v>
      </c>
      <c r="N46" s="84" t="s">
        <v>874</v>
      </c>
      <c r="O46" s="90">
        <v>42823</v>
      </c>
      <c r="P46" s="84"/>
      <c r="Q46" s="84"/>
      <c r="R46" s="120" t="s">
        <v>1818</v>
      </c>
      <c r="S46" s="84"/>
      <c r="T46" s="84"/>
      <c r="U46" s="84" t="s">
        <v>1819</v>
      </c>
      <c r="V46" s="91">
        <v>42830</v>
      </c>
      <c r="W46" s="91">
        <v>43919</v>
      </c>
    </row>
    <row r="47" spans="1:23" ht="33.75" x14ac:dyDescent="0.25">
      <c r="A47" s="88" t="s">
        <v>723</v>
      </c>
      <c r="B47" s="77" t="s">
        <v>1820</v>
      </c>
      <c r="C47" s="77" t="s">
        <v>1657</v>
      </c>
      <c r="D47" s="256">
        <v>1</v>
      </c>
      <c r="E47" s="79" t="s">
        <v>1821</v>
      </c>
      <c r="F47" s="77" t="s">
        <v>1657</v>
      </c>
      <c r="G47" s="32">
        <v>1</v>
      </c>
      <c r="H47" s="77" t="s">
        <v>1822</v>
      </c>
      <c r="I47" s="84" t="s">
        <v>232</v>
      </c>
      <c r="J47" s="89"/>
      <c r="K47" s="84"/>
      <c r="L47" s="84" t="s">
        <v>1660</v>
      </c>
      <c r="M47" s="84" t="s">
        <v>1660</v>
      </c>
      <c r="N47" s="84" t="s">
        <v>874</v>
      </c>
      <c r="O47" s="90">
        <v>42823</v>
      </c>
      <c r="P47" s="84"/>
      <c r="Q47" s="84"/>
      <c r="R47" s="120" t="s">
        <v>1823</v>
      </c>
      <c r="S47" s="84"/>
      <c r="T47" s="84"/>
      <c r="U47" s="84" t="s">
        <v>2770</v>
      </c>
      <c r="V47" s="91">
        <v>42830</v>
      </c>
      <c r="W47" s="91">
        <v>43919</v>
      </c>
    </row>
    <row r="48" spans="1:23" ht="33.75" x14ac:dyDescent="0.25">
      <c r="A48" s="88" t="s">
        <v>724</v>
      </c>
      <c r="B48" s="77" t="s">
        <v>1824</v>
      </c>
      <c r="C48" s="77" t="s">
        <v>1747</v>
      </c>
      <c r="D48" s="256">
        <v>1</v>
      </c>
      <c r="E48" s="79" t="s">
        <v>1825</v>
      </c>
      <c r="F48" s="77" t="s">
        <v>1747</v>
      </c>
      <c r="G48" s="32">
        <v>1</v>
      </c>
      <c r="H48" s="77" t="s">
        <v>1826</v>
      </c>
      <c r="I48" s="84" t="s">
        <v>232</v>
      </c>
      <c r="J48" s="89"/>
      <c r="K48" s="84"/>
      <c r="L48" s="84" t="s">
        <v>1660</v>
      </c>
      <c r="M48" s="84" t="s">
        <v>1660</v>
      </c>
      <c r="N48" s="84" t="s">
        <v>874</v>
      </c>
      <c r="O48" s="90">
        <v>42823</v>
      </c>
      <c r="P48" s="84"/>
      <c r="Q48" s="84"/>
      <c r="R48" s="120" t="s">
        <v>1827</v>
      </c>
      <c r="S48" s="84"/>
      <c r="T48" s="84"/>
      <c r="U48" s="84" t="s">
        <v>2769</v>
      </c>
      <c r="V48" s="91">
        <v>42830</v>
      </c>
      <c r="W48" s="91">
        <v>43919</v>
      </c>
    </row>
    <row r="49" spans="1:23" ht="45" x14ac:dyDescent="0.25">
      <c r="A49" s="88" t="s">
        <v>725</v>
      </c>
      <c r="B49" s="77" t="s">
        <v>1828</v>
      </c>
      <c r="C49" s="77" t="s">
        <v>1747</v>
      </c>
      <c r="D49" s="256">
        <v>1</v>
      </c>
      <c r="E49" s="79" t="s">
        <v>1829</v>
      </c>
      <c r="F49" s="77" t="s">
        <v>1657</v>
      </c>
      <c r="G49" s="32">
        <v>1</v>
      </c>
      <c r="H49" s="77" t="s">
        <v>1830</v>
      </c>
      <c r="I49" s="84" t="s">
        <v>232</v>
      </c>
      <c r="J49" s="84" t="s">
        <v>1660</v>
      </c>
      <c r="K49" s="84" t="s">
        <v>1660</v>
      </c>
      <c r="L49" s="84"/>
      <c r="M49" s="84"/>
      <c r="N49" s="84" t="s">
        <v>874</v>
      </c>
      <c r="O49" s="90">
        <v>42825</v>
      </c>
      <c r="P49" s="84"/>
      <c r="Q49" s="84"/>
      <c r="R49" s="120" t="s">
        <v>1831</v>
      </c>
      <c r="S49" s="84"/>
      <c r="T49" s="84"/>
      <c r="U49" s="84" t="s">
        <v>2768</v>
      </c>
      <c r="V49" s="91">
        <v>42832</v>
      </c>
      <c r="W49" s="91">
        <v>43921</v>
      </c>
    </row>
    <row r="50" spans="1:23" ht="45" x14ac:dyDescent="0.25">
      <c r="A50" s="88" t="s">
        <v>726</v>
      </c>
      <c r="B50" s="77" t="s">
        <v>2642</v>
      </c>
      <c r="C50" s="77" t="s">
        <v>2773</v>
      </c>
      <c r="D50" s="256"/>
      <c r="E50" s="79" t="s">
        <v>2662</v>
      </c>
      <c r="F50" s="77" t="s">
        <v>2773</v>
      </c>
      <c r="G50" s="32"/>
      <c r="H50" s="77" t="s">
        <v>2795</v>
      </c>
      <c r="I50" s="84" t="s">
        <v>232</v>
      </c>
      <c r="J50" s="84" t="s">
        <v>1660</v>
      </c>
      <c r="K50" s="84" t="s">
        <v>1660</v>
      </c>
      <c r="L50" s="84"/>
      <c r="M50" s="84"/>
      <c r="N50" s="84" t="s">
        <v>874</v>
      </c>
      <c r="O50" s="90" t="s">
        <v>2797</v>
      </c>
      <c r="P50" s="84"/>
      <c r="Q50" s="84"/>
      <c r="R50" s="84"/>
      <c r="S50" s="84"/>
      <c r="T50" s="84"/>
      <c r="U50" s="84"/>
      <c r="V50" s="91"/>
      <c r="W50" s="91"/>
    </row>
    <row r="51" spans="1:23" ht="45" x14ac:dyDescent="0.25">
      <c r="A51" s="88" t="s">
        <v>727</v>
      </c>
      <c r="B51" s="77" t="s">
        <v>2793</v>
      </c>
      <c r="C51" s="77" t="s">
        <v>679</v>
      </c>
      <c r="D51" s="256"/>
      <c r="E51" s="79" t="s">
        <v>2794</v>
      </c>
      <c r="F51" s="77" t="s">
        <v>679</v>
      </c>
      <c r="G51" s="32"/>
      <c r="H51" s="77" t="s">
        <v>2796</v>
      </c>
      <c r="I51" s="84" t="s">
        <v>232</v>
      </c>
      <c r="J51" s="84"/>
      <c r="K51" s="84"/>
      <c r="L51" s="84" t="s">
        <v>1660</v>
      </c>
      <c r="M51" s="84" t="s">
        <v>1660</v>
      </c>
      <c r="N51" s="84" t="s">
        <v>874</v>
      </c>
      <c r="O51" s="90" t="s">
        <v>2797</v>
      </c>
      <c r="P51" s="84"/>
      <c r="Q51" s="84"/>
      <c r="R51" s="84"/>
      <c r="S51" s="84"/>
      <c r="T51" s="84"/>
      <c r="U51" s="84"/>
      <c r="V51" s="91"/>
      <c r="W51" s="91"/>
    </row>
    <row r="52" spans="1:23" ht="33.75" x14ac:dyDescent="0.25">
      <c r="A52" s="88" t="s">
        <v>731</v>
      </c>
      <c r="B52" s="77" t="s">
        <v>1832</v>
      </c>
      <c r="C52" s="77" t="s">
        <v>1747</v>
      </c>
      <c r="D52" s="256">
        <v>1</v>
      </c>
      <c r="E52" s="79" t="s">
        <v>1833</v>
      </c>
      <c r="F52" s="77" t="s">
        <v>1657</v>
      </c>
      <c r="G52" s="32">
        <v>1</v>
      </c>
      <c r="H52" s="77" t="s">
        <v>1834</v>
      </c>
      <c r="I52" s="84" t="s">
        <v>232</v>
      </c>
      <c r="J52" s="84" t="s">
        <v>1660</v>
      </c>
      <c r="K52" s="84" t="s">
        <v>1660</v>
      </c>
      <c r="L52" s="84"/>
      <c r="M52" s="84"/>
      <c r="N52" s="84" t="s">
        <v>874</v>
      </c>
      <c r="O52" s="90">
        <v>42829</v>
      </c>
      <c r="P52" s="84"/>
      <c r="Q52" s="84"/>
      <c r="R52" s="120" t="s">
        <v>1835</v>
      </c>
      <c r="S52" s="84"/>
      <c r="T52" s="84"/>
      <c r="U52" s="84" t="s">
        <v>2767</v>
      </c>
      <c r="V52" s="91">
        <v>42836</v>
      </c>
      <c r="W52" s="91">
        <v>43925</v>
      </c>
    </row>
    <row r="53" spans="1:23" ht="33.75" x14ac:dyDescent="0.25">
      <c r="A53" s="88" t="s">
        <v>732</v>
      </c>
      <c r="B53" s="77" t="s">
        <v>1836</v>
      </c>
      <c r="C53" s="77" t="s">
        <v>1657</v>
      </c>
      <c r="D53" s="256">
        <v>1</v>
      </c>
      <c r="E53" s="79" t="s">
        <v>1837</v>
      </c>
      <c r="F53" s="77" t="s">
        <v>1657</v>
      </c>
      <c r="G53" s="32">
        <v>1</v>
      </c>
      <c r="H53" s="77" t="s">
        <v>1838</v>
      </c>
      <c r="I53" s="84" t="s">
        <v>232</v>
      </c>
      <c r="J53" s="84" t="s">
        <v>1660</v>
      </c>
      <c r="K53" s="84" t="s">
        <v>1660</v>
      </c>
      <c r="L53" s="84"/>
      <c r="M53" s="84"/>
      <c r="N53" s="84" t="s">
        <v>874</v>
      </c>
      <c r="O53" s="90">
        <v>42829</v>
      </c>
      <c r="P53" s="84"/>
      <c r="Q53" s="84"/>
      <c r="R53" s="120" t="s">
        <v>1839</v>
      </c>
      <c r="S53" s="84"/>
      <c r="T53" s="84"/>
      <c r="U53" s="84" t="s">
        <v>2766</v>
      </c>
      <c r="V53" s="91">
        <v>42836</v>
      </c>
      <c r="W53" s="91">
        <v>43925</v>
      </c>
    </row>
    <row r="54" spans="1:23" ht="33.75" x14ac:dyDescent="0.25">
      <c r="A54" s="88" t="s">
        <v>733</v>
      </c>
      <c r="B54" s="77" t="s">
        <v>1840</v>
      </c>
      <c r="C54" s="77" t="s">
        <v>1657</v>
      </c>
      <c r="D54" s="256">
        <v>1</v>
      </c>
      <c r="E54" s="79" t="s">
        <v>1841</v>
      </c>
      <c r="F54" s="77" t="s">
        <v>1657</v>
      </c>
      <c r="G54" s="32">
        <v>1</v>
      </c>
      <c r="H54" s="77" t="s">
        <v>1842</v>
      </c>
      <c r="I54" s="84" t="s">
        <v>232</v>
      </c>
      <c r="J54" s="84" t="s">
        <v>1660</v>
      </c>
      <c r="K54" s="84" t="s">
        <v>1660</v>
      </c>
      <c r="L54" s="84"/>
      <c r="M54" s="84"/>
      <c r="N54" s="84" t="s">
        <v>874</v>
      </c>
      <c r="O54" s="90">
        <v>42829</v>
      </c>
      <c r="P54" s="84"/>
      <c r="Q54" s="84"/>
      <c r="R54" s="120" t="s">
        <v>1843</v>
      </c>
      <c r="S54" s="84"/>
      <c r="T54" s="84"/>
      <c r="U54" s="85" t="s">
        <v>2765</v>
      </c>
      <c r="V54" s="91">
        <v>42836</v>
      </c>
      <c r="W54" s="91">
        <v>43925</v>
      </c>
    </row>
    <row r="55" spans="1:23" ht="33.75" x14ac:dyDescent="0.25">
      <c r="A55" s="88" t="s">
        <v>734</v>
      </c>
      <c r="B55" s="77" t="s">
        <v>1844</v>
      </c>
      <c r="C55" s="77" t="s">
        <v>1657</v>
      </c>
      <c r="D55" s="256">
        <v>1</v>
      </c>
      <c r="E55" s="79" t="s">
        <v>1845</v>
      </c>
      <c r="F55" s="77" t="s">
        <v>1657</v>
      </c>
      <c r="G55" s="32">
        <v>1</v>
      </c>
      <c r="H55" s="77" t="s">
        <v>1846</v>
      </c>
      <c r="I55" s="84" t="s">
        <v>232</v>
      </c>
      <c r="J55" s="84" t="s">
        <v>1660</v>
      </c>
      <c r="K55" s="84" t="s">
        <v>1660</v>
      </c>
      <c r="L55" s="84"/>
      <c r="M55" s="84"/>
      <c r="N55" s="84" t="s">
        <v>874</v>
      </c>
      <c r="O55" s="90">
        <v>42829</v>
      </c>
      <c r="P55" s="84"/>
      <c r="Q55" s="84"/>
      <c r="R55" s="120" t="s">
        <v>1847</v>
      </c>
      <c r="S55" s="84"/>
      <c r="T55" s="84"/>
      <c r="U55" s="84" t="s">
        <v>2764</v>
      </c>
      <c r="V55" s="91">
        <v>42836</v>
      </c>
      <c r="W55" s="91">
        <v>43925</v>
      </c>
    </row>
    <row r="56" spans="1:23" ht="33.75" x14ac:dyDescent="0.25">
      <c r="A56" s="88" t="s">
        <v>738</v>
      </c>
      <c r="B56" s="77" t="s">
        <v>1849</v>
      </c>
      <c r="C56" s="77" t="s">
        <v>1657</v>
      </c>
      <c r="D56" s="256">
        <v>1</v>
      </c>
      <c r="E56" s="79" t="s">
        <v>1850</v>
      </c>
      <c r="F56" s="77" t="s">
        <v>1657</v>
      </c>
      <c r="G56" s="32">
        <v>1</v>
      </c>
      <c r="H56" s="273" t="s">
        <v>1851</v>
      </c>
      <c r="I56" s="84" t="s">
        <v>232</v>
      </c>
      <c r="J56" s="84" t="s">
        <v>1660</v>
      </c>
      <c r="K56" s="84" t="s">
        <v>1660</v>
      </c>
      <c r="L56" s="84"/>
      <c r="M56" s="84"/>
      <c r="N56" s="84" t="s">
        <v>874</v>
      </c>
      <c r="O56" s="90">
        <v>42842</v>
      </c>
      <c r="P56" s="84"/>
      <c r="Q56" s="84"/>
      <c r="R56" s="121" t="s">
        <v>1852</v>
      </c>
      <c r="S56" s="84"/>
      <c r="T56" s="84"/>
      <c r="U56" s="84" t="s">
        <v>1848</v>
      </c>
      <c r="V56" s="91">
        <v>42849</v>
      </c>
      <c r="W56" s="91">
        <v>43938</v>
      </c>
    </row>
    <row r="57" spans="1:23" ht="33.75" x14ac:dyDescent="0.25">
      <c r="A57" s="88" t="s">
        <v>739</v>
      </c>
      <c r="B57" s="77" t="s">
        <v>1854</v>
      </c>
      <c r="C57" s="77" t="s">
        <v>1657</v>
      </c>
      <c r="D57" s="256">
        <v>1</v>
      </c>
      <c r="E57" s="79" t="s">
        <v>1855</v>
      </c>
      <c r="F57" s="77" t="s">
        <v>1657</v>
      </c>
      <c r="G57" s="32">
        <v>1</v>
      </c>
      <c r="H57" s="273" t="s">
        <v>1856</v>
      </c>
      <c r="I57" s="84" t="s">
        <v>232</v>
      </c>
      <c r="J57" s="84" t="s">
        <v>1660</v>
      </c>
      <c r="K57" s="84" t="s">
        <v>1660</v>
      </c>
      <c r="L57" s="84"/>
      <c r="M57" s="84"/>
      <c r="N57" s="84" t="s">
        <v>874</v>
      </c>
      <c r="O57" s="90">
        <v>42842</v>
      </c>
      <c r="P57" s="84"/>
      <c r="Q57" s="84"/>
      <c r="R57" s="121" t="s">
        <v>1857</v>
      </c>
      <c r="S57" s="84"/>
      <c r="T57" s="84"/>
      <c r="U57" s="84" t="s">
        <v>1853</v>
      </c>
      <c r="V57" s="91">
        <v>42849</v>
      </c>
      <c r="W57" s="91">
        <v>43938</v>
      </c>
    </row>
    <row r="58" spans="1:23" ht="45" x14ac:dyDescent="0.25">
      <c r="A58" s="88" t="s">
        <v>743</v>
      </c>
      <c r="B58" s="77" t="s">
        <v>2771</v>
      </c>
      <c r="C58" s="77" t="s">
        <v>2773</v>
      </c>
      <c r="D58" s="256"/>
      <c r="E58" s="79" t="s">
        <v>2774</v>
      </c>
      <c r="F58" s="77" t="s">
        <v>2773</v>
      </c>
      <c r="G58" s="32"/>
      <c r="H58" s="273" t="s">
        <v>2776</v>
      </c>
      <c r="I58" s="84" t="s">
        <v>232</v>
      </c>
      <c r="J58" s="84" t="s">
        <v>1660</v>
      </c>
      <c r="K58" s="84" t="s">
        <v>1660</v>
      </c>
      <c r="L58" s="84"/>
      <c r="M58" s="84"/>
      <c r="N58" s="84" t="s">
        <v>874</v>
      </c>
      <c r="O58" s="90">
        <v>42842</v>
      </c>
      <c r="P58" s="84"/>
      <c r="Q58" s="84"/>
      <c r="R58" s="84"/>
      <c r="S58" s="84"/>
      <c r="T58" s="84"/>
      <c r="U58" s="84"/>
      <c r="V58" s="91"/>
      <c r="W58" s="91"/>
    </row>
    <row r="59" spans="1:23" ht="78.75" x14ac:dyDescent="0.25">
      <c r="A59" s="88" t="s">
        <v>747</v>
      </c>
      <c r="B59" s="77" t="s">
        <v>2772</v>
      </c>
      <c r="C59" s="77" t="s">
        <v>679</v>
      </c>
      <c r="D59" s="256"/>
      <c r="E59" s="79" t="s">
        <v>2775</v>
      </c>
      <c r="F59" s="77" t="s">
        <v>679</v>
      </c>
      <c r="G59" s="32"/>
      <c r="H59" s="273" t="s">
        <v>2777</v>
      </c>
      <c r="I59" s="84" t="s">
        <v>232</v>
      </c>
      <c r="J59" s="84" t="s">
        <v>1660</v>
      </c>
      <c r="K59" s="84" t="s">
        <v>1660</v>
      </c>
      <c r="L59" s="84"/>
      <c r="M59" s="84"/>
      <c r="N59" s="84" t="s">
        <v>874</v>
      </c>
      <c r="O59" s="90">
        <v>42842</v>
      </c>
      <c r="P59" s="84"/>
      <c r="Q59" s="84"/>
      <c r="R59" s="84"/>
      <c r="S59" s="84"/>
      <c r="T59" s="84"/>
      <c r="U59" s="84"/>
      <c r="V59" s="91"/>
      <c r="W59" s="91"/>
    </row>
    <row r="60" spans="1:23" ht="33.75" x14ac:dyDescent="0.25">
      <c r="A60" s="88" t="s">
        <v>748</v>
      </c>
      <c r="B60" s="77" t="s">
        <v>1859</v>
      </c>
      <c r="C60" s="77" t="s">
        <v>1657</v>
      </c>
      <c r="D60" s="256">
        <v>1</v>
      </c>
      <c r="E60" s="79" t="s">
        <v>1860</v>
      </c>
      <c r="F60" s="77" t="s">
        <v>1657</v>
      </c>
      <c r="G60" s="32">
        <v>1</v>
      </c>
      <c r="H60" s="273" t="s">
        <v>1861</v>
      </c>
      <c r="I60" s="84" t="s">
        <v>232</v>
      </c>
      <c r="J60" s="84" t="s">
        <v>1660</v>
      </c>
      <c r="K60" s="84" t="s">
        <v>1660</v>
      </c>
      <c r="L60" s="84"/>
      <c r="M60" s="84"/>
      <c r="N60" s="84" t="s">
        <v>874</v>
      </c>
      <c r="O60" s="90">
        <v>42843</v>
      </c>
      <c r="P60" s="84"/>
      <c r="Q60" s="84"/>
      <c r="R60" s="121" t="s">
        <v>1862</v>
      </c>
      <c r="S60" s="84"/>
      <c r="T60" s="84"/>
      <c r="U60" s="84" t="s">
        <v>1858</v>
      </c>
      <c r="V60" s="91">
        <v>42850</v>
      </c>
      <c r="W60" s="91">
        <v>43939</v>
      </c>
    </row>
    <row r="61" spans="1:23" ht="33.75" x14ac:dyDescent="0.25">
      <c r="A61" s="88" t="s">
        <v>749</v>
      </c>
      <c r="B61" s="77" t="s">
        <v>1864</v>
      </c>
      <c r="C61" s="77" t="s">
        <v>1657</v>
      </c>
      <c r="D61" s="256">
        <v>1</v>
      </c>
      <c r="E61" s="79" t="s">
        <v>1865</v>
      </c>
      <c r="F61" s="77" t="s">
        <v>1657</v>
      </c>
      <c r="G61" s="32">
        <v>1</v>
      </c>
      <c r="H61" s="273" t="s">
        <v>1866</v>
      </c>
      <c r="I61" s="84" t="s">
        <v>232</v>
      </c>
      <c r="J61" s="84" t="s">
        <v>1660</v>
      </c>
      <c r="K61" s="84" t="s">
        <v>1660</v>
      </c>
      <c r="L61" s="84"/>
      <c r="M61" s="84"/>
      <c r="N61" s="84" t="s">
        <v>874</v>
      </c>
      <c r="O61" s="90">
        <v>42843</v>
      </c>
      <c r="P61" s="84"/>
      <c r="Q61" s="84"/>
      <c r="R61" s="121" t="s">
        <v>1867</v>
      </c>
      <c r="S61" s="84"/>
      <c r="T61" s="84"/>
      <c r="U61" s="84" t="s">
        <v>1863</v>
      </c>
      <c r="V61" s="91">
        <v>42850</v>
      </c>
      <c r="W61" s="91">
        <v>43939</v>
      </c>
    </row>
    <row r="62" spans="1:23" ht="33.75" x14ac:dyDescent="0.25">
      <c r="A62" s="88" t="s">
        <v>750</v>
      </c>
      <c r="B62" s="77" t="s">
        <v>1869</v>
      </c>
      <c r="C62" s="77" t="s">
        <v>1657</v>
      </c>
      <c r="D62" s="256">
        <v>1</v>
      </c>
      <c r="E62" s="79" t="s">
        <v>1870</v>
      </c>
      <c r="F62" s="77" t="s">
        <v>1657</v>
      </c>
      <c r="G62" s="32">
        <v>1</v>
      </c>
      <c r="H62" s="273" t="s">
        <v>1871</v>
      </c>
      <c r="I62" s="84" t="s">
        <v>232</v>
      </c>
      <c r="J62" s="84" t="s">
        <v>1660</v>
      </c>
      <c r="K62" s="84" t="s">
        <v>1660</v>
      </c>
      <c r="L62" s="84"/>
      <c r="M62" s="84"/>
      <c r="N62" s="84" t="s">
        <v>874</v>
      </c>
      <c r="O62" s="90">
        <v>42843</v>
      </c>
      <c r="P62" s="84"/>
      <c r="Q62" s="84"/>
      <c r="R62" s="121" t="s">
        <v>1872</v>
      </c>
      <c r="S62" s="84"/>
      <c r="T62" s="84"/>
      <c r="U62" s="84" t="s">
        <v>1868</v>
      </c>
      <c r="V62" s="91">
        <v>42850</v>
      </c>
      <c r="W62" s="91">
        <v>43939</v>
      </c>
    </row>
    <row r="63" spans="1:23" ht="33.75" x14ac:dyDescent="0.25">
      <c r="A63" s="88" t="s">
        <v>753</v>
      </c>
      <c r="B63" s="77" t="s">
        <v>1874</v>
      </c>
      <c r="C63" s="77" t="s">
        <v>1657</v>
      </c>
      <c r="D63" s="256">
        <v>1</v>
      </c>
      <c r="E63" s="79" t="s">
        <v>1875</v>
      </c>
      <c r="F63" s="77" t="s">
        <v>1657</v>
      </c>
      <c r="G63" s="32">
        <v>1</v>
      </c>
      <c r="H63" s="273" t="s">
        <v>1876</v>
      </c>
      <c r="I63" s="84" t="s">
        <v>232</v>
      </c>
      <c r="J63" s="84" t="s">
        <v>1660</v>
      </c>
      <c r="K63" s="84" t="s">
        <v>1660</v>
      </c>
      <c r="L63" s="84"/>
      <c r="M63" s="84"/>
      <c r="N63" s="84" t="s">
        <v>874</v>
      </c>
      <c r="O63" s="90">
        <v>42844</v>
      </c>
      <c r="P63" s="84"/>
      <c r="Q63" s="84"/>
      <c r="R63" s="121" t="s">
        <v>1877</v>
      </c>
      <c r="S63" s="84"/>
      <c r="T63" s="84"/>
      <c r="U63" s="84" t="s">
        <v>1873</v>
      </c>
      <c r="V63" s="91">
        <v>42851</v>
      </c>
      <c r="W63" s="91">
        <v>43940</v>
      </c>
    </row>
    <row r="64" spans="1:23" ht="45" x14ac:dyDescent="0.25">
      <c r="A64" s="88" t="s">
        <v>754</v>
      </c>
      <c r="B64" s="77" t="s">
        <v>1879</v>
      </c>
      <c r="C64" s="77" t="s">
        <v>1657</v>
      </c>
      <c r="D64" s="256">
        <v>1</v>
      </c>
      <c r="E64" s="79" t="s">
        <v>1880</v>
      </c>
      <c r="F64" s="77" t="s">
        <v>1657</v>
      </c>
      <c r="G64" s="32">
        <v>1</v>
      </c>
      <c r="H64" s="273" t="s">
        <v>1881</v>
      </c>
      <c r="I64" s="84" t="s">
        <v>232</v>
      </c>
      <c r="J64" s="84" t="s">
        <v>1660</v>
      </c>
      <c r="K64" s="84" t="s">
        <v>1660</v>
      </c>
      <c r="L64" s="84"/>
      <c r="M64" s="84"/>
      <c r="N64" s="84" t="s">
        <v>874</v>
      </c>
      <c r="O64" s="90">
        <v>42844</v>
      </c>
      <c r="P64" s="84"/>
      <c r="Q64" s="84"/>
      <c r="R64" s="121" t="s">
        <v>1882</v>
      </c>
      <c r="S64" s="85"/>
      <c r="T64" s="85"/>
      <c r="U64" s="85" t="s">
        <v>1878</v>
      </c>
      <c r="V64" s="91">
        <v>42851</v>
      </c>
      <c r="W64" s="91">
        <v>43940</v>
      </c>
    </row>
    <row r="65" spans="1:23" ht="33.75" x14ac:dyDescent="0.25">
      <c r="A65" s="88" t="s">
        <v>755</v>
      </c>
      <c r="B65" s="77" t="s">
        <v>1884</v>
      </c>
      <c r="C65" s="77" t="s">
        <v>1657</v>
      </c>
      <c r="D65" s="256">
        <v>1</v>
      </c>
      <c r="E65" s="79" t="s">
        <v>1885</v>
      </c>
      <c r="F65" s="77" t="s">
        <v>1657</v>
      </c>
      <c r="G65" s="32">
        <v>1</v>
      </c>
      <c r="H65" s="273" t="s">
        <v>1886</v>
      </c>
      <c r="I65" s="84" t="s">
        <v>232</v>
      </c>
      <c r="J65" s="84" t="s">
        <v>1660</v>
      </c>
      <c r="K65" s="84" t="s">
        <v>1660</v>
      </c>
      <c r="L65" s="84"/>
      <c r="M65" s="84"/>
      <c r="N65" s="84" t="s">
        <v>874</v>
      </c>
      <c r="O65" s="90">
        <v>42844</v>
      </c>
      <c r="P65" s="84"/>
      <c r="Q65" s="84"/>
      <c r="R65" s="121" t="s">
        <v>1887</v>
      </c>
      <c r="S65" s="84"/>
      <c r="T65" s="84"/>
      <c r="U65" s="84" t="s">
        <v>1883</v>
      </c>
      <c r="V65" s="91">
        <v>42851</v>
      </c>
      <c r="W65" s="91">
        <v>43940</v>
      </c>
    </row>
    <row r="66" spans="1:23" ht="33.75" x14ac:dyDescent="0.25">
      <c r="A66" s="88" t="s">
        <v>756</v>
      </c>
      <c r="B66" s="77" t="s">
        <v>1889</v>
      </c>
      <c r="C66" s="77" t="s">
        <v>1657</v>
      </c>
      <c r="D66" s="256">
        <v>1</v>
      </c>
      <c r="E66" s="79" t="s">
        <v>1890</v>
      </c>
      <c r="F66" s="77" t="s">
        <v>1657</v>
      </c>
      <c r="G66" s="32">
        <v>1</v>
      </c>
      <c r="H66" s="273" t="s">
        <v>1891</v>
      </c>
      <c r="I66" s="84" t="s">
        <v>232</v>
      </c>
      <c r="J66" s="84" t="s">
        <v>1660</v>
      </c>
      <c r="K66" s="84" t="s">
        <v>1660</v>
      </c>
      <c r="L66" s="84"/>
      <c r="M66" s="84"/>
      <c r="N66" s="84" t="s">
        <v>874</v>
      </c>
      <c r="O66" s="90">
        <v>42845</v>
      </c>
      <c r="P66" s="84"/>
      <c r="Q66" s="84"/>
      <c r="R66" s="121" t="s">
        <v>1892</v>
      </c>
      <c r="S66" s="84"/>
      <c r="T66" s="84"/>
      <c r="U66" s="84" t="s">
        <v>1888</v>
      </c>
      <c r="V66" s="91">
        <v>42852</v>
      </c>
      <c r="W66" s="91">
        <v>43941</v>
      </c>
    </row>
    <row r="67" spans="1:23" ht="33.75" x14ac:dyDescent="0.25">
      <c r="A67" s="88" t="s">
        <v>757</v>
      </c>
      <c r="B67" s="77" t="s">
        <v>1894</v>
      </c>
      <c r="C67" s="77" t="s">
        <v>1657</v>
      </c>
      <c r="D67" s="256">
        <v>1</v>
      </c>
      <c r="E67" s="79" t="s">
        <v>1895</v>
      </c>
      <c r="F67" s="77" t="s">
        <v>1657</v>
      </c>
      <c r="G67" s="32">
        <v>1</v>
      </c>
      <c r="H67" s="273" t="s">
        <v>1896</v>
      </c>
      <c r="I67" s="84" t="s">
        <v>232</v>
      </c>
      <c r="J67" s="84" t="s">
        <v>1660</v>
      </c>
      <c r="K67" s="84" t="s">
        <v>1660</v>
      </c>
      <c r="L67" s="84"/>
      <c r="M67" s="84"/>
      <c r="N67" s="84" t="s">
        <v>874</v>
      </c>
      <c r="O67" s="90">
        <v>42845</v>
      </c>
      <c r="P67" s="84"/>
      <c r="Q67" s="84"/>
      <c r="R67" s="121" t="s">
        <v>1897</v>
      </c>
      <c r="S67" s="84"/>
      <c r="T67" s="84"/>
      <c r="U67" s="84" t="s">
        <v>1893</v>
      </c>
      <c r="V67" s="91">
        <v>42852</v>
      </c>
      <c r="W67" s="91">
        <v>43941</v>
      </c>
    </row>
    <row r="68" spans="1:23" ht="33.75" x14ac:dyDescent="0.25">
      <c r="A68" s="88" t="s">
        <v>758</v>
      </c>
      <c r="B68" s="77" t="s">
        <v>1899</v>
      </c>
      <c r="C68" s="77" t="s">
        <v>1657</v>
      </c>
      <c r="D68" s="256">
        <v>1</v>
      </c>
      <c r="E68" s="79" t="s">
        <v>1900</v>
      </c>
      <c r="F68" s="77" t="s">
        <v>1657</v>
      </c>
      <c r="G68" s="32">
        <v>1</v>
      </c>
      <c r="H68" s="273" t="s">
        <v>1901</v>
      </c>
      <c r="I68" s="84" t="s">
        <v>232</v>
      </c>
      <c r="J68" s="89"/>
      <c r="K68" s="84"/>
      <c r="L68" s="84" t="s">
        <v>1660</v>
      </c>
      <c r="M68" s="84" t="s">
        <v>1660</v>
      </c>
      <c r="N68" s="84" t="s">
        <v>874</v>
      </c>
      <c r="O68" s="90">
        <v>42845</v>
      </c>
      <c r="P68" s="84"/>
      <c r="Q68" s="84"/>
      <c r="R68" s="121" t="s">
        <v>1902</v>
      </c>
      <c r="S68" s="84"/>
      <c r="T68" s="84"/>
      <c r="U68" s="84" t="s">
        <v>1898</v>
      </c>
      <c r="V68" s="91">
        <v>42852</v>
      </c>
      <c r="W68" s="91">
        <v>43941</v>
      </c>
    </row>
    <row r="69" spans="1:23" ht="33.75" x14ac:dyDescent="0.25">
      <c r="A69" s="88" t="s">
        <v>759</v>
      </c>
      <c r="B69" s="77" t="s">
        <v>1904</v>
      </c>
      <c r="C69" s="77" t="s">
        <v>1657</v>
      </c>
      <c r="D69" s="256">
        <v>1</v>
      </c>
      <c r="E69" s="79" t="s">
        <v>1905</v>
      </c>
      <c r="F69" s="77" t="s">
        <v>1657</v>
      </c>
      <c r="G69" s="32">
        <v>1</v>
      </c>
      <c r="H69" s="273" t="s">
        <v>1906</v>
      </c>
      <c r="I69" s="84" t="s">
        <v>232</v>
      </c>
      <c r="J69" s="84" t="s">
        <v>1660</v>
      </c>
      <c r="K69" s="84" t="s">
        <v>1660</v>
      </c>
      <c r="L69" s="84"/>
      <c r="M69" s="84"/>
      <c r="N69" s="84" t="s">
        <v>874</v>
      </c>
      <c r="O69" s="90">
        <v>42845</v>
      </c>
      <c r="P69" s="84"/>
      <c r="Q69" s="84"/>
      <c r="R69" s="121" t="s">
        <v>1907</v>
      </c>
      <c r="S69" s="84"/>
      <c r="T69" s="84"/>
      <c r="U69" s="84" t="s">
        <v>1903</v>
      </c>
      <c r="V69" s="91">
        <v>42852</v>
      </c>
      <c r="W69" s="91">
        <v>43941</v>
      </c>
    </row>
    <row r="70" spans="1:23" ht="45" x14ac:dyDescent="0.25">
      <c r="A70" s="88" t="s">
        <v>760</v>
      </c>
      <c r="B70" s="77" t="s">
        <v>1909</v>
      </c>
      <c r="C70" s="77" t="s">
        <v>1657</v>
      </c>
      <c r="D70" s="256">
        <v>1</v>
      </c>
      <c r="E70" s="79" t="s">
        <v>1910</v>
      </c>
      <c r="F70" s="77" t="s">
        <v>1657</v>
      </c>
      <c r="G70" s="32">
        <v>1</v>
      </c>
      <c r="H70" s="273" t="s">
        <v>1911</v>
      </c>
      <c r="I70" s="84" t="s">
        <v>232</v>
      </c>
      <c r="J70" s="84" t="s">
        <v>1660</v>
      </c>
      <c r="K70" s="84" t="s">
        <v>1660</v>
      </c>
      <c r="L70" s="84"/>
      <c r="M70" s="84"/>
      <c r="N70" s="84" t="s">
        <v>874</v>
      </c>
      <c r="O70" s="90">
        <v>42845</v>
      </c>
      <c r="P70" s="84"/>
      <c r="Q70" s="84"/>
      <c r="R70" s="121" t="s">
        <v>1912</v>
      </c>
      <c r="S70" s="84"/>
      <c r="T70" s="84"/>
      <c r="U70" s="84" t="s">
        <v>1908</v>
      </c>
      <c r="V70" s="91">
        <v>42852</v>
      </c>
      <c r="W70" s="91">
        <v>43941</v>
      </c>
    </row>
    <row r="71" spans="1:23" ht="33.75" x14ac:dyDescent="0.25">
      <c r="A71" s="88" t="s">
        <v>761</v>
      </c>
      <c r="B71" s="77" t="s">
        <v>1914</v>
      </c>
      <c r="C71" s="77" t="s">
        <v>1657</v>
      </c>
      <c r="D71" s="256">
        <v>1</v>
      </c>
      <c r="E71" s="79" t="s">
        <v>1915</v>
      </c>
      <c r="F71" s="77" t="s">
        <v>1657</v>
      </c>
      <c r="G71" s="32">
        <v>1</v>
      </c>
      <c r="H71" s="273" t="s">
        <v>1916</v>
      </c>
      <c r="I71" s="84" t="s">
        <v>232</v>
      </c>
      <c r="J71" s="84" t="s">
        <v>1660</v>
      </c>
      <c r="K71" s="84" t="s">
        <v>1660</v>
      </c>
      <c r="L71" s="84"/>
      <c r="M71" s="84"/>
      <c r="N71" s="84" t="s">
        <v>874</v>
      </c>
      <c r="O71" s="90" t="s">
        <v>2781</v>
      </c>
      <c r="P71" s="84"/>
      <c r="Q71" s="84"/>
      <c r="R71" s="121" t="s">
        <v>1917</v>
      </c>
      <c r="S71" s="84"/>
      <c r="T71" s="84"/>
      <c r="U71" s="84" t="s">
        <v>1913</v>
      </c>
      <c r="V71" s="91">
        <v>42857</v>
      </c>
      <c r="W71" s="91">
        <v>43946</v>
      </c>
    </row>
    <row r="72" spans="1:23" ht="45" x14ac:dyDescent="0.25">
      <c r="A72" s="88" t="s">
        <v>762</v>
      </c>
      <c r="B72" s="77" t="s">
        <v>1919</v>
      </c>
      <c r="C72" s="77" t="s">
        <v>1747</v>
      </c>
      <c r="D72" s="256">
        <v>1</v>
      </c>
      <c r="E72" s="79" t="s">
        <v>1920</v>
      </c>
      <c r="F72" s="77" t="s">
        <v>1747</v>
      </c>
      <c r="G72" s="32">
        <v>1</v>
      </c>
      <c r="H72" s="273" t="s">
        <v>1921</v>
      </c>
      <c r="I72" s="84" t="s">
        <v>232</v>
      </c>
      <c r="J72" s="89"/>
      <c r="K72" s="84"/>
      <c r="L72" s="84" t="s">
        <v>1660</v>
      </c>
      <c r="M72" s="84" t="s">
        <v>1660</v>
      </c>
      <c r="N72" s="84" t="s">
        <v>874</v>
      </c>
      <c r="O72" s="90" t="s">
        <v>2781</v>
      </c>
      <c r="P72" s="84"/>
      <c r="Q72" s="84"/>
      <c r="R72" s="121" t="s">
        <v>1922</v>
      </c>
      <c r="S72" s="84"/>
      <c r="T72" s="84"/>
      <c r="U72" s="84" t="s">
        <v>1918</v>
      </c>
      <c r="V72" s="91">
        <v>42857</v>
      </c>
      <c r="W72" s="91">
        <v>43946</v>
      </c>
    </row>
    <row r="73" spans="1:23" ht="56.25" x14ac:dyDescent="0.25">
      <c r="A73" s="88" t="s">
        <v>763</v>
      </c>
      <c r="B73" s="77" t="s">
        <v>1924</v>
      </c>
      <c r="C73" s="77" t="s">
        <v>1657</v>
      </c>
      <c r="D73" s="256">
        <v>1</v>
      </c>
      <c r="E73" s="79" t="s">
        <v>1925</v>
      </c>
      <c r="F73" s="77" t="s">
        <v>1657</v>
      </c>
      <c r="G73" s="32">
        <v>1</v>
      </c>
      <c r="H73" s="273" t="s">
        <v>1926</v>
      </c>
      <c r="I73" s="84" t="s">
        <v>232</v>
      </c>
      <c r="J73" s="84" t="s">
        <v>1660</v>
      </c>
      <c r="K73" s="84" t="s">
        <v>1660</v>
      </c>
      <c r="L73" s="84"/>
      <c r="M73" s="84"/>
      <c r="N73" s="84" t="s">
        <v>874</v>
      </c>
      <c r="O73" s="90" t="s">
        <v>2782</v>
      </c>
      <c r="P73" s="84"/>
      <c r="Q73" s="84"/>
      <c r="R73" s="121" t="s">
        <v>1927</v>
      </c>
      <c r="S73" s="84"/>
      <c r="T73" s="84"/>
      <c r="U73" s="84" t="s">
        <v>1923</v>
      </c>
      <c r="V73" s="91">
        <v>42858</v>
      </c>
      <c r="W73" s="91">
        <v>43947</v>
      </c>
    </row>
    <row r="74" spans="1:23" ht="56.25" x14ac:dyDescent="0.25">
      <c r="A74" s="88" t="s">
        <v>764</v>
      </c>
      <c r="B74" s="77" t="s">
        <v>2778</v>
      </c>
      <c r="C74" s="77" t="s">
        <v>2773</v>
      </c>
      <c r="D74" s="256"/>
      <c r="E74" s="79" t="s">
        <v>2779</v>
      </c>
      <c r="F74" s="77" t="s">
        <v>2773</v>
      </c>
      <c r="G74" s="32"/>
      <c r="H74" s="273" t="s">
        <v>2780</v>
      </c>
      <c r="I74" s="84" t="s">
        <v>232</v>
      </c>
      <c r="J74" s="84" t="s">
        <v>1660</v>
      </c>
      <c r="K74" s="84" t="s">
        <v>1660</v>
      </c>
      <c r="L74" s="84"/>
      <c r="M74" s="84"/>
      <c r="N74" s="84" t="s">
        <v>874</v>
      </c>
      <c r="O74" s="90" t="s">
        <v>2782</v>
      </c>
      <c r="P74" s="84"/>
      <c r="Q74" s="84"/>
      <c r="R74" s="84"/>
      <c r="S74" s="84"/>
      <c r="T74" s="84"/>
      <c r="U74" s="84"/>
      <c r="V74" s="91"/>
      <c r="W74" s="91"/>
    </row>
    <row r="75" spans="1:23" ht="33.75" x14ac:dyDescent="0.25">
      <c r="A75" s="88" t="s">
        <v>765</v>
      </c>
      <c r="B75" s="77" t="s">
        <v>1929</v>
      </c>
      <c r="C75" s="77" t="s">
        <v>1657</v>
      </c>
      <c r="D75" s="256">
        <v>1</v>
      </c>
      <c r="E75" s="79" t="s">
        <v>1930</v>
      </c>
      <c r="F75" s="77" t="s">
        <v>1657</v>
      </c>
      <c r="G75" s="32">
        <v>1</v>
      </c>
      <c r="H75" s="273" t="s">
        <v>1931</v>
      </c>
      <c r="I75" s="84" t="s">
        <v>232</v>
      </c>
      <c r="J75" s="84" t="s">
        <v>1660</v>
      </c>
      <c r="K75" s="84" t="s">
        <v>1660</v>
      </c>
      <c r="L75" s="84"/>
      <c r="M75" s="84"/>
      <c r="N75" s="84" t="s">
        <v>874</v>
      </c>
      <c r="O75" s="90">
        <v>42851</v>
      </c>
      <c r="P75" s="84"/>
      <c r="Q75" s="84"/>
      <c r="R75" s="121" t="s">
        <v>1932</v>
      </c>
      <c r="S75" s="84"/>
      <c r="T75" s="84"/>
      <c r="U75" s="84" t="s">
        <v>1928</v>
      </c>
      <c r="V75" s="91">
        <v>42858</v>
      </c>
      <c r="W75" s="91">
        <v>43947</v>
      </c>
    </row>
    <row r="76" spans="1:23" ht="56.25" x14ac:dyDescent="0.25">
      <c r="A76" s="88" t="s">
        <v>766</v>
      </c>
      <c r="B76" s="77" t="s">
        <v>1934</v>
      </c>
      <c r="C76" s="77" t="s">
        <v>1657</v>
      </c>
      <c r="D76" s="256">
        <v>1</v>
      </c>
      <c r="E76" s="79" t="s">
        <v>1935</v>
      </c>
      <c r="F76" s="77" t="s">
        <v>1657</v>
      </c>
      <c r="G76" s="32">
        <v>1</v>
      </c>
      <c r="H76" s="273" t="s">
        <v>1936</v>
      </c>
      <c r="I76" s="84" t="s">
        <v>232</v>
      </c>
      <c r="J76" s="84" t="s">
        <v>1660</v>
      </c>
      <c r="K76" s="84" t="s">
        <v>1660</v>
      </c>
      <c r="L76" s="84"/>
      <c r="M76" s="84"/>
      <c r="N76" s="84" t="s">
        <v>874</v>
      </c>
      <c r="O76" s="90">
        <v>42852</v>
      </c>
      <c r="P76" s="84"/>
      <c r="Q76" s="84"/>
      <c r="R76" s="121" t="s">
        <v>1937</v>
      </c>
      <c r="S76" s="84"/>
      <c r="T76" s="84"/>
      <c r="U76" s="84" t="s">
        <v>1933</v>
      </c>
      <c r="V76" s="91">
        <v>42859</v>
      </c>
      <c r="W76" s="91">
        <v>43948</v>
      </c>
    </row>
    <row r="77" spans="1:23" ht="45" x14ac:dyDescent="0.25">
      <c r="A77" s="88" t="s">
        <v>769</v>
      </c>
      <c r="B77" s="77" t="s">
        <v>1939</v>
      </c>
      <c r="C77" s="77" t="s">
        <v>1747</v>
      </c>
      <c r="D77" s="256">
        <v>1</v>
      </c>
      <c r="E77" s="79" t="s">
        <v>2763</v>
      </c>
      <c r="F77" s="77" t="s">
        <v>1747</v>
      </c>
      <c r="G77" s="32">
        <v>1</v>
      </c>
      <c r="H77" s="273" t="s">
        <v>1940</v>
      </c>
      <c r="I77" s="84" t="s">
        <v>232</v>
      </c>
      <c r="J77" s="89"/>
      <c r="K77" s="84"/>
      <c r="L77" s="84" t="s">
        <v>1660</v>
      </c>
      <c r="M77" s="84" t="s">
        <v>1660</v>
      </c>
      <c r="N77" s="84" t="s">
        <v>874</v>
      </c>
      <c r="O77" s="90">
        <v>42852</v>
      </c>
      <c r="P77" s="84"/>
      <c r="Q77" s="84"/>
      <c r="R77" s="121" t="s">
        <v>1941</v>
      </c>
      <c r="S77" s="84"/>
      <c r="T77" s="84"/>
      <c r="U77" s="84" t="s">
        <v>1938</v>
      </c>
      <c r="V77" s="91">
        <v>42859</v>
      </c>
      <c r="W77" s="91">
        <v>44313</v>
      </c>
    </row>
    <row r="78" spans="1:23" ht="45" x14ac:dyDescent="0.25">
      <c r="A78" s="88" t="s">
        <v>770</v>
      </c>
      <c r="B78" s="77" t="s">
        <v>1808</v>
      </c>
      <c r="C78" s="255" t="s">
        <v>1657</v>
      </c>
      <c r="D78" s="256">
        <v>1</v>
      </c>
      <c r="E78" s="79" t="s">
        <v>1943</v>
      </c>
      <c r="F78" s="77" t="s">
        <v>1657</v>
      </c>
      <c r="G78" s="32">
        <v>1</v>
      </c>
      <c r="H78" s="273" t="s">
        <v>1944</v>
      </c>
      <c r="I78" s="84" t="s">
        <v>232</v>
      </c>
      <c r="J78" s="84" t="s">
        <v>1660</v>
      </c>
      <c r="K78" s="84" t="s">
        <v>1660</v>
      </c>
      <c r="L78" s="84"/>
      <c r="M78" s="84"/>
      <c r="N78" s="84" t="s">
        <v>874</v>
      </c>
      <c r="O78" s="90">
        <v>42852</v>
      </c>
      <c r="P78" s="84"/>
      <c r="Q78" s="84"/>
      <c r="R78" s="121" t="s">
        <v>1945</v>
      </c>
      <c r="S78" s="84"/>
      <c r="T78" s="84"/>
      <c r="U78" s="84" t="s">
        <v>1942</v>
      </c>
      <c r="V78" s="91">
        <v>42859</v>
      </c>
      <c r="W78" s="91">
        <v>43948</v>
      </c>
    </row>
    <row r="79" spans="1:23" ht="56.25" x14ac:dyDescent="0.25">
      <c r="A79" s="88" t="s">
        <v>771</v>
      </c>
      <c r="B79" s="77" t="s">
        <v>1946</v>
      </c>
      <c r="C79" s="77" t="s">
        <v>1657</v>
      </c>
      <c r="D79" s="256">
        <v>1</v>
      </c>
      <c r="E79" s="79" t="s">
        <v>1947</v>
      </c>
      <c r="F79" s="77" t="s">
        <v>1657</v>
      </c>
      <c r="G79" s="32">
        <v>1</v>
      </c>
      <c r="H79" s="273" t="s">
        <v>1948</v>
      </c>
      <c r="I79" s="84" t="s">
        <v>232</v>
      </c>
      <c r="J79" s="84" t="s">
        <v>1660</v>
      </c>
      <c r="K79" s="84" t="s">
        <v>1660</v>
      </c>
      <c r="L79" s="84"/>
      <c r="M79" s="84"/>
      <c r="N79" s="84" t="s">
        <v>874</v>
      </c>
      <c r="O79" s="90">
        <v>42853</v>
      </c>
      <c r="P79" s="84"/>
      <c r="Q79" s="84"/>
      <c r="R79" s="121" t="s">
        <v>1949</v>
      </c>
      <c r="S79" s="84"/>
      <c r="T79" s="84"/>
      <c r="U79" s="84" t="s">
        <v>1950</v>
      </c>
      <c r="V79" s="91">
        <v>42860</v>
      </c>
      <c r="W79" s="91">
        <v>43949</v>
      </c>
    </row>
    <row r="80" spans="1:23" ht="33.75" x14ac:dyDescent="0.25">
      <c r="A80" s="88" t="s">
        <v>772</v>
      </c>
      <c r="B80" s="77" t="s">
        <v>1951</v>
      </c>
      <c r="C80" s="77" t="s">
        <v>1747</v>
      </c>
      <c r="D80" s="256">
        <v>1</v>
      </c>
      <c r="E80" s="79" t="s">
        <v>1952</v>
      </c>
      <c r="F80" s="77" t="s">
        <v>1747</v>
      </c>
      <c r="G80" s="32">
        <v>1</v>
      </c>
      <c r="H80" s="273" t="s">
        <v>1953</v>
      </c>
      <c r="I80" s="84" t="s">
        <v>232</v>
      </c>
      <c r="J80" s="89"/>
      <c r="K80" s="84"/>
      <c r="L80" s="84" t="s">
        <v>1660</v>
      </c>
      <c r="M80" s="84" t="s">
        <v>1660</v>
      </c>
      <c r="N80" s="84" t="s">
        <v>874</v>
      </c>
      <c r="O80" s="90">
        <v>42853</v>
      </c>
      <c r="P80" s="84"/>
      <c r="Q80" s="84"/>
      <c r="R80" s="121" t="s">
        <v>1954</v>
      </c>
      <c r="S80" s="84"/>
      <c r="T80" s="84"/>
      <c r="U80" s="84" t="s">
        <v>1955</v>
      </c>
      <c r="V80" s="91">
        <v>42860</v>
      </c>
      <c r="W80" s="91">
        <v>43949</v>
      </c>
    </row>
    <row r="81" spans="1:23" ht="33.75" x14ac:dyDescent="0.25">
      <c r="A81" s="88" t="s">
        <v>773</v>
      </c>
      <c r="B81" s="77" t="s">
        <v>1956</v>
      </c>
      <c r="C81" s="77" t="s">
        <v>1657</v>
      </c>
      <c r="D81" s="256">
        <v>1</v>
      </c>
      <c r="E81" s="79" t="s">
        <v>1957</v>
      </c>
      <c r="F81" s="77" t="s">
        <v>1657</v>
      </c>
      <c r="G81" s="32">
        <v>1</v>
      </c>
      <c r="H81" s="273" t="s">
        <v>1958</v>
      </c>
      <c r="I81" s="84" t="s">
        <v>232</v>
      </c>
      <c r="J81" s="84" t="s">
        <v>1660</v>
      </c>
      <c r="K81" s="84" t="s">
        <v>1660</v>
      </c>
      <c r="L81" s="84"/>
      <c r="M81" s="84"/>
      <c r="N81" s="84" t="s">
        <v>874</v>
      </c>
      <c r="O81" s="90">
        <v>42853</v>
      </c>
      <c r="P81" s="84"/>
      <c r="Q81" s="84"/>
      <c r="R81" s="121" t="s">
        <v>1959</v>
      </c>
      <c r="S81" s="84"/>
      <c r="T81" s="84"/>
      <c r="U81" s="84" t="s">
        <v>1960</v>
      </c>
      <c r="V81" s="91">
        <v>42860</v>
      </c>
      <c r="W81" s="91">
        <v>43949</v>
      </c>
    </row>
    <row r="82" spans="1:23" ht="56.25" x14ac:dyDescent="0.25">
      <c r="A82" s="88" t="s">
        <v>774</v>
      </c>
      <c r="B82" s="77" t="s">
        <v>1961</v>
      </c>
      <c r="C82" s="77" t="s">
        <v>1657</v>
      </c>
      <c r="D82" s="256">
        <v>1</v>
      </c>
      <c r="E82" s="79" t="s">
        <v>1962</v>
      </c>
      <c r="F82" s="77" t="s">
        <v>1657</v>
      </c>
      <c r="G82" s="32">
        <v>1</v>
      </c>
      <c r="H82" s="273" t="s">
        <v>1963</v>
      </c>
      <c r="I82" s="84" t="s">
        <v>232</v>
      </c>
      <c r="J82" s="89"/>
      <c r="K82" s="84"/>
      <c r="L82" s="84" t="s">
        <v>1660</v>
      </c>
      <c r="M82" s="84" t="s">
        <v>1660</v>
      </c>
      <c r="N82" s="84" t="s">
        <v>874</v>
      </c>
      <c r="O82" s="90">
        <v>42856</v>
      </c>
      <c r="P82" s="84"/>
      <c r="Q82" s="84"/>
      <c r="R82" s="121" t="s">
        <v>1964</v>
      </c>
      <c r="S82" s="84"/>
      <c r="T82" s="84"/>
      <c r="U82" s="84" t="s">
        <v>1965</v>
      </c>
      <c r="V82" s="91">
        <v>42863</v>
      </c>
      <c r="W82" s="91">
        <v>43952</v>
      </c>
    </row>
    <row r="83" spans="1:23" ht="45" x14ac:dyDescent="0.25">
      <c r="A83" s="88" t="s">
        <v>775</v>
      </c>
      <c r="B83" s="77" t="s">
        <v>1966</v>
      </c>
      <c r="C83" s="77" t="s">
        <v>1657</v>
      </c>
      <c r="D83" s="256">
        <v>1</v>
      </c>
      <c r="E83" s="79" t="s">
        <v>1967</v>
      </c>
      <c r="F83" s="77" t="s">
        <v>1657</v>
      </c>
      <c r="G83" s="32">
        <v>1</v>
      </c>
      <c r="H83" s="273" t="s">
        <v>1968</v>
      </c>
      <c r="I83" s="84" t="s">
        <v>232</v>
      </c>
      <c r="J83" s="89"/>
      <c r="K83" s="84"/>
      <c r="L83" s="84" t="s">
        <v>1660</v>
      </c>
      <c r="M83" s="84" t="s">
        <v>1660</v>
      </c>
      <c r="N83" s="84" t="s">
        <v>874</v>
      </c>
      <c r="O83" s="90">
        <v>42856</v>
      </c>
      <c r="P83" s="84"/>
      <c r="Q83" s="84"/>
      <c r="R83" s="121" t="s">
        <v>1969</v>
      </c>
      <c r="S83" s="84"/>
      <c r="T83" s="84"/>
      <c r="U83" s="84" t="s">
        <v>1970</v>
      </c>
      <c r="V83" s="91">
        <v>42863</v>
      </c>
      <c r="W83" s="91">
        <v>43952</v>
      </c>
    </row>
    <row r="84" spans="1:23" ht="33.75" x14ac:dyDescent="0.25">
      <c r="A84" s="88" t="s">
        <v>776</v>
      </c>
      <c r="B84" s="77" t="s">
        <v>1971</v>
      </c>
      <c r="C84" s="77" t="s">
        <v>1657</v>
      </c>
      <c r="D84" s="256">
        <v>1</v>
      </c>
      <c r="E84" s="79" t="s">
        <v>1972</v>
      </c>
      <c r="F84" s="77" t="s">
        <v>1657</v>
      </c>
      <c r="G84" s="32">
        <v>1</v>
      </c>
      <c r="H84" s="273" t="s">
        <v>1973</v>
      </c>
      <c r="I84" s="84" t="s">
        <v>232</v>
      </c>
      <c r="J84" s="84" t="s">
        <v>1660</v>
      </c>
      <c r="K84" s="84" t="s">
        <v>1660</v>
      </c>
      <c r="L84" s="84"/>
      <c r="M84" s="84"/>
      <c r="N84" s="84" t="s">
        <v>874</v>
      </c>
      <c r="O84" s="90">
        <v>42856</v>
      </c>
      <c r="P84" s="84"/>
      <c r="Q84" s="84"/>
      <c r="R84" s="121" t="s">
        <v>1974</v>
      </c>
      <c r="S84" s="84"/>
      <c r="T84" s="84"/>
      <c r="U84" s="84" t="s">
        <v>1975</v>
      </c>
      <c r="V84" s="91">
        <v>42863</v>
      </c>
      <c r="W84" s="91">
        <v>43952</v>
      </c>
    </row>
    <row r="85" spans="1:23" ht="33.75" x14ac:dyDescent="0.25">
      <c r="A85" s="88" t="s">
        <v>779</v>
      </c>
      <c r="B85" s="77" t="s">
        <v>1976</v>
      </c>
      <c r="C85" s="77" t="s">
        <v>1657</v>
      </c>
      <c r="D85" s="256">
        <v>1</v>
      </c>
      <c r="E85" s="79" t="s">
        <v>1977</v>
      </c>
      <c r="F85" s="77" t="s">
        <v>1657</v>
      </c>
      <c r="G85" s="32">
        <v>1</v>
      </c>
      <c r="H85" s="273" t="s">
        <v>1978</v>
      </c>
      <c r="I85" s="84" t="s">
        <v>232</v>
      </c>
      <c r="J85" s="89"/>
      <c r="K85" s="84"/>
      <c r="L85" s="84" t="s">
        <v>1660</v>
      </c>
      <c r="M85" s="84" t="s">
        <v>1660</v>
      </c>
      <c r="N85" s="84" t="s">
        <v>874</v>
      </c>
      <c r="O85" s="90">
        <v>42856</v>
      </c>
      <c r="P85" s="84"/>
      <c r="Q85" s="84"/>
      <c r="R85" s="121" t="s">
        <v>1979</v>
      </c>
      <c r="S85" s="84"/>
      <c r="T85" s="84"/>
      <c r="U85" s="84" t="s">
        <v>1980</v>
      </c>
      <c r="V85" s="91">
        <v>42863</v>
      </c>
      <c r="W85" s="91">
        <v>43952</v>
      </c>
    </row>
    <row r="86" spans="1:23" ht="45" x14ac:dyDescent="0.25">
      <c r="A86" s="88" t="s">
        <v>782</v>
      </c>
      <c r="B86" s="77" t="s">
        <v>1981</v>
      </c>
      <c r="C86" s="77" t="s">
        <v>1657</v>
      </c>
      <c r="D86" s="256">
        <v>1</v>
      </c>
      <c r="E86" s="79" t="s">
        <v>1982</v>
      </c>
      <c r="F86" s="77" t="s">
        <v>1657</v>
      </c>
      <c r="G86" s="32">
        <v>1</v>
      </c>
      <c r="H86" s="273" t="s">
        <v>1983</v>
      </c>
      <c r="I86" s="84" t="s">
        <v>232</v>
      </c>
      <c r="J86" s="84" t="s">
        <v>1660</v>
      </c>
      <c r="K86" s="84" t="s">
        <v>1660</v>
      </c>
      <c r="L86" s="84"/>
      <c r="M86" s="84"/>
      <c r="N86" s="84" t="s">
        <v>874</v>
      </c>
      <c r="O86" s="90">
        <v>42857</v>
      </c>
      <c r="P86" s="84"/>
      <c r="Q86" s="84"/>
      <c r="R86" s="121" t="s">
        <v>1984</v>
      </c>
      <c r="S86" s="84"/>
      <c r="T86" s="84"/>
      <c r="U86" s="84" t="s">
        <v>1985</v>
      </c>
      <c r="V86" s="91">
        <v>42864</v>
      </c>
      <c r="W86" s="91">
        <v>43953</v>
      </c>
    </row>
    <row r="87" spans="1:23" ht="33.75" x14ac:dyDescent="0.25">
      <c r="A87" s="88" t="s">
        <v>783</v>
      </c>
      <c r="B87" s="77" t="s">
        <v>1986</v>
      </c>
      <c r="C87" s="77" t="s">
        <v>1657</v>
      </c>
      <c r="D87" s="256">
        <v>1</v>
      </c>
      <c r="E87" s="79" t="s">
        <v>1987</v>
      </c>
      <c r="F87" s="77" t="s">
        <v>1657</v>
      </c>
      <c r="G87" s="32">
        <v>1</v>
      </c>
      <c r="H87" s="273" t="s">
        <v>1988</v>
      </c>
      <c r="I87" s="84" t="s">
        <v>232</v>
      </c>
      <c r="J87" s="89"/>
      <c r="K87" s="84"/>
      <c r="L87" s="84" t="s">
        <v>1660</v>
      </c>
      <c r="M87" s="84" t="s">
        <v>1660</v>
      </c>
      <c r="N87" s="84" t="s">
        <v>874</v>
      </c>
      <c r="O87" s="90">
        <v>42857</v>
      </c>
      <c r="P87" s="84"/>
      <c r="Q87" s="84"/>
      <c r="R87" s="121" t="s">
        <v>1989</v>
      </c>
      <c r="S87" s="84"/>
      <c r="T87" s="84"/>
      <c r="U87" s="84" t="s">
        <v>1990</v>
      </c>
      <c r="V87" s="91">
        <v>42864</v>
      </c>
      <c r="W87" s="91">
        <v>43953</v>
      </c>
    </row>
    <row r="88" spans="1:23" ht="45" x14ac:dyDescent="0.25">
      <c r="A88" s="88" t="s">
        <v>784</v>
      </c>
      <c r="B88" s="77" t="s">
        <v>1991</v>
      </c>
      <c r="C88" s="77" t="s">
        <v>1657</v>
      </c>
      <c r="D88" s="256">
        <v>1</v>
      </c>
      <c r="E88" s="79" t="s">
        <v>1992</v>
      </c>
      <c r="F88" s="77" t="s">
        <v>1657</v>
      </c>
      <c r="G88" s="32">
        <v>1</v>
      </c>
      <c r="H88" s="273" t="s">
        <v>1993</v>
      </c>
      <c r="I88" s="84" t="s">
        <v>232</v>
      </c>
      <c r="J88" s="84" t="s">
        <v>1660</v>
      </c>
      <c r="K88" s="84" t="s">
        <v>1660</v>
      </c>
      <c r="L88" s="84"/>
      <c r="M88" s="84"/>
      <c r="N88" s="84" t="s">
        <v>874</v>
      </c>
      <c r="O88" s="90">
        <v>42857</v>
      </c>
      <c r="P88" s="84"/>
      <c r="Q88" s="84"/>
      <c r="R88" s="121" t="s">
        <v>1994</v>
      </c>
      <c r="S88" s="84"/>
      <c r="T88" s="84"/>
      <c r="U88" s="84" t="s">
        <v>1995</v>
      </c>
      <c r="V88" s="91">
        <v>42864</v>
      </c>
      <c r="W88" s="91">
        <v>43953</v>
      </c>
    </row>
    <row r="89" spans="1:23" ht="45" x14ac:dyDescent="0.25">
      <c r="A89" s="88" t="s">
        <v>785</v>
      </c>
      <c r="B89" s="77" t="s">
        <v>1996</v>
      </c>
      <c r="C89" s="77" t="s">
        <v>1657</v>
      </c>
      <c r="D89" s="256">
        <v>1</v>
      </c>
      <c r="E89" s="79" t="s">
        <v>1997</v>
      </c>
      <c r="F89" s="77" t="s">
        <v>1657</v>
      </c>
      <c r="G89" s="32">
        <v>1</v>
      </c>
      <c r="H89" s="273" t="s">
        <v>1998</v>
      </c>
      <c r="I89" s="84" t="s">
        <v>232</v>
      </c>
      <c r="J89" s="84" t="s">
        <v>1660</v>
      </c>
      <c r="K89" s="84" t="s">
        <v>1660</v>
      </c>
      <c r="L89" s="84"/>
      <c r="M89" s="84"/>
      <c r="N89" s="84" t="s">
        <v>874</v>
      </c>
      <c r="O89" s="90">
        <v>42858</v>
      </c>
      <c r="P89" s="84"/>
      <c r="Q89" s="84"/>
      <c r="R89" s="121" t="s">
        <v>1999</v>
      </c>
      <c r="S89" s="84"/>
      <c r="T89" s="84"/>
      <c r="U89" s="84" t="s">
        <v>2000</v>
      </c>
      <c r="V89" s="91">
        <v>42865</v>
      </c>
      <c r="W89" s="91">
        <v>43954</v>
      </c>
    </row>
    <row r="90" spans="1:23" ht="56.25" x14ac:dyDescent="0.25">
      <c r="A90" s="88" t="s">
        <v>786</v>
      </c>
      <c r="B90" s="77" t="s">
        <v>2001</v>
      </c>
      <c r="C90" s="77" t="s">
        <v>1657</v>
      </c>
      <c r="D90" s="256">
        <v>1</v>
      </c>
      <c r="E90" s="79" t="s">
        <v>2002</v>
      </c>
      <c r="F90" s="77" t="s">
        <v>1657</v>
      </c>
      <c r="G90" s="32">
        <v>1</v>
      </c>
      <c r="H90" s="273" t="s">
        <v>2003</v>
      </c>
      <c r="I90" s="84" t="s">
        <v>232</v>
      </c>
      <c r="J90" s="89"/>
      <c r="K90" s="84"/>
      <c r="L90" s="84" t="s">
        <v>1660</v>
      </c>
      <c r="M90" s="84" t="s">
        <v>1660</v>
      </c>
      <c r="N90" s="84" t="s">
        <v>874</v>
      </c>
      <c r="O90" s="90">
        <v>42858</v>
      </c>
      <c r="P90" s="84"/>
      <c r="Q90" s="84"/>
      <c r="R90" s="121" t="s">
        <v>2004</v>
      </c>
      <c r="S90" s="84"/>
      <c r="T90" s="84"/>
      <c r="U90" s="84" t="s">
        <v>2005</v>
      </c>
      <c r="V90" s="91">
        <v>42865</v>
      </c>
      <c r="W90" s="91">
        <v>43954</v>
      </c>
    </row>
    <row r="91" spans="1:23" ht="56.25" x14ac:dyDescent="0.25">
      <c r="A91" s="88" t="s">
        <v>787</v>
      </c>
      <c r="B91" s="77" t="s">
        <v>2006</v>
      </c>
      <c r="C91" s="77" t="s">
        <v>1657</v>
      </c>
      <c r="D91" s="256">
        <v>1</v>
      </c>
      <c r="E91" s="79" t="s">
        <v>2007</v>
      </c>
      <c r="F91" s="77" t="s">
        <v>1657</v>
      </c>
      <c r="G91" s="32">
        <v>1</v>
      </c>
      <c r="H91" s="273" t="s">
        <v>2008</v>
      </c>
      <c r="I91" s="84" t="s">
        <v>232</v>
      </c>
      <c r="J91" s="89"/>
      <c r="K91" s="84"/>
      <c r="L91" s="84" t="s">
        <v>1660</v>
      </c>
      <c r="M91" s="84" t="s">
        <v>1660</v>
      </c>
      <c r="N91" s="84" t="s">
        <v>874</v>
      </c>
      <c r="O91" s="90">
        <v>42858</v>
      </c>
      <c r="P91" s="84"/>
      <c r="Q91" s="84"/>
      <c r="R91" s="121" t="s">
        <v>2009</v>
      </c>
      <c r="S91" s="84"/>
      <c r="T91" s="84"/>
      <c r="U91" s="84" t="s">
        <v>2010</v>
      </c>
      <c r="V91" s="91">
        <v>42865</v>
      </c>
      <c r="W91" s="91">
        <v>43954</v>
      </c>
    </row>
    <row r="92" spans="1:23" ht="56.25" x14ac:dyDescent="0.25">
      <c r="A92" s="88" t="s">
        <v>796</v>
      </c>
      <c r="B92" s="77" t="s">
        <v>2011</v>
      </c>
      <c r="C92" s="77" t="s">
        <v>1657</v>
      </c>
      <c r="D92" s="256">
        <v>1</v>
      </c>
      <c r="E92" s="79" t="s">
        <v>2012</v>
      </c>
      <c r="F92" s="77" t="s">
        <v>1657</v>
      </c>
      <c r="G92" s="32">
        <v>1</v>
      </c>
      <c r="H92" s="273" t="s">
        <v>2013</v>
      </c>
      <c r="I92" s="84" t="s">
        <v>232</v>
      </c>
      <c r="J92" s="84" t="s">
        <v>1660</v>
      </c>
      <c r="K92" s="84" t="s">
        <v>1660</v>
      </c>
      <c r="L92" s="84"/>
      <c r="M92" s="84"/>
      <c r="N92" s="84" t="s">
        <v>874</v>
      </c>
      <c r="O92" s="90">
        <v>42859</v>
      </c>
      <c r="P92" s="84"/>
      <c r="Q92" s="84"/>
      <c r="R92" s="121" t="s">
        <v>2014</v>
      </c>
      <c r="S92" s="84"/>
      <c r="T92" s="84"/>
      <c r="U92" s="84" t="s">
        <v>2015</v>
      </c>
      <c r="V92" s="91">
        <v>42866</v>
      </c>
      <c r="W92" s="91">
        <v>43955</v>
      </c>
    </row>
    <row r="93" spans="1:23" ht="67.5" x14ac:dyDescent="0.25">
      <c r="A93" s="88" t="s">
        <v>797</v>
      </c>
      <c r="B93" s="77" t="s">
        <v>2016</v>
      </c>
      <c r="C93" s="77" t="s">
        <v>1657</v>
      </c>
      <c r="D93" s="256">
        <v>1</v>
      </c>
      <c r="E93" s="79" t="s">
        <v>2017</v>
      </c>
      <c r="F93" s="77" t="s">
        <v>1657</v>
      </c>
      <c r="G93" s="32">
        <v>1</v>
      </c>
      <c r="H93" s="273" t="s">
        <v>2018</v>
      </c>
      <c r="I93" s="84" t="s">
        <v>232</v>
      </c>
      <c r="J93" s="84" t="s">
        <v>1660</v>
      </c>
      <c r="K93" s="84" t="s">
        <v>1660</v>
      </c>
      <c r="L93" s="84"/>
      <c r="M93" s="84"/>
      <c r="N93" s="84" t="s">
        <v>874</v>
      </c>
      <c r="O93" s="90">
        <v>42859</v>
      </c>
      <c r="P93" s="84"/>
      <c r="Q93" s="84"/>
      <c r="R93" s="121" t="s">
        <v>2019</v>
      </c>
      <c r="S93" s="84"/>
      <c r="T93" s="84"/>
      <c r="U93" s="84" t="s">
        <v>2020</v>
      </c>
      <c r="V93" s="91">
        <v>42866</v>
      </c>
      <c r="W93" s="91">
        <v>43955</v>
      </c>
    </row>
    <row r="94" spans="1:23" ht="45" x14ac:dyDescent="0.25">
      <c r="A94" s="88" t="s">
        <v>798</v>
      </c>
      <c r="B94" s="77" t="s">
        <v>2021</v>
      </c>
      <c r="C94" s="77" t="s">
        <v>1657</v>
      </c>
      <c r="D94" s="256">
        <v>1</v>
      </c>
      <c r="E94" s="79" t="s">
        <v>2022</v>
      </c>
      <c r="F94" s="77" t="s">
        <v>1657</v>
      </c>
      <c r="G94" s="32">
        <v>1</v>
      </c>
      <c r="H94" s="273" t="s">
        <v>2023</v>
      </c>
      <c r="I94" s="84" t="s">
        <v>232</v>
      </c>
      <c r="J94" s="84" t="s">
        <v>1660</v>
      </c>
      <c r="K94" s="84" t="s">
        <v>1660</v>
      </c>
      <c r="L94" s="84"/>
      <c r="M94" s="84"/>
      <c r="N94" s="84" t="s">
        <v>874</v>
      </c>
      <c r="O94" s="90">
        <v>42859</v>
      </c>
      <c r="P94" s="84"/>
      <c r="Q94" s="84"/>
      <c r="R94" s="121" t="s">
        <v>2024</v>
      </c>
      <c r="S94" s="84"/>
      <c r="T94" s="84"/>
      <c r="U94" s="84" t="s">
        <v>2025</v>
      </c>
      <c r="V94" s="91">
        <v>42866</v>
      </c>
      <c r="W94" s="91">
        <v>43955</v>
      </c>
    </row>
    <row r="95" spans="1:23" ht="45" x14ac:dyDescent="0.25">
      <c r="A95" s="88" t="s">
        <v>799</v>
      </c>
      <c r="B95" s="77" t="s">
        <v>2026</v>
      </c>
      <c r="C95" s="77" t="s">
        <v>1657</v>
      </c>
      <c r="D95" s="256">
        <v>1</v>
      </c>
      <c r="E95" s="79" t="s">
        <v>2027</v>
      </c>
      <c r="F95" s="77" t="s">
        <v>1657</v>
      </c>
      <c r="G95" s="32">
        <v>1</v>
      </c>
      <c r="H95" s="273" t="s">
        <v>2028</v>
      </c>
      <c r="I95" s="84" t="s">
        <v>232</v>
      </c>
      <c r="J95" s="84" t="s">
        <v>1660</v>
      </c>
      <c r="K95" s="84" t="s">
        <v>1660</v>
      </c>
      <c r="L95" s="84"/>
      <c r="M95" s="84"/>
      <c r="N95" s="84" t="s">
        <v>874</v>
      </c>
      <c r="O95" s="90">
        <v>42863</v>
      </c>
      <c r="P95" s="84"/>
      <c r="Q95" s="84"/>
      <c r="R95" s="121" t="s">
        <v>2029</v>
      </c>
      <c r="S95" s="84"/>
      <c r="T95" s="84"/>
      <c r="U95" s="84" t="s">
        <v>2030</v>
      </c>
      <c r="V95" s="91">
        <v>42870</v>
      </c>
      <c r="W95" s="91">
        <v>43959</v>
      </c>
    </row>
    <row r="96" spans="1:23" ht="33.75" x14ac:dyDescent="0.25">
      <c r="A96" s="88" t="s">
        <v>800</v>
      </c>
      <c r="B96" s="77" t="s">
        <v>2031</v>
      </c>
      <c r="C96" s="77" t="s">
        <v>1657</v>
      </c>
      <c r="D96" s="256">
        <v>1</v>
      </c>
      <c r="E96" s="79" t="s">
        <v>2032</v>
      </c>
      <c r="F96" s="77" t="s">
        <v>1657</v>
      </c>
      <c r="G96" s="32">
        <v>1</v>
      </c>
      <c r="H96" s="273" t="s">
        <v>2033</v>
      </c>
      <c r="I96" s="84" t="s">
        <v>232</v>
      </c>
      <c r="J96" s="84" t="s">
        <v>1660</v>
      </c>
      <c r="K96" s="84" t="s">
        <v>1660</v>
      </c>
      <c r="L96" s="84"/>
      <c r="M96" s="84"/>
      <c r="N96" s="84" t="s">
        <v>874</v>
      </c>
      <c r="O96" s="90">
        <v>42863</v>
      </c>
      <c r="P96" s="84"/>
      <c r="Q96" s="84"/>
      <c r="R96" s="121" t="s">
        <v>2034</v>
      </c>
      <c r="S96" s="84"/>
      <c r="T96" s="84"/>
      <c r="U96" s="84" t="s">
        <v>2035</v>
      </c>
      <c r="V96" s="91">
        <v>42870</v>
      </c>
      <c r="W96" s="91">
        <v>43959</v>
      </c>
    </row>
    <row r="97" spans="1:23" ht="45" x14ac:dyDescent="0.25">
      <c r="A97" s="88" t="s">
        <v>807</v>
      </c>
      <c r="B97" s="77" t="s">
        <v>2036</v>
      </c>
      <c r="C97" s="77" t="s">
        <v>1657</v>
      </c>
      <c r="D97" s="256">
        <v>1</v>
      </c>
      <c r="E97" s="79" t="s">
        <v>2037</v>
      </c>
      <c r="F97" s="77" t="s">
        <v>1657</v>
      </c>
      <c r="G97" s="32">
        <v>1</v>
      </c>
      <c r="H97" s="273" t="s">
        <v>2038</v>
      </c>
      <c r="I97" s="84" t="s">
        <v>232</v>
      </c>
      <c r="J97" s="84" t="s">
        <v>1660</v>
      </c>
      <c r="K97" s="84" t="s">
        <v>1660</v>
      </c>
      <c r="L97" s="84"/>
      <c r="M97" s="84"/>
      <c r="N97" s="84" t="s">
        <v>874</v>
      </c>
      <c r="O97" s="90">
        <v>42863</v>
      </c>
      <c r="P97" s="84"/>
      <c r="Q97" s="84"/>
      <c r="R97" s="121" t="s">
        <v>2039</v>
      </c>
      <c r="S97" s="84"/>
      <c r="T97" s="84"/>
      <c r="U97" s="84" t="s">
        <v>2040</v>
      </c>
      <c r="V97" s="91">
        <v>42870</v>
      </c>
      <c r="W97" s="91">
        <v>43959</v>
      </c>
    </row>
    <row r="98" spans="1:23" ht="45" x14ac:dyDescent="0.25">
      <c r="A98" s="88" t="s">
        <v>808</v>
      </c>
      <c r="B98" s="77" t="s">
        <v>2041</v>
      </c>
      <c r="C98" s="77" t="s">
        <v>1657</v>
      </c>
      <c r="D98" s="256">
        <v>1</v>
      </c>
      <c r="E98" s="79" t="s">
        <v>2042</v>
      </c>
      <c r="F98" s="77" t="s">
        <v>1657</v>
      </c>
      <c r="G98" s="32">
        <v>1</v>
      </c>
      <c r="H98" s="273" t="s">
        <v>2043</v>
      </c>
      <c r="I98" s="84" t="s">
        <v>232</v>
      </c>
      <c r="J98" s="84" t="s">
        <v>1660</v>
      </c>
      <c r="K98" s="84" t="s">
        <v>1660</v>
      </c>
      <c r="L98" s="84"/>
      <c r="M98" s="84"/>
      <c r="N98" s="84" t="s">
        <v>874</v>
      </c>
      <c r="O98" s="90">
        <v>42863</v>
      </c>
      <c r="P98" s="84"/>
      <c r="Q98" s="84"/>
      <c r="R98" s="121" t="s">
        <v>2044</v>
      </c>
      <c r="S98" s="84"/>
      <c r="T98" s="84"/>
      <c r="U98" s="84" t="s">
        <v>2045</v>
      </c>
      <c r="V98" s="91">
        <v>42870</v>
      </c>
      <c r="W98" s="91">
        <v>43959</v>
      </c>
    </row>
    <row r="99" spans="1:23" ht="56.25" x14ac:dyDescent="0.25">
      <c r="A99" s="88" t="s">
        <v>809</v>
      </c>
      <c r="B99" s="77" t="s">
        <v>2046</v>
      </c>
      <c r="C99" s="77" t="s">
        <v>1657</v>
      </c>
      <c r="D99" s="256">
        <v>1</v>
      </c>
      <c r="E99" s="79" t="s">
        <v>2047</v>
      </c>
      <c r="F99" s="77" t="s">
        <v>1657</v>
      </c>
      <c r="G99" s="32">
        <v>1</v>
      </c>
      <c r="H99" s="273" t="s">
        <v>2048</v>
      </c>
      <c r="I99" s="84" t="s">
        <v>232</v>
      </c>
      <c r="J99" s="84" t="s">
        <v>1660</v>
      </c>
      <c r="K99" s="84" t="s">
        <v>1660</v>
      </c>
      <c r="L99" s="84"/>
      <c r="M99" s="84"/>
      <c r="N99" s="84" t="s">
        <v>874</v>
      </c>
      <c r="O99" s="90">
        <v>42863</v>
      </c>
      <c r="P99" s="84"/>
      <c r="Q99" s="84"/>
      <c r="R99" s="121" t="s">
        <v>2049</v>
      </c>
      <c r="S99" s="84"/>
      <c r="T99" s="84"/>
      <c r="U99" s="84" t="s">
        <v>2050</v>
      </c>
      <c r="V99" s="91">
        <v>42870</v>
      </c>
      <c r="W99" s="91">
        <v>43959</v>
      </c>
    </row>
    <row r="100" spans="1:23" ht="33.75" x14ac:dyDescent="0.25">
      <c r="A100" s="88" t="s">
        <v>810</v>
      </c>
      <c r="B100" s="77" t="s">
        <v>2783</v>
      </c>
      <c r="C100" s="77" t="s">
        <v>679</v>
      </c>
      <c r="D100" s="256"/>
      <c r="E100" s="79" t="s">
        <v>2784</v>
      </c>
      <c r="F100" s="77" t="s">
        <v>679</v>
      </c>
      <c r="G100" s="32"/>
      <c r="H100" s="273" t="s">
        <v>2785</v>
      </c>
      <c r="I100" s="84" t="s">
        <v>232</v>
      </c>
      <c r="J100" s="84" t="s">
        <v>1660</v>
      </c>
      <c r="K100" s="84" t="s">
        <v>1660</v>
      </c>
      <c r="L100" s="84"/>
      <c r="M100" s="84"/>
      <c r="N100" s="84" t="s">
        <v>874</v>
      </c>
      <c r="O100" s="90" t="s">
        <v>2786</v>
      </c>
      <c r="P100" s="84"/>
      <c r="Q100" s="84"/>
      <c r="R100" s="84"/>
      <c r="S100" s="84"/>
      <c r="T100" s="84"/>
      <c r="U100" s="84"/>
      <c r="V100" s="91"/>
      <c r="W100" s="91"/>
    </row>
    <row r="101" spans="1:23" ht="45" x14ac:dyDescent="0.25">
      <c r="A101" s="88" t="s">
        <v>811</v>
      </c>
      <c r="B101" s="77" t="s">
        <v>2051</v>
      </c>
      <c r="C101" s="77" t="s">
        <v>1657</v>
      </c>
      <c r="D101" s="256">
        <v>1</v>
      </c>
      <c r="E101" s="79" t="s">
        <v>2052</v>
      </c>
      <c r="F101" s="77" t="s">
        <v>1657</v>
      </c>
      <c r="G101" s="32">
        <v>1</v>
      </c>
      <c r="H101" s="273" t="s">
        <v>2053</v>
      </c>
      <c r="I101" s="84" t="s">
        <v>232</v>
      </c>
      <c r="J101" s="84" t="s">
        <v>1660</v>
      </c>
      <c r="K101" s="84" t="s">
        <v>1660</v>
      </c>
      <c r="L101" s="84"/>
      <c r="M101" s="84"/>
      <c r="N101" s="84" t="s">
        <v>874</v>
      </c>
      <c r="O101" s="90">
        <v>42864</v>
      </c>
      <c r="P101" s="84"/>
      <c r="Q101" s="84"/>
      <c r="R101" s="121" t="s">
        <v>2054</v>
      </c>
      <c r="S101" s="84"/>
      <c r="T101" s="84"/>
      <c r="U101" s="84" t="s">
        <v>2055</v>
      </c>
      <c r="V101" s="91">
        <v>42871</v>
      </c>
      <c r="W101" s="91">
        <v>43960</v>
      </c>
    </row>
    <row r="102" spans="1:23" ht="45" x14ac:dyDescent="0.25">
      <c r="A102" s="88" t="s">
        <v>812</v>
      </c>
      <c r="B102" s="77" t="s">
        <v>2056</v>
      </c>
      <c r="C102" s="77" t="s">
        <v>1747</v>
      </c>
      <c r="D102" s="256">
        <v>1</v>
      </c>
      <c r="E102" s="79" t="s">
        <v>2057</v>
      </c>
      <c r="F102" s="77" t="s">
        <v>1657</v>
      </c>
      <c r="G102" s="32">
        <v>1</v>
      </c>
      <c r="H102" s="273" t="s">
        <v>2058</v>
      </c>
      <c r="I102" s="84" t="s">
        <v>232</v>
      </c>
      <c r="J102" s="89"/>
      <c r="K102" s="84"/>
      <c r="L102" s="84" t="s">
        <v>1660</v>
      </c>
      <c r="M102" s="84" t="s">
        <v>1660</v>
      </c>
      <c r="N102" s="84" t="s">
        <v>874</v>
      </c>
      <c r="O102" s="90">
        <v>42864</v>
      </c>
      <c r="P102" s="84"/>
      <c r="Q102" s="84"/>
      <c r="R102" s="121" t="s">
        <v>2059</v>
      </c>
      <c r="S102" s="84"/>
      <c r="T102" s="84"/>
      <c r="U102" s="84" t="s">
        <v>2060</v>
      </c>
      <c r="V102" s="91">
        <v>42871</v>
      </c>
      <c r="W102" s="91">
        <v>43960</v>
      </c>
    </row>
    <row r="103" spans="1:23" ht="45" x14ac:dyDescent="0.25">
      <c r="A103" s="88" t="s">
        <v>813</v>
      </c>
      <c r="B103" s="77" t="s">
        <v>2061</v>
      </c>
      <c r="C103" s="77" t="s">
        <v>1657</v>
      </c>
      <c r="D103" s="256">
        <v>1</v>
      </c>
      <c r="E103" s="79" t="s">
        <v>2062</v>
      </c>
      <c r="F103" s="77" t="s">
        <v>1657</v>
      </c>
      <c r="G103" s="32">
        <v>1</v>
      </c>
      <c r="H103" s="273" t="s">
        <v>2063</v>
      </c>
      <c r="I103" s="84" t="s">
        <v>232</v>
      </c>
      <c r="J103" s="84" t="s">
        <v>1660</v>
      </c>
      <c r="K103" s="84" t="s">
        <v>1660</v>
      </c>
      <c r="L103" s="84"/>
      <c r="M103" s="84"/>
      <c r="N103" s="84" t="s">
        <v>874</v>
      </c>
      <c r="O103" s="90">
        <v>42864</v>
      </c>
      <c r="P103" s="84"/>
      <c r="Q103" s="84"/>
      <c r="R103" s="121" t="s">
        <v>2064</v>
      </c>
      <c r="S103" s="84"/>
      <c r="T103" s="84"/>
      <c r="U103" s="84" t="s">
        <v>2065</v>
      </c>
      <c r="V103" s="91">
        <v>42871</v>
      </c>
      <c r="W103" s="91">
        <v>43960</v>
      </c>
    </row>
    <row r="104" spans="1:23" ht="33.75" x14ac:dyDescent="0.25">
      <c r="A104" s="88" t="s">
        <v>814</v>
      </c>
      <c r="B104" s="77" t="s">
        <v>2066</v>
      </c>
      <c r="C104" s="77" t="s">
        <v>1657</v>
      </c>
      <c r="D104" s="256">
        <v>1</v>
      </c>
      <c r="E104" s="79" t="s">
        <v>2067</v>
      </c>
      <c r="F104" s="77" t="s">
        <v>1657</v>
      </c>
      <c r="G104" s="32">
        <v>1</v>
      </c>
      <c r="H104" s="273" t="s">
        <v>2068</v>
      </c>
      <c r="I104" s="84" t="s">
        <v>232</v>
      </c>
      <c r="J104" s="84" t="s">
        <v>1660</v>
      </c>
      <c r="K104" s="84" t="s">
        <v>1660</v>
      </c>
      <c r="L104" s="84"/>
      <c r="M104" s="84"/>
      <c r="N104" s="84" t="s">
        <v>874</v>
      </c>
      <c r="O104" s="90">
        <v>42864</v>
      </c>
      <c r="P104" s="84"/>
      <c r="Q104" s="84"/>
      <c r="R104" s="121" t="s">
        <v>2069</v>
      </c>
      <c r="S104" s="84"/>
      <c r="T104" s="84"/>
      <c r="U104" s="84" t="s">
        <v>2070</v>
      </c>
      <c r="V104" s="91">
        <v>42871</v>
      </c>
      <c r="W104" s="91">
        <v>43960</v>
      </c>
    </row>
    <row r="105" spans="1:23" ht="33.75" x14ac:dyDescent="0.25">
      <c r="A105" s="88" t="s">
        <v>815</v>
      </c>
      <c r="B105" s="77" t="s">
        <v>2071</v>
      </c>
      <c r="C105" s="77" t="s">
        <v>1657</v>
      </c>
      <c r="D105" s="256">
        <v>1</v>
      </c>
      <c r="E105" s="79" t="s">
        <v>2072</v>
      </c>
      <c r="F105" s="77" t="s">
        <v>1657</v>
      </c>
      <c r="G105" s="32">
        <v>1</v>
      </c>
      <c r="H105" s="273" t="s">
        <v>2073</v>
      </c>
      <c r="I105" s="84" t="s">
        <v>232</v>
      </c>
      <c r="J105" s="84" t="s">
        <v>1660</v>
      </c>
      <c r="K105" s="84" t="s">
        <v>1660</v>
      </c>
      <c r="L105" s="84"/>
      <c r="M105" s="84"/>
      <c r="N105" s="84" t="s">
        <v>874</v>
      </c>
      <c r="O105" s="90">
        <v>42865</v>
      </c>
      <c r="P105" s="84"/>
      <c r="Q105" s="84"/>
      <c r="R105" s="121" t="s">
        <v>2074</v>
      </c>
      <c r="S105" s="84"/>
      <c r="T105" s="84"/>
      <c r="U105" s="84" t="s">
        <v>2075</v>
      </c>
      <c r="V105" s="91">
        <v>42872</v>
      </c>
      <c r="W105" s="91">
        <v>43961</v>
      </c>
    </row>
    <row r="106" spans="1:23" ht="45" x14ac:dyDescent="0.25">
      <c r="A106" s="88" t="s">
        <v>816</v>
      </c>
      <c r="B106" s="77" t="s">
        <v>2787</v>
      </c>
      <c r="C106" s="77" t="s">
        <v>679</v>
      </c>
      <c r="D106" s="256"/>
      <c r="E106" s="79" t="s">
        <v>2789</v>
      </c>
      <c r="F106" s="77" t="s">
        <v>679</v>
      </c>
      <c r="G106" s="32"/>
      <c r="H106" s="273" t="s">
        <v>2791</v>
      </c>
      <c r="I106" s="84" t="s">
        <v>232</v>
      </c>
      <c r="J106" s="84" t="s">
        <v>1660</v>
      </c>
      <c r="K106" s="84" t="s">
        <v>1660</v>
      </c>
      <c r="L106" s="84"/>
      <c r="M106" s="84"/>
      <c r="N106" s="84" t="s">
        <v>874</v>
      </c>
      <c r="O106" s="90" t="s">
        <v>2792</v>
      </c>
      <c r="P106" s="84"/>
      <c r="Q106" s="84"/>
      <c r="R106" s="84"/>
      <c r="S106" s="84"/>
      <c r="T106" s="84"/>
      <c r="U106" s="84"/>
      <c r="V106" s="91"/>
      <c r="W106" s="91"/>
    </row>
    <row r="107" spans="1:23" ht="33.75" x14ac:dyDescent="0.25">
      <c r="A107" s="88" t="s">
        <v>817</v>
      </c>
      <c r="B107" s="77" t="s">
        <v>2788</v>
      </c>
      <c r="C107" s="77" t="s">
        <v>679</v>
      </c>
      <c r="D107" s="256"/>
      <c r="E107" s="79" t="s">
        <v>2790</v>
      </c>
      <c r="F107" s="77" t="s">
        <v>679</v>
      </c>
      <c r="G107" s="32"/>
      <c r="H107" s="273"/>
      <c r="I107" s="84" t="s">
        <v>232</v>
      </c>
      <c r="J107" s="84" t="s">
        <v>1660</v>
      </c>
      <c r="K107" s="84" t="s">
        <v>1660</v>
      </c>
      <c r="L107" s="84"/>
      <c r="M107" s="84"/>
      <c r="N107" s="84" t="s">
        <v>874</v>
      </c>
      <c r="O107" s="90" t="s">
        <v>2792</v>
      </c>
      <c r="P107" s="84"/>
      <c r="Q107" s="84"/>
      <c r="R107" s="84"/>
      <c r="S107" s="84"/>
      <c r="T107" s="84"/>
      <c r="U107" s="84"/>
      <c r="V107" s="91"/>
      <c r="W107" s="91"/>
    </row>
    <row r="108" spans="1:23" ht="33.75" x14ac:dyDescent="0.25">
      <c r="A108" s="88" t="s">
        <v>818</v>
      </c>
      <c r="B108" s="77" t="s">
        <v>2076</v>
      </c>
      <c r="C108" s="77" t="s">
        <v>1657</v>
      </c>
      <c r="D108" s="256">
        <v>1</v>
      </c>
      <c r="E108" s="79" t="s">
        <v>2077</v>
      </c>
      <c r="F108" s="77" t="s">
        <v>1657</v>
      </c>
      <c r="G108" s="32">
        <v>1</v>
      </c>
      <c r="H108" s="273" t="s">
        <v>2078</v>
      </c>
      <c r="I108" s="84" t="s">
        <v>232</v>
      </c>
      <c r="J108" s="84" t="s">
        <v>1660</v>
      </c>
      <c r="K108" s="84" t="s">
        <v>1660</v>
      </c>
      <c r="L108" s="84"/>
      <c r="M108" s="84"/>
      <c r="N108" s="84" t="s">
        <v>874</v>
      </c>
      <c r="O108" s="90">
        <v>42865</v>
      </c>
      <c r="P108" s="84"/>
      <c r="Q108" s="84"/>
      <c r="R108" s="121" t="s">
        <v>2079</v>
      </c>
      <c r="S108" s="84"/>
      <c r="T108" s="84"/>
      <c r="U108" s="84" t="s">
        <v>2080</v>
      </c>
      <c r="V108" s="91">
        <v>42872</v>
      </c>
      <c r="W108" s="91">
        <v>43961</v>
      </c>
    </row>
    <row r="109" spans="1:23" ht="33.75" x14ac:dyDescent="0.25">
      <c r="A109" s="88" t="s">
        <v>819</v>
      </c>
      <c r="B109" s="77" t="s">
        <v>2081</v>
      </c>
      <c r="C109" s="77" t="s">
        <v>1657</v>
      </c>
      <c r="D109" s="256">
        <v>1</v>
      </c>
      <c r="E109" s="79" t="s">
        <v>2082</v>
      </c>
      <c r="F109" s="77" t="s">
        <v>1657</v>
      </c>
      <c r="G109" s="32">
        <v>1</v>
      </c>
      <c r="H109" s="273" t="s">
        <v>2083</v>
      </c>
      <c r="I109" s="84" t="s">
        <v>232</v>
      </c>
      <c r="J109" s="84" t="s">
        <v>1660</v>
      </c>
      <c r="K109" s="84" t="s">
        <v>1660</v>
      </c>
      <c r="L109" s="84"/>
      <c r="M109" s="84"/>
      <c r="N109" s="84" t="s">
        <v>874</v>
      </c>
      <c r="O109" s="90">
        <v>42865</v>
      </c>
      <c r="P109" s="84"/>
      <c r="Q109" s="84"/>
      <c r="R109" s="121" t="s">
        <v>2084</v>
      </c>
      <c r="S109" s="84"/>
      <c r="T109" s="84"/>
      <c r="U109" s="84" t="s">
        <v>2085</v>
      </c>
      <c r="V109" s="91">
        <v>42872</v>
      </c>
      <c r="W109" s="91">
        <v>43961</v>
      </c>
    </row>
    <row r="110" spans="1:23" ht="33.75" x14ac:dyDescent="0.25">
      <c r="A110" s="88" t="s">
        <v>820</v>
      </c>
      <c r="B110" s="77" t="s">
        <v>2011</v>
      </c>
      <c r="C110" s="77" t="s">
        <v>1657</v>
      </c>
      <c r="D110" s="256">
        <v>1</v>
      </c>
      <c r="E110" s="79" t="s">
        <v>2086</v>
      </c>
      <c r="F110" s="77" t="s">
        <v>1657</v>
      </c>
      <c r="G110" s="32">
        <v>1</v>
      </c>
      <c r="H110" s="273" t="s">
        <v>2087</v>
      </c>
      <c r="I110" s="84" t="s">
        <v>232</v>
      </c>
      <c r="J110" s="84" t="s">
        <v>1660</v>
      </c>
      <c r="K110" s="84" t="s">
        <v>1660</v>
      </c>
      <c r="L110" s="84"/>
      <c r="M110" s="84"/>
      <c r="N110" s="84" t="s">
        <v>874</v>
      </c>
      <c r="O110" s="90">
        <v>42865</v>
      </c>
      <c r="P110" s="84"/>
      <c r="Q110" s="84"/>
      <c r="R110" s="121" t="s">
        <v>2088</v>
      </c>
      <c r="S110" s="84"/>
      <c r="T110" s="84"/>
      <c r="U110" s="84" t="s">
        <v>2089</v>
      </c>
      <c r="V110" s="91">
        <v>42872</v>
      </c>
      <c r="W110" s="91">
        <v>43961</v>
      </c>
    </row>
    <row r="111" spans="1:23" ht="45" x14ac:dyDescent="0.25">
      <c r="A111" s="88" t="s">
        <v>821</v>
      </c>
      <c r="B111" s="77" t="s">
        <v>2090</v>
      </c>
      <c r="C111" s="77" t="s">
        <v>1657</v>
      </c>
      <c r="D111" s="256">
        <v>1</v>
      </c>
      <c r="E111" s="79" t="s">
        <v>2091</v>
      </c>
      <c r="F111" s="77" t="s">
        <v>1657</v>
      </c>
      <c r="G111" s="32">
        <v>1</v>
      </c>
      <c r="H111" s="273" t="s">
        <v>2092</v>
      </c>
      <c r="I111" s="84" t="s">
        <v>232</v>
      </c>
      <c r="J111" s="84" t="s">
        <v>1660</v>
      </c>
      <c r="K111" s="84" t="s">
        <v>1660</v>
      </c>
      <c r="L111" s="84"/>
      <c r="M111" s="84"/>
      <c r="N111" s="84" t="s">
        <v>874</v>
      </c>
      <c r="O111" s="90">
        <v>42870</v>
      </c>
      <c r="P111" s="84"/>
      <c r="Q111" s="84"/>
      <c r="R111" s="121" t="s">
        <v>2093</v>
      </c>
      <c r="S111" s="84"/>
      <c r="T111" s="84"/>
      <c r="U111" s="84" t="s">
        <v>2094</v>
      </c>
      <c r="V111" s="91">
        <v>42877</v>
      </c>
      <c r="W111" s="91">
        <v>43966</v>
      </c>
    </row>
    <row r="112" spans="1:23" ht="33.75" x14ac:dyDescent="0.25">
      <c r="A112" s="88" t="s">
        <v>822</v>
      </c>
      <c r="B112" s="77" t="s">
        <v>2095</v>
      </c>
      <c r="C112" s="77" t="s">
        <v>1657</v>
      </c>
      <c r="D112" s="256">
        <v>1</v>
      </c>
      <c r="E112" s="79" t="s">
        <v>2096</v>
      </c>
      <c r="F112" s="77" t="s">
        <v>1657</v>
      </c>
      <c r="G112" s="32">
        <v>1</v>
      </c>
      <c r="H112" s="273" t="s">
        <v>2097</v>
      </c>
      <c r="I112" s="84" t="s">
        <v>232</v>
      </c>
      <c r="J112" s="84" t="s">
        <v>1660</v>
      </c>
      <c r="K112" s="84" t="s">
        <v>1660</v>
      </c>
      <c r="L112" s="84"/>
      <c r="M112" s="84"/>
      <c r="N112" s="84" t="s">
        <v>874</v>
      </c>
      <c r="O112" s="90">
        <v>42870</v>
      </c>
      <c r="P112" s="84"/>
      <c r="Q112" s="84"/>
      <c r="R112" s="121" t="s">
        <v>2098</v>
      </c>
      <c r="S112" s="84"/>
      <c r="T112" s="84"/>
      <c r="U112" s="84" t="s">
        <v>2099</v>
      </c>
      <c r="V112" s="91">
        <v>42877</v>
      </c>
      <c r="W112" s="91">
        <v>43966</v>
      </c>
    </row>
    <row r="113" spans="1:23" ht="45" x14ac:dyDescent="0.25">
      <c r="A113" s="88" t="s">
        <v>823</v>
      </c>
      <c r="B113" s="77" t="s">
        <v>2100</v>
      </c>
      <c r="C113" s="77" t="s">
        <v>1747</v>
      </c>
      <c r="D113" s="256">
        <v>1</v>
      </c>
      <c r="E113" s="79" t="s">
        <v>2101</v>
      </c>
      <c r="F113" s="77" t="s">
        <v>1747</v>
      </c>
      <c r="G113" s="32">
        <v>1</v>
      </c>
      <c r="H113" s="273" t="s">
        <v>2102</v>
      </c>
      <c r="I113" s="84" t="s">
        <v>232</v>
      </c>
      <c r="J113" s="89"/>
      <c r="K113" s="84"/>
      <c r="L113" s="84" t="s">
        <v>1660</v>
      </c>
      <c r="M113" s="84" t="s">
        <v>1660</v>
      </c>
      <c r="N113" s="84" t="s">
        <v>874</v>
      </c>
      <c r="O113" s="90">
        <v>42870</v>
      </c>
      <c r="P113" s="84"/>
      <c r="Q113" s="84"/>
      <c r="R113" s="121" t="s">
        <v>2103</v>
      </c>
      <c r="S113" s="84"/>
      <c r="T113" s="84"/>
      <c r="U113" s="84" t="s">
        <v>2104</v>
      </c>
      <c r="V113" s="91">
        <v>42877</v>
      </c>
      <c r="W113" s="91">
        <v>43966</v>
      </c>
    </row>
    <row r="114" spans="1:23" ht="45" hidden="1" x14ac:dyDescent="0.25">
      <c r="A114" s="88" t="s">
        <v>824</v>
      </c>
      <c r="B114" s="77" t="s">
        <v>2558</v>
      </c>
      <c r="C114" s="77" t="s">
        <v>1657</v>
      </c>
      <c r="D114" s="256">
        <v>1</v>
      </c>
      <c r="E114" s="79" t="s">
        <v>2559</v>
      </c>
      <c r="F114" s="77" t="s">
        <v>1657</v>
      </c>
      <c r="G114" s="32">
        <v>1</v>
      </c>
      <c r="H114" s="77" t="s">
        <v>2560</v>
      </c>
      <c r="I114" s="118" t="s">
        <v>31</v>
      </c>
      <c r="J114" s="84" t="s">
        <v>1660</v>
      </c>
      <c r="K114" s="84" t="s">
        <v>1660</v>
      </c>
      <c r="L114" s="84"/>
      <c r="M114" s="84"/>
      <c r="N114" s="84" t="s">
        <v>874</v>
      </c>
      <c r="O114" s="90">
        <v>42971</v>
      </c>
      <c r="P114" s="84"/>
      <c r="Q114" s="84"/>
      <c r="R114" s="122" t="s">
        <v>2561</v>
      </c>
      <c r="S114" s="84"/>
      <c r="T114" s="84"/>
      <c r="U114" s="85" t="s">
        <v>3026</v>
      </c>
      <c r="V114" s="82">
        <v>42972</v>
      </c>
      <c r="W114" s="90">
        <v>44067</v>
      </c>
    </row>
    <row r="115" spans="1:23" ht="45" hidden="1" x14ac:dyDescent="0.25">
      <c r="A115" s="88" t="s">
        <v>825</v>
      </c>
      <c r="B115" s="77" t="s">
        <v>2554</v>
      </c>
      <c r="C115" s="77" t="s">
        <v>1657</v>
      </c>
      <c r="D115" s="256">
        <v>1</v>
      </c>
      <c r="E115" s="79" t="s">
        <v>2555</v>
      </c>
      <c r="F115" s="77" t="s">
        <v>1657</v>
      </c>
      <c r="G115" s="32">
        <v>1</v>
      </c>
      <c r="H115" s="77" t="s">
        <v>2556</v>
      </c>
      <c r="I115" s="118" t="s">
        <v>31</v>
      </c>
      <c r="J115" s="84" t="s">
        <v>1660</v>
      </c>
      <c r="K115" s="84" t="s">
        <v>1660</v>
      </c>
      <c r="L115" s="84"/>
      <c r="M115" s="84"/>
      <c r="N115" s="84" t="s">
        <v>874</v>
      </c>
      <c r="O115" s="90">
        <v>42971</v>
      </c>
      <c r="P115" s="84"/>
      <c r="Q115" s="84"/>
      <c r="R115" s="122" t="s">
        <v>2557</v>
      </c>
      <c r="S115" s="84"/>
      <c r="T115" s="84"/>
      <c r="U115" s="85" t="s">
        <v>3025</v>
      </c>
      <c r="V115" s="82">
        <v>42972</v>
      </c>
      <c r="W115" s="90">
        <v>44067</v>
      </c>
    </row>
    <row r="116" spans="1:23" ht="33.75" hidden="1" x14ac:dyDescent="0.25">
      <c r="A116" s="88" t="s">
        <v>826</v>
      </c>
      <c r="B116" s="77" t="s">
        <v>2550</v>
      </c>
      <c r="C116" s="77" t="s">
        <v>1657</v>
      </c>
      <c r="D116" s="256">
        <v>1</v>
      </c>
      <c r="E116" s="79" t="s">
        <v>2551</v>
      </c>
      <c r="F116" s="77" t="s">
        <v>1657</v>
      </c>
      <c r="G116" s="32">
        <v>1</v>
      </c>
      <c r="H116" s="77" t="s">
        <v>2552</v>
      </c>
      <c r="I116" s="118" t="s">
        <v>31</v>
      </c>
      <c r="J116" s="84" t="s">
        <v>1660</v>
      </c>
      <c r="K116" s="84" t="s">
        <v>1660</v>
      </c>
      <c r="L116" s="84"/>
      <c r="M116" s="84"/>
      <c r="N116" s="84" t="s">
        <v>874</v>
      </c>
      <c r="O116" s="90">
        <v>42971</v>
      </c>
      <c r="P116" s="84"/>
      <c r="Q116" s="84"/>
      <c r="R116" s="122" t="s">
        <v>2553</v>
      </c>
      <c r="S116" s="84"/>
      <c r="T116" s="84"/>
      <c r="U116" s="85" t="s">
        <v>3024</v>
      </c>
      <c r="V116" s="82">
        <v>42972</v>
      </c>
      <c r="W116" s="90">
        <v>44067</v>
      </c>
    </row>
    <row r="117" spans="1:23" ht="45" hidden="1" x14ac:dyDescent="0.25">
      <c r="A117" s="88" t="s">
        <v>827</v>
      </c>
      <c r="B117" s="77" t="s">
        <v>2546</v>
      </c>
      <c r="C117" s="77" t="s">
        <v>1657</v>
      </c>
      <c r="D117" s="256">
        <v>1</v>
      </c>
      <c r="E117" s="79" t="s">
        <v>2547</v>
      </c>
      <c r="F117" s="77" t="s">
        <v>1657</v>
      </c>
      <c r="G117" s="32">
        <v>1</v>
      </c>
      <c r="H117" s="77" t="s">
        <v>2548</v>
      </c>
      <c r="I117" s="118" t="s">
        <v>31</v>
      </c>
      <c r="J117" s="84" t="s">
        <v>1660</v>
      </c>
      <c r="K117" s="84" t="s">
        <v>1660</v>
      </c>
      <c r="L117" s="84"/>
      <c r="M117" s="84"/>
      <c r="N117" s="84" t="s">
        <v>874</v>
      </c>
      <c r="O117" s="90">
        <v>42971</v>
      </c>
      <c r="P117" s="84"/>
      <c r="Q117" s="84"/>
      <c r="R117" s="122" t="s">
        <v>2549</v>
      </c>
      <c r="S117" s="84"/>
      <c r="T117" s="84"/>
      <c r="U117" s="85" t="s">
        <v>3023</v>
      </c>
      <c r="V117" s="82">
        <v>42972</v>
      </c>
      <c r="W117" s="90">
        <v>44067</v>
      </c>
    </row>
    <row r="118" spans="1:23" ht="33.75" hidden="1" x14ac:dyDescent="0.25">
      <c r="A118" s="88" t="s">
        <v>828</v>
      </c>
      <c r="B118" s="77" t="s">
        <v>2542</v>
      </c>
      <c r="C118" s="77" t="s">
        <v>1657</v>
      </c>
      <c r="D118" s="256">
        <v>1</v>
      </c>
      <c r="E118" s="79" t="s">
        <v>2543</v>
      </c>
      <c r="F118" s="77" t="s">
        <v>1657</v>
      </c>
      <c r="G118" s="32">
        <v>1</v>
      </c>
      <c r="H118" s="77" t="s">
        <v>2544</v>
      </c>
      <c r="I118" s="118" t="s">
        <v>31</v>
      </c>
      <c r="J118" s="84" t="s">
        <v>1660</v>
      </c>
      <c r="K118" s="84" t="s">
        <v>1660</v>
      </c>
      <c r="L118" s="84"/>
      <c r="M118" s="84"/>
      <c r="N118" s="84" t="s">
        <v>874</v>
      </c>
      <c r="O118" s="90">
        <v>42971</v>
      </c>
      <c r="P118" s="84"/>
      <c r="Q118" s="84"/>
      <c r="R118" s="122" t="s">
        <v>2545</v>
      </c>
      <c r="S118" s="84"/>
      <c r="T118" s="84"/>
      <c r="U118" s="85" t="s">
        <v>3022</v>
      </c>
      <c r="V118" s="82">
        <v>42972</v>
      </c>
      <c r="W118" s="90">
        <v>44067</v>
      </c>
    </row>
    <row r="119" spans="1:23" ht="45" hidden="1" x14ac:dyDescent="0.25">
      <c r="A119" s="88" t="s">
        <v>829</v>
      </c>
      <c r="B119" s="77" t="s">
        <v>2538</v>
      </c>
      <c r="C119" s="77" t="s">
        <v>1747</v>
      </c>
      <c r="D119" s="256">
        <v>1</v>
      </c>
      <c r="E119" s="79" t="s">
        <v>2539</v>
      </c>
      <c r="F119" s="77" t="s">
        <v>1747</v>
      </c>
      <c r="G119" s="32">
        <v>1</v>
      </c>
      <c r="H119" s="77" t="s">
        <v>2540</v>
      </c>
      <c r="I119" s="118" t="s">
        <v>31</v>
      </c>
      <c r="J119" s="84"/>
      <c r="K119" s="84"/>
      <c r="L119" s="84" t="s">
        <v>1660</v>
      </c>
      <c r="M119" s="84" t="s">
        <v>1660</v>
      </c>
      <c r="N119" s="84" t="s">
        <v>874</v>
      </c>
      <c r="O119" s="90">
        <v>42971</v>
      </c>
      <c r="P119" s="84"/>
      <c r="Q119" s="84"/>
      <c r="R119" s="122" t="s">
        <v>2541</v>
      </c>
      <c r="S119" s="84"/>
      <c r="T119" s="84"/>
      <c r="U119" s="85" t="s">
        <v>3021</v>
      </c>
      <c r="V119" s="82">
        <v>42972</v>
      </c>
      <c r="W119" s="90">
        <v>44067</v>
      </c>
    </row>
    <row r="120" spans="1:23" ht="33.75" x14ac:dyDescent="0.25">
      <c r="A120" s="88" t="s">
        <v>830</v>
      </c>
      <c r="B120" s="77" t="s">
        <v>2134</v>
      </c>
      <c r="C120" s="77" t="s">
        <v>1657</v>
      </c>
      <c r="D120" s="256">
        <v>1</v>
      </c>
      <c r="E120" s="79" t="s">
        <v>2135</v>
      </c>
      <c r="F120" s="77" t="s">
        <v>1657</v>
      </c>
      <c r="G120" s="32">
        <v>1</v>
      </c>
      <c r="H120" s="273" t="s">
        <v>2136</v>
      </c>
      <c r="I120" s="84" t="s">
        <v>232</v>
      </c>
      <c r="J120" s="84" t="s">
        <v>1660</v>
      </c>
      <c r="K120" s="84" t="s">
        <v>1660</v>
      </c>
      <c r="L120" s="84"/>
      <c r="M120" s="84"/>
      <c r="N120" s="84" t="s">
        <v>874</v>
      </c>
      <c r="O120" s="90">
        <v>42866</v>
      </c>
      <c r="P120" s="84"/>
      <c r="Q120" s="84"/>
      <c r="R120" s="121" t="s">
        <v>2137</v>
      </c>
      <c r="S120" s="84"/>
      <c r="T120" s="84"/>
      <c r="U120" s="84" t="s">
        <v>2138</v>
      </c>
      <c r="V120" s="91">
        <v>42873</v>
      </c>
      <c r="W120" s="91">
        <v>43962</v>
      </c>
    </row>
    <row r="121" spans="1:23" ht="33.75" x14ac:dyDescent="0.25">
      <c r="A121" s="88" t="s">
        <v>831</v>
      </c>
      <c r="B121" s="77" t="s">
        <v>2139</v>
      </c>
      <c r="C121" s="77" t="s">
        <v>1657</v>
      </c>
      <c r="D121" s="256">
        <v>1</v>
      </c>
      <c r="E121" s="79" t="s">
        <v>2140</v>
      </c>
      <c r="F121" s="77" t="s">
        <v>1657</v>
      </c>
      <c r="G121" s="32">
        <v>1</v>
      </c>
      <c r="H121" s="273" t="s">
        <v>2141</v>
      </c>
      <c r="I121" s="84" t="s">
        <v>232</v>
      </c>
      <c r="J121" s="89"/>
      <c r="K121" s="84"/>
      <c r="L121" s="84" t="s">
        <v>1660</v>
      </c>
      <c r="M121" s="84" t="s">
        <v>1660</v>
      </c>
      <c r="N121" s="84" t="s">
        <v>874</v>
      </c>
      <c r="O121" s="90">
        <v>42866</v>
      </c>
      <c r="P121" s="84"/>
      <c r="Q121" s="84"/>
      <c r="R121" s="121" t="s">
        <v>2142</v>
      </c>
      <c r="S121" s="84"/>
      <c r="T121" s="84"/>
      <c r="U121" s="84" t="s">
        <v>2143</v>
      </c>
      <c r="V121" s="91">
        <v>42873</v>
      </c>
      <c r="W121" s="91">
        <v>43962</v>
      </c>
    </row>
    <row r="122" spans="1:23" ht="33.75" x14ac:dyDescent="0.25">
      <c r="A122" s="88" t="s">
        <v>832</v>
      </c>
      <c r="B122" s="77" t="s">
        <v>2144</v>
      </c>
      <c r="C122" s="77" t="s">
        <v>1657</v>
      </c>
      <c r="D122" s="256">
        <v>1</v>
      </c>
      <c r="E122" s="79" t="s">
        <v>2145</v>
      </c>
      <c r="F122" s="77" t="s">
        <v>1657</v>
      </c>
      <c r="G122" s="32">
        <v>1</v>
      </c>
      <c r="H122" s="273" t="s">
        <v>2146</v>
      </c>
      <c r="I122" s="84" t="s">
        <v>232</v>
      </c>
      <c r="J122" s="89"/>
      <c r="K122" s="84"/>
      <c r="L122" s="84" t="s">
        <v>1660</v>
      </c>
      <c r="M122" s="84" t="s">
        <v>1660</v>
      </c>
      <c r="N122" s="84" t="s">
        <v>874</v>
      </c>
      <c r="O122" s="90">
        <v>42866</v>
      </c>
      <c r="P122" s="84"/>
      <c r="Q122" s="84"/>
      <c r="R122" s="121" t="s">
        <v>2147</v>
      </c>
      <c r="S122" s="84"/>
      <c r="T122" s="84"/>
      <c r="U122" s="84" t="s">
        <v>2148</v>
      </c>
      <c r="V122" s="91">
        <v>42873</v>
      </c>
      <c r="W122" s="91">
        <v>43962</v>
      </c>
    </row>
    <row r="123" spans="1:23" ht="33.75" x14ac:dyDescent="0.25">
      <c r="A123" s="88" t="s">
        <v>833</v>
      </c>
      <c r="B123" s="77" t="s">
        <v>2149</v>
      </c>
      <c r="C123" s="77" t="s">
        <v>1657</v>
      </c>
      <c r="D123" s="256">
        <v>1</v>
      </c>
      <c r="E123" s="79" t="s">
        <v>2150</v>
      </c>
      <c r="F123" s="77" t="s">
        <v>1657</v>
      </c>
      <c r="G123" s="32">
        <v>1</v>
      </c>
      <c r="H123" s="273" t="s">
        <v>2151</v>
      </c>
      <c r="I123" s="84" t="s">
        <v>232</v>
      </c>
      <c r="J123" s="89"/>
      <c r="K123" s="84"/>
      <c r="L123" s="84" t="s">
        <v>1660</v>
      </c>
      <c r="M123" s="84" t="s">
        <v>1660</v>
      </c>
      <c r="N123" s="84" t="s">
        <v>874</v>
      </c>
      <c r="O123" s="90">
        <v>42866</v>
      </c>
      <c r="P123" s="84"/>
      <c r="Q123" s="84"/>
      <c r="R123" s="121" t="s">
        <v>2152</v>
      </c>
      <c r="S123" s="84"/>
      <c r="T123" s="84"/>
      <c r="U123" s="84" t="s">
        <v>2153</v>
      </c>
      <c r="V123" s="91">
        <v>42873</v>
      </c>
      <c r="W123" s="91">
        <v>43962</v>
      </c>
    </row>
    <row r="124" spans="1:23" ht="33.75" x14ac:dyDescent="0.25">
      <c r="A124" s="88" t="s">
        <v>834</v>
      </c>
      <c r="B124" s="77" t="s">
        <v>2154</v>
      </c>
      <c r="C124" s="77" t="s">
        <v>1657</v>
      </c>
      <c r="D124" s="256">
        <v>1</v>
      </c>
      <c r="E124" s="79" t="s">
        <v>2155</v>
      </c>
      <c r="F124" s="77" t="s">
        <v>1657</v>
      </c>
      <c r="G124" s="32">
        <v>1</v>
      </c>
      <c r="H124" s="273" t="s">
        <v>2156</v>
      </c>
      <c r="I124" s="84" t="s">
        <v>232</v>
      </c>
      <c r="J124" s="89"/>
      <c r="K124" s="84"/>
      <c r="L124" s="84" t="s">
        <v>1660</v>
      </c>
      <c r="M124" s="84" t="s">
        <v>1660</v>
      </c>
      <c r="N124" s="84" t="s">
        <v>874</v>
      </c>
      <c r="O124" s="90">
        <v>42866</v>
      </c>
      <c r="P124" s="84"/>
      <c r="Q124" s="84"/>
      <c r="R124" s="121" t="s">
        <v>2157</v>
      </c>
      <c r="S124" s="84"/>
      <c r="T124" s="84"/>
      <c r="U124" s="84" t="s">
        <v>2158</v>
      </c>
      <c r="V124" s="91">
        <v>42873</v>
      </c>
      <c r="W124" s="91">
        <v>43962</v>
      </c>
    </row>
    <row r="125" spans="1:23" ht="33.75" x14ac:dyDescent="0.25">
      <c r="A125" s="88" t="s">
        <v>835</v>
      </c>
      <c r="B125" s="77" t="s">
        <v>2159</v>
      </c>
      <c r="C125" s="77" t="s">
        <v>1657</v>
      </c>
      <c r="D125" s="256">
        <v>1</v>
      </c>
      <c r="E125" s="79" t="s">
        <v>2160</v>
      </c>
      <c r="F125" s="77" t="s">
        <v>1657</v>
      </c>
      <c r="G125" s="32">
        <v>1</v>
      </c>
      <c r="H125" s="273" t="s">
        <v>2161</v>
      </c>
      <c r="I125" s="84" t="s">
        <v>232</v>
      </c>
      <c r="J125" s="89"/>
      <c r="K125" s="84"/>
      <c r="L125" s="84" t="s">
        <v>1660</v>
      </c>
      <c r="M125" s="84" t="s">
        <v>1660</v>
      </c>
      <c r="N125" s="84" t="s">
        <v>874</v>
      </c>
      <c r="O125" s="90">
        <v>42867</v>
      </c>
      <c r="P125" s="84"/>
      <c r="Q125" s="84"/>
      <c r="R125" s="121" t="s">
        <v>2162</v>
      </c>
      <c r="S125" s="84"/>
      <c r="T125" s="84"/>
      <c r="U125" s="84" t="s">
        <v>2163</v>
      </c>
      <c r="V125" s="91">
        <v>42874</v>
      </c>
      <c r="W125" s="91">
        <v>43963</v>
      </c>
    </row>
    <row r="126" spans="1:23" ht="33.75" x14ac:dyDescent="0.25">
      <c r="A126" s="88" t="s">
        <v>836</v>
      </c>
      <c r="B126" s="77" t="s">
        <v>2164</v>
      </c>
      <c r="C126" s="77" t="s">
        <v>1657</v>
      </c>
      <c r="D126" s="256">
        <v>1</v>
      </c>
      <c r="E126" s="79" t="s">
        <v>2165</v>
      </c>
      <c r="F126" s="77" t="s">
        <v>1657</v>
      </c>
      <c r="G126" s="32">
        <v>1</v>
      </c>
      <c r="H126" s="273" t="s">
        <v>2166</v>
      </c>
      <c r="I126" s="84" t="s">
        <v>232</v>
      </c>
      <c r="J126" s="84" t="s">
        <v>1660</v>
      </c>
      <c r="K126" s="84" t="s">
        <v>1660</v>
      </c>
      <c r="L126" s="84"/>
      <c r="M126" s="84"/>
      <c r="N126" s="84" t="s">
        <v>874</v>
      </c>
      <c r="O126" s="90">
        <v>42867</v>
      </c>
      <c r="P126" s="84"/>
      <c r="Q126" s="84"/>
      <c r="R126" s="121" t="s">
        <v>2167</v>
      </c>
      <c r="S126" s="84"/>
      <c r="T126" s="84"/>
      <c r="U126" s="84" t="s">
        <v>2168</v>
      </c>
      <c r="V126" s="91">
        <v>42874</v>
      </c>
      <c r="W126" s="91">
        <v>43963</v>
      </c>
    </row>
    <row r="127" spans="1:23" ht="33.75" x14ac:dyDescent="0.25">
      <c r="A127" s="88" t="s">
        <v>837</v>
      </c>
      <c r="B127" s="77" t="s">
        <v>2169</v>
      </c>
      <c r="C127" s="77" t="s">
        <v>1657</v>
      </c>
      <c r="D127" s="256">
        <v>1</v>
      </c>
      <c r="E127" s="79" t="s">
        <v>2170</v>
      </c>
      <c r="F127" s="77" t="s">
        <v>1657</v>
      </c>
      <c r="G127" s="32">
        <v>1</v>
      </c>
      <c r="H127" s="273" t="s">
        <v>2171</v>
      </c>
      <c r="I127" s="84" t="s">
        <v>232</v>
      </c>
      <c r="J127" s="89"/>
      <c r="K127" s="84"/>
      <c r="L127" s="84" t="s">
        <v>1660</v>
      </c>
      <c r="M127" s="84" t="s">
        <v>1660</v>
      </c>
      <c r="N127" s="84" t="s">
        <v>874</v>
      </c>
      <c r="O127" s="90">
        <v>42867</v>
      </c>
      <c r="P127" s="84"/>
      <c r="Q127" s="84"/>
      <c r="R127" s="121" t="s">
        <v>2172</v>
      </c>
      <c r="S127" s="84"/>
      <c r="T127" s="84"/>
      <c r="U127" s="84" t="s">
        <v>2173</v>
      </c>
      <c r="V127" s="91">
        <v>42874</v>
      </c>
      <c r="W127" s="91">
        <v>43963</v>
      </c>
    </row>
    <row r="128" spans="1:23" ht="33.75" x14ac:dyDescent="0.25">
      <c r="A128" s="88" t="s">
        <v>838</v>
      </c>
      <c r="B128" s="77" t="s">
        <v>2174</v>
      </c>
      <c r="C128" s="77" t="s">
        <v>1657</v>
      </c>
      <c r="D128" s="256">
        <v>1</v>
      </c>
      <c r="E128" s="79" t="s">
        <v>2175</v>
      </c>
      <c r="F128" s="77" t="s">
        <v>1657</v>
      </c>
      <c r="G128" s="32">
        <v>1</v>
      </c>
      <c r="H128" s="273" t="s">
        <v>2176</v>
      </c>
      <c r="I128" s="84" t="s">
        <v>232</v>
      </c>
      <c r="J128" s="89"/>
      <c r="K128" s="84"/>
      <c r="L128" s="84" t="s">
        <v>1660</v>
      </c>
      <c r="M128" s="84" t="s">
        <v>1660</v>
      </c>
      <c r="N128" s="84" t="s">
        <v>874</v>
      </c>
      <c r="O128" s="90">
        <v>42867</v>
      </c>
      <c r="P128" s="84"/>
      <c r="Q128" s="84"/>
      <c r="R128" s="121" t="s">
        <v>2177</v>
      </c>
      <c r="S128" s="84"/>
      <c r="T128" s="84"/>
      <c r="U128" s="84" t="s">
        <v>2178</v>
      </c>
      <c r="V128" s="91">
        <v>42874</v>
      </c>
      <c r="W128" s="91">
        <v>43963</v>
      </c>
    </row>
    <row r="129" spans="1:23" ht="33.75" x14ac:dyDescent="0.25">
      <c r="A129" s="88" t="s">
        <v>839</v>
      </c>
      <c r="B129" s="77" t="s">
        <v>2179</v>
      </c>
      <c r="C129" s="77" t="s">
        <v>1657</v>
      </c>
      <c r="D129" s="256">
        <v>1</v>
      </c>
      <c r="E129" s="79" t="s">
        <v>2180</v>
      </c>
      <c r="F129" s="77" t="s">
        <v>1657</v>
      </c>
      <c r="G129" s="32">
        <v>1</v>
      </c>
      <c r="H129" s="273" t="s">
        <v>2181</v>
      </c>
      <c r="I129" s="84" t="s">
        <v>232</v>
      </c>
      <c r="J129" s="85"/>
      <c r="K129" s="85"/>
      <c r="L129" s="84" t="s">
        <v>1660</v>
      </c>
      <c r="M129" s="84" t="s">
        <v>1660</v>
      </c>
      <c r="N129" s="84" t="s">
        <v>874</v>
      </c>
      <c r="O129" s="90">
        <v>42867</v>
      </c>
      <c r="P129" s="84"/>
      <c r="Q129" s="84"/>
      <c r="R129" s="121" t="s">
        <v>2182</v>
      </c>
      <c r="S129" s="84"/>
      <c r="T129" s="84"/>
      <c r="U129" s="84" t="s">
        <v>667</v>
      </c>
      <c r="V129" s="91">
        <v>42874</v>
      </c>
      <c r="W129" s="91">
        <v>43963</v>
      </c>
    </row>
    <row r="130" spans="1:23" ht="33.75" x14ac:dyDescent="0.25">
      <c r="A130" s="88" t="s">
        <v>840</v>
      </c>
      <c r="B130" s="77" t="s">
        <v>2183</v>
      </c>
      <c r="C130" s="77" t="s">
        <v>1657</v>
      </c>
      <c r="D130" s="256">
        <v>1</v>
      </c>
      <c r="E130" s="79" t="s">
        <v>2184</v>
      </c>
      <c r="F130" s="77" t="s">
        <v>1657</v>
      </c>
      <c r="G130" s="32">
        <v>1</v>
      </c>
      <c r="H130" s="273" t="s">
        <v>2185</v>
      </c>
      <c r="I130" s="84" t="s">
        <v>232</v>
      </c>
      <c r="J130" s="93"/>
      <c r="K130" s="85"/>
      <c r="L130" s="84" t="s">
        <v>1660</v>
      </c>
      <c r="M130" s="84" t="s">
        <v>1660</v>
      </c>
      <c r="N130" s="84" t="s">
        <v>874</v>
      </c>
      <c r="O130" s="90">
        <v>42870</v>
      </c>
      <c r="P130" s="84"/>
      <c r="Q130" s="84"/>
      <c r="R130" s="121" t="s">
        <v>2186</v>
      </c>
      <c r="S130" s="84"/>
      <c r="T130" s="84"/>
      <c r="U130" s="84" t="s">
        <v>648</v>
      </c>
      <c r="V130" s="91">
        <v>42877</v>
      </c>
      <c r="W130" s="91">
        <v>43966</v>
      </c>
    </row>
    <row r="131" spans="1:23" ht="33.75" x14ac:dyDescent="0.25">
      <c r="A131" s="88" t="s">
        <v>841</v>
      </c>
      <c r="B131" s="77" t="s">
        <v>2187</v>
      </c>
      <c r="C131" s="77" t="s">
        <v>1657</v>
      </c>
      <c r="D131" s="256">
        <v>1</v>
      </c>
      <c r="E131" s="79" t="s">
        <v>2188</v>
      </c>
      <c r="F131" s="77" t="s">
        <v>1657</v>
      </c>
      <c r="G131" s="32">
        <v>1</v>
      </c>
      <c r="H131" s="273" t="s">
        <v>2189</v>
      </c>
      <c r="I131" s="84" t="s">
        <v>232</v>
      </c>
      <c r="J131" s="89"/>
      <c r="K131" s="84"/>
      <c r="L131" s="84" t="s">
        <v>1660</v>
      </c>
      <c r="M131" s="84" t="s">
        <v>1660</v>
      </c>
      <c r="N131" s="84" t="s">
        <v>874</v>
      </c>
      <c r="O131" s="90">
        <v>42870</v>
      </c>
      <c r="P131" s="84"/>
      <c r="Q131" s="84"/>
      <c r="R131" s="121" t="s">
        <v>2190</v>
      </c>
      <c r="S131" s="84"/>
      <c r="T131" s="84"/>
      <c r="U131" s="84" t="s">
        <v>2191</v>
      </c>
      <c r="V131" s="91">
        <v>42877</v>
      </c>
      <c r="W131" s="91">
        <v>43966</v>
      </c>
    </row>
    <row r="132" spans="1:23" ht="33.75" x14ac:dyDescent="0.25">
      <c r="A132" s="88" t="s">
        <v>842</v>
      </c>
      <c r="B132" s="77" t="s">
        <v>2192</v>
      </c>
      <c r="C132" s="77" t="s">
        <v>1657</v>
      </c>
      <c r="D132" s="256">
        <v>1</v>
      </c>
      <c r="E132" s="79" t="s">
        <v>2193</v>
      </c>
      <c r="F132" s="77" t="s">
        <v>1657</v>
      </c>
      <c r="G132" s="32">
        <v>1</v>
      </c>
      <c r="H132" s="273" t="s">
        <v>2194</v>
      </c>
      <c r="I132" s="84" t="s">
        <v>232</v>
      </c>
      <c r="J132" s="89"/>
      <c r="K132" s="84"/>
      <c r="L132" s="84" t="s">
        <v>1660</v>
      </c>
      <c r="M132" s="84" t="s">
        <v>1660</v>
      </c>
      <c r="N132" s="84" t="s">
        <v>874</v>
      </c>
      <c r="O132" s="90">
        <v>42870</v>
      </c>
      <c r="P132" s="84"/>
      <c r="Q132" s="84"/>
      <c r="R132" s="121" t="s">
        <v>2195</v>
      </c>
      <c r="S132" s="84"/>
      <c r="T132" s="84"/>
      <c r="U132" s="84" t="s">
        <v>2196</v>
      </c>
      <c r="V132" s="91">
        <v>42877</v>
      </c>
      <c r="W132" s="91">
        <v>43966</v>
      </c>
    </row>
    <row r="133" spans="1:23" ht="33.75" x14ac:dyDescent="0.25">
      <c r="A133" s="88" t="s">
        <v>843</v>
      </c>
      <c r="B133" s="77" t="s">
        <v>2197</v>
      </c>
      <c r="C133" s="77" t="s">
        <v>1657</v>
      </c>
      <c r="D133" s="256">
        <v>1</v>
      </c>
      <c r="E133" s="79" t="s">
        <v>2198</v>
      </c>
      <c r="F133" s="77" t="s">
        <v>1657</v>
      </c>
      <c r="G133" s="32">
        <v>1</v>
      </c>
      <c r="H133" s="273" t="s">
        <v>2199</v>
      </c>
      <c r="I133" s="84" t="s">
        <v>232</v>
      </c>
      <c r="J133" s="89"/>
      <c r="K133" s="84"/>
      <c r="L133" s="84" t="s">
        <v>1660</v>
      </c>
      <c r="M133" s="84" t="s">
        <v>1660</v>
      </c>
      <c r="N133" s="84" t="s">
        <v>874</v>
      </c>
      <c r="O133" s="90">
        <v>42870</v>
      </c>
      <c r="P133" s="84"/>
      <c r="Q133" s="84"/>
      <c r="R133" s="121" t="s">
        <v>2200</v>
      </c>
      <c r="S133" s="84"/>
      <c r="T133" s="84"/>
      <c r="U133" s="84" t="s">
        <v>2201</v>
      </c>
      <c r="V133" s="91">
        <v>42877</v>
      </c>
      <c r="W133" s="91">
        <v>43966</v>
      </c>
    </row>
    <row r="134" spans="1:23" ht="33.75" x14ac:dyDescent="0.25">
      <c r="A134" s="88" t="s">
        <v>844</v>
      </c>
      <c r="B134" s="77" t="s">
        <v>2202</v>
      </c>
      <c r="C134" s="77" t="s">
        <v>1657</v>
      </c>
      <c r="D134" s="256">
        <v>1</v>
      </c>
      <c r="E134" s="79" t="s">
        <v>2203</v>
      </c>
      <c r="F134" s="77" t="s">
        <v>1747</v>
      </c>
      <c r="G134" s="32">
        <v>1</v>
      </c>
      <c r="H134" s="273" t="s">
        <v>2204</v>
      </c>
      <c r="I134" s="84" t="s">
        <v>232</v>
      </c>
      <c r="J134" s="89"/>
      <c r="K134" s="84"/>
      <c r="L134" s="84" t="s">
        <v>1660</v>
      </c>
      <c r="M134" s="84" t="s">
        <v>1660</v>
      </c>
      <c r="N134" s="84" t="s">
        <v>874</v>
      </c>
      <c r="O134" s="90">
        <v>42870</v>
      </c>
      <c r="P134" s="84"/>
      <c r="Q134" s="84"/>
      <c r="R134" s="121" t="s">
        <v>2205</v>
      </c>
      <c r="S134" s="84"/>
      <c r="T134" s="84"/>
      <c r="U134" s="84" t="s">
        <v>2206</v>
      </c>
      <c r="V134" s="91">
        <v>42877</v>
      </c>
      <c r="W134" s="91">
        <v>43966</v>
      </c>
    </row>
    <row r="135" spans="1:23" ht="33.75" x14ac:dyDescent="0.25">
      <c r="A135" s="88" t="s">
        <v>845</v>
      </c>
      <c r="B135" s="77" t="s">
        <v>2207</v>
      </c>
      <c r="C135" s="77" t="s">
        <v>1657</v>
      </c>
      <c r="D135" s="256">
        <v>1</v>
      </c>
      <c r="E135" s="79" t="s">
        <v>2208</v>
      </c>
      <c r="F135" s="77" t="s">
        <v>1657</v>
      </c>
      <c r="G135" s="32">
        <v>1</v>
      </c>
      <c r="H135" s="273" t="s">
        <v>2209</v>
      </c>
      <c r="I135" s="84" t="s">
        <v>232</v>
      </c>
      <c r="J135" s="89"/>
      <c r="K135" s="84"/>
      <c r="L135" s="84" t="s">
        <v>1660</v>
      </c>
      <c r="M135" s="84" t="s">
        <v>1660</v>
      </c>
      <c r="N135" s="84" t="s">
        <v>874</v>
      </c>
      <c r="O135" s="90">
        <v>42873</v>
      </c>
      <c r="P135" s="84"/>
      <c r="Q135" s="84"/>
      <c r="R135" s="121" t="s">
        <v>2210</v>
      </c>
      <c r="S135" s="84"/>
      <c r="T135" s="84"/>
      <c r="U135" s="84" t="s">
        <v>2211</v>
      </c>
      <c r="V135" s="91">
        <v>42880</v>
      </c>
      <c r="W135" s="91">
        <v>43969</v>
      </c>
    </row>
    <row r="136" spans="1:23" ht="33.75" x14ac:dyDescent="0.25">
      <c r="A136" s="88" t="s">
        <v>846</v>
      </c>
      <c r="B136" s="77" t="s">
        <v>2212</v>
      </c>
      <c r="C136" s="77" t="s">
        <v>1657</v>
      </c>
      <c r="D136" s="256">
        <v>1</v>
      </c>
      <c r="E136" s="79" t="s">
        <v>2213</v>
      </c>
      <c r="F136" s="77" t="s">
        <v>1747</v>
      </c>
      <c r="G136" s="32">
        <v>1</v>
      </c>
      <c r="H136" s="273" t="s">
        <v>2214</v>
      </c>
      <c r="I136" s="84" t="s">
        <v>232</v>
      </c>
      <c r="J136" s="89"/>
      <c r="K136" s="84"/>
      <c r="L136" s="84" t="s">
        <v>1660</v>
      </c>
      <c r="M136" s="84" t="s">
        <v>1660</v>
      </c>
      <c r="N136" s="84" t="s">
        <v>874</v>
      </c>
      <c r="O136" s="90">
        <v>42873</v>
      </c>
      <c r="P136" s="84"/>
      <c r="Q136" s="84"/>
      <c r="R136" s="121" t="s">
        <v>2215</v>
      </c>
      <c r="S136" s="84"/>
      <c r="T136" s="84"/>
      <c r="U136" s="84" t="s">
        <v>2216</v>
      </c>
      <c r="V136" s="91">
        <v>42880</v>
      </c>
      <c r="W136" s="91">
        <v>43969</v>
      </c>
    </row>
    <row r="137" spans="1:23" ht="33.75" x14ac:dyDescent="0.25">
      <c r="A137" s="88" t="s">
        <v>847</v>
      </c>
      <c r="B137" s="77" t="s">
        <v>2217</v>
      </c>
      <c r="C137" s="77" t="s">
        <v>1657</v>
      </c>
      <c r="D137" s="256">
        <v>1</v>
      </c>
      <c r="E137" s="79" t="s">
        <v>2218</v>
      </c>
      <c r="F137" s="77" t="s">
        <v>1747</v>
      </c>
      <c r="G137" s="32">
        <v>1</v>
      </c>
      <c r="H137" s="273" t="s">
        <v>2219</v>
      </c>
      <c r="I137" s="84" t="s">
        <v>232</v>
      </c>
      <c r="J137" s="89"/>
      <c r="K137" s="84"/>
      <c r="L137" s="84" t="s">
        <v>1660</v>
      </c>
      <c r="M137" s="84" t="s">
        <v>1660</v>
      </c>
      <c r="N137" s="84" t="s">
        <v>874</v>
      </c>
      <c r="O137" s="90">
        <v>42873</v>
      </c>
      <c r="P137" s="84"/>
      <c r="Q137" s="84"/>
      <c r="R137" s="121" t="s">
        <v>2220</v>
      </c>
      <c r="S137" s="84"/>
      <c r="T137" s="84"/>
      <c r="U137" s="84" t="s">
        <v>2221</v>
      </c>
      <c r="V137" s="91">
        <v>42880</v>
      </c>
      <c r="W137" s="91">
        <v>43969</v>
      </c>
    </row>
    <row r="138" spans="1:23" ht="33.75" x14ac:dyDescent="0.25">
      <c r="A138" s="88" t="s">
        <v>848</v>
      </c>
      <c r="B138" s="77" t="s">
        <v>2222</v>
      </c>
      <c r="C138" s="77" t="s">
        <v>1657</v>
      </c>
      <c r="D138" s="256">
        <v>1</v>
      </c>
      <c r="E138" s="79" t="s">
        <v>2223</v>
      </c>
      <c r="F138" s="77" t="s">
        <v>1657</v>
      </c>
      <c r="G138" s="32">
        <v>1</v>
      </c>
      <c r="H138" s="273" t="s">
        <v>2224</v>
      </c>
      <c r="I138" s="84" t="s">
        <v>232</v>
      </c>
      <c r="J138" s="89"/>
      <c r="K138" s="84"/>
      <c r="L138" s="84" t="s">
        <v>1660</v>
      </c>
      <c r="M138" s="84" t="s">
        <v>1660</v>
      </c>
      <c r="N138" s="84" t="s">
        <v>874</v>
      </c>
      <c r="O138" s="90">
        <v>42873</v>
      </c>
      <c r="P138" s="84"/>
      <c r="Q138" s="84"/>
      <c r="R138" s="121" t="s">
        <v>2225</v>
      </c>
      <c r="S138" s="84"/>
      <c r="T138" s="84"/>
      <c r="U138" s="84" t="s">
        <v>2226</v>
      </c>
      <c r="V138" s="91">
        <v>42880</v>
      </c>
      <c r="W138" s="91">
        <v>43969</v>
      </c>
    </row>
    <row r="139" spans="1:23" ht="45" hidden="1" x14ac:dyDescent="0.25">
      <c r="A139" s="88" t="s">
        <v>849</v>
      </c>
      <c r="B139" s="77" t="s">
        <v>2460</v>
      </c>
      <c r="C139" s="77" t="s">
        <v>1657</v>
      </c>
      <c r="D139" s="256">
        <v>1</v>
      </c>
      <c r="E139" s="79" t="s">
        <v>2461</v>
      </c>
      <c r="F139" s="77" t="s">
        <v>1657</v>
      </c>
      <c r="G139" s="32">
        <v>1</v>
      </c>
      <c r="H139" s="77" t="s">
        <v>2462</v>
      </c>
      <c r="I139" s="118" t="s">
        <v>31</v>
      </c>
      <c r="J139" s="84"/>
      <c r="K139" s="84"/>
      <c r="L139" s="84" t="s">
        <v>1660</v>
      </c>
      <c r="M139" s="84" t="s">
        <v>1660</v>
      </c>
      <c r="N139" s="84" t="s">
        <v>874</v>
      </c>
      <c r="O139" s="90">
        <v>42964</v>
      </c>
      <c r="P139" s="84"/>
      <c r="Q139" s="84"/>
      <c r="R139" s="122" t="s">
        <v>2463</v>
      </c>
      <c r="S139" s="84"/>
      <c r="T139" s="84"/>
      <c r="U139" s="85" t="s">
        <v>3000</v>
      </c>
      <c r="V139" s="82">
        <v>42965</v>
      </c>
      <c r="W139" s="90">
        <v>44060</v>
      </c>
    </row>
    <row r="140" spans="1:23" ht="45" hidden="1" x14ac:dyDescent="0.25">
      <c r="A140" s="88" t="s">
        <v>850</v>
      </c>
      <c r="B140" s="77" t="s">
        <v>2456</v>
      </c>
      <c r="C140" s="77" t="s">
        <v>1747</v>
      </c>
      <c r="D140" s="256">
        <v>1</v>
      </c>
      <c r="E140" s="79" t="s">
        <v>2457</v>
      </c>
      <c r="F140" s="77" t="s">
        <v>1747</v>
      </c>
      <c r="G140" s="32">
        <v>1</v>
      </c>
      <c r="H140" s="77" t="s">
        <v>2458</v>
      </c>
      <c r="I140" s="118" t="s">
        <v>31</v>
      </c>
      <c r="J140" s="84"/>
      <c r="K140" s="84"/>
      <c r="L140" s="84" t="s">
        <v>1660</v>
      </c>
      <c r="M140" s="84" t="s">
        <v>1660</v>
      </c>
      <c r="N140" s="84" t="s">
        <v>874</v>
      </c>
      <c r="O140" s="90">
        <v>42964</v>
      </c>
      <c r="P140" s="84"/>
      <c r="Q140" s="84"/>
      <c r="R140" s="122" t="s">
        <v>2459</v>
      </c>
      <c r="S140" s="84"/>
      <c r="T140" s="84"/>
      <c r="U140" s="85" t="s">
        <v>2999</v>
      </c>
      <c r="V140" s="82">
        <v>42965</v>
      </c>
      <c r="W140" s="90">
        <v>44060</v>
      </c>
    </row>
    <row r="141" spans="1:23" ht="45" hidden="1" x14ac:dyDescent="0.25">
      <c r="A141" s="88" t="s">
        <v>851</v>
      </c>
      <c r="B141" s="77" t="s">
        <v>2452</v>
      </c>
      <c r="C141" s="77" t="s">
        <v>1657</v>
      </c>
      <c r="D141" s="256">
        <v>1</v>
      </c>
      <c r="E141" s="79" t="s">
        <v>2453</v>
      </c>
      <c r="F141" s="77" t="s">
        <v>1657</v>
      </c>
      <c r="G141" s="32">
        <v>1</v>
      </c>
      <c r="H141" s="77" t="s">
        <v>2454</v>
      </c>
      <c r="I141" s="118" t="s">
        <v>31</v>
      </c>
      <c r="J141" s="84"/>
      <c r="K141" s="84"/>
      <c r="L141" s="84" t="s">
        <v>1660</v>
      </c>
      <c r="M141" s="84" t="s">
        <v>1660</v>
      </c>
      <c r="N141" s="84" t="s">
        <v>874</v>
      </c>
      <c r="O141" s="90">
        <v>42964</v>
      </c>
      <c r="P141" s="84"/>
      <c r="Q141" s="84"/>
      <c r="R141" s="122" t="s">
        <v>2455</v>
      </c>
      <c r="S141" s="84"/>
      <c r="T141" s="84"/>
      <c r="U141" s="85" t="s">
        <v>2998</v>
      </c>
      <c r="V141" s="82">
        <v>42965</v>
      </c>
      <c r="W141" s="90">
        <v>44060</v>
      </c>
    </row>
    <row r="142" spans="1:23" ht="33.75" x14ac:dyDescent="0.25">
      <c r="A142" s="88" t="s">
        <v>852</v>
      </c>
      <c r="B142" s="77" t="s">
        <v>2242</v>
      </c>
      <c r="C142" s="77" t="s">
        <v>1657</v>
      </c>
      <c r="D142" s="256">
        <v>1</v>
      </c>
      <c r="E142" s="79" t="s">
        <v>2243</v>
      </c>
      <c r="F142" s="77" t="s">
        <v>1657</v>
      </c>
      <c r="G142" s="32">
        <v>1</v>
      </c>
      <c r="H142" s="273" t="s">
        <v>2244</v>
      </c>
      <c r="I142" s="84" t="s">
        <v>232</v>
      </c>
      <c r="J142" s="89"/>
      <c r="K142" s="84"/>
      <c r="L142" s="84" t="s">
        <v>1660</v>
      </c>
      <c r="M142" s="84" t="s">
        <v>1660</v>
      </c>
      <c r="N142" s="84" t="s">
        <v>874</v>
      </c>
      <c r="O142" s="90">
        <v>42898</v>
      </c>
      <c r="P142" s="84"/>
      <c r="Q142" s="84"/>
      <c r="R142" s="121" t="s">
        <v>2245</v>
      </c>
      <c r="S142" s="84"/>
      <c r="T142" s="84"/>
      <c r="U142" s="84" t="s">
        <v>2246</v>
      </c>
      <c r="V142" s="91">
        <v>42905</v>
      </c>
      <c r="W142" s="91">
        <v>43994</v>
      </c>
    </row>
    <row r="143" spans="1:23" ht="33.75" x14ac:dyDescent="0.25">
      <c r="A143" s="88" t="s">
        <v>853</v>
      </c>
      <c r="B143" s="77" t="s">
        <v>2247</v>
      </c>
      <c r="C143" s="77" t="s">
        <v>1657</v>
      </c>
      <c r="D143" s="256">
        <v>1</v>
      </c>
      <c r="E143" s="79" t="s">
        <v>2248</v>
      </c>
      <c r="F143" s="77" t="s">
        <v>1657</v>
      </c>
      <c r="G143" s="32">
        <v>1</v>
      </c>
      <c r="H143" s="273" t="s">
        <v>2249</v>
      </c>
      <c r="I143" s="84" t="s">
        <v>232</v>
      </c>
      <c r="J143" s="89"/>
      <c r="K143" s="84"/>
      <c r="L143" s="84" t="s">
        <v>1660</v>
      </c>
      <c r="M143" s="84" t="s">
        <v>1660</v>
      </c>
      <c r="N143" s="84" t="s">
        <v>874</v>
      </c>
      <c r="O143" s="90">
        <v>42898</v>
      </c>
      <c r="P143" s="84"/>
      <c r="Q143" s="84"/>
      <c r="R143" s="121" t="s">
        <v>2250</v>
      </c>
      <c r="S143" s="84"/>
      <c r="T143" s="84"/>
      <c r="U143" s="84" t="s">
        <v>2251</v>
      </c>
      <c r="V143" s="91">
        <v>42905</v>
      </c>
      <c r="W143" s="91">
        <v>43994</v>
      </c>
    </row>
    <row r="144" spans="1:23" ht="33.75" x14ac:dyDescent="0.25">
      <c r="A144" s="88" t="s">
        <v>854</v>
      </c>
      <c r="B144" s="77" t="s">
        <v>2252</v>
      </c>
      <c r="C144" s="77" t="s">
        <v>1657</v>
      </c>
      <c r="D144" s="256">
        <v>1</v>
      </c>
      <c r="E144" s="79" t="s">
        <v>2253</v>
      </c>
      <c r="F144" s="77" t="s">
        <v>1657</v>
      </c>
      <c r="G144" s="32">
        <v>1</v>
      </c>
      <c r="H144" s="273" t="s">
        <v>2254</v>
      </c>
      <c r="I144" s="84" t="s">
        <v>232</v>
      </c>
      <c r="J144" s="89"/>
      <c r="K144" s="84"/>
      <c r="L144" s="84" t="s">
        <v>1660</v>
      </c>
      <c r="M144" s="84" t="s">
        <v>1660</v>
      </c>
      <c r="N144" s="84" t="s">
        <v>874</v>
      </c>
      <c r="O144" s="90">
        <v>42898</v>
      </c>
      <c r="P144" s="84"/>
      <c r="Q144" s="84"/>
      <c r="R144" s="121" t="s">
        <v>2255</v>
      </c>
      <c r="S144" s="84"/>
      <c r="T144" s="84"/>
      <c r="U144" s="84" t="s">
        <v>2256</v>
      </c>
      <c r="V144" s="91">
        <v>42905</v>
      </c>
      <c r="W144" s="91">
        <v>43994</v>
      </c>
    </row>
    <row r="145" spans="1:23" ht="33.75" x14ac:dyDescent="0.25">
      <c r="A145" s="88" t="s">
        <v>855</v>
      </c>
      <c r="B145" s="77" t="s">
        <v>2257</v>
      </c>
      <c r="C145" s="77" t="s">
        <v>1657</v>
      </c>
      <c r="D145" s="256">
        <v>1</v>
      </c>
      <c r="E145" s="79" t="s">
        <v>2258</v>
      </c>
      <c r="F145" s="77" t="s">
        <v>1657</v>
      </c>
      <c r="G145" s="32">
        <v>1</v>
      </c>
      <c r="H145" s="273" t="s">
        <v>2199</v>
      </c>
      <c r="I145" s="84" t="s">
        <v>232</v>
      </c>
      <c r="J145" s="89"/>
      <c r="K145" s="84"/>
      <c r="L145" s="84" t="s">
        <v>1660</v>
      </c>
      <c r="M145" s="84" t="s">
        <v>1660</v>
      </c>
      <c r="N145" s="84" t="s">
        <v>874</v>
      </c>
      <c r="O145" s="90">
        <v>42898</v>
      </c>
      <c r="P145" s="84"/>
      <c r="Q145" s="84"/>
      <c r="R145" s="121" t="s">
        <v>2259</v>
      </c>
      <c r="S145" s="84"/>
      <c r="T145" s="84"/>
      <c r="U145" s="84" t="s">
        <v>2260</v>
      </c>
      <c r="V145" s="91">
        <v>42905</v>
      </c>
      <c r="W145" s="91">
        <v>43994</v>
      </c>
    </row>
    <row r="146" spans="1:23" ht="33.75" x14ac:dyDescent="0.25">
      <c r="A146" s="88" t="s">
        <v>856</v>
      </c>
      <c r="B146" s="77" t="s">
        <v>2261</v>
      </c>
      <c r="C146" s="77" t="s">
        <v>1657</v>
      </c>
      <c r="D146" s="256">
        <v>1</v>
      </c>
      <c r="E146" s="79" t="s">
        <v>2262</v>
      </c>
      <c r="F146" s="77" t="s">
        <v>1657</v>
      </c>
      <c r="G146" s="32">
        <v>1</v>
      </c>
      <c r="H146" s="273" t="s">
        <v>2263</v>
      </c>
      <c r="I146" s="84" t="s">
        <v>232</v>
      </c>
      <c r="J146" s="89"/>
      <c r="K146" s="84"/>
      <c r="L146" s="84" t="s">
        <v>1660</v>
      </c>
      <c r="M146" s="84" t="s">
        <v>1660</v>
      </c>
      <c r="N146" s="84" t="s">
        <v>874</v>
      </c>
      <c r="O146" s="90">
        <v>42898</v>
      </c>
      <c r="P146" s="84"/>
      <c r="Q146" s="84"/>
      <c r="R146" s="121" t="s">
        <v>2264</v>
      </c>
      <c r="S146" s="84"/>
      <c r="T146" s="84"/>
      <c r="U146" s="84" t="s">
        <v>2265</v>
      </c>
      <c r="V146" s="91">
        <v>42905</v>
      </c>
      <c r="W146" s="91">
        <v>43994</v>
      </c>
    </row>
    <row r="147" spans="1:23" ht="33.75" x14ac:dyDescent="0.25">
      <c r="A147" s="88" t="s">
        <v>857</v>
      </c>
      <c r="B147" s="77" t="s">
        <v>2266</v>
      </c>
      <c r="C147" s="77" t="s">
        <v>1657</v>
      </c>
      <c r="D147" s="256">
        <v>1</v>
      </c>
      <c r="E147" s="79" t="s">
        <v>2267</v>
      </c>
      <c r="F147" s="77" t="s">
        <v>1657</v>
      </c>
      <c r="G147" s="32">
        <v>1</v>
      </c>
      <c r="H147" s="273" t="s">
        <v>2268</v>
      </c>
      <c r="I147" s="84" t="s">
        <v>232</v>
      </c>
      <c r="J147" s="89"/>
      <c r="K147" s="84"/>
      <c r="L147" s="84" t="s">
        <v>1660</v>
      </c>
      <c r="M147" s="84" t="s">
        <v>1660</v>
      </c>
      <c r="N147" s="84" t="s">
        <v>874</v>
      </c>
      <c r="O147" s="90">
        <v>42898</v>
      </c>
      <c r="P147" s="84"/>
      <c r="Q147" s="84"/>
      <c r="R147" s="121" t="s">
        <v>2269</v>
      </c>
      <c r="S147" s="84"/>
      <c r="T147" s="84"/>
      <c r="U147" s="84" t="s">
        <v>2270</v>
      </c>
      <c r="V147" s="91">
        <v>42905</v>
      </c>
      <c r="W147" s="91">
        <v>43994</v>
      </c>
    </row>
    <row r="148" spans="1:23" ht="33.75" x14ac:dyDescent="0.25">
      <c r="A148" s="88" t="s">
        <v>858</v>
      </c>
      <c r="B148" s="77" t="s">
        <v>2271</v>
      </c>
      <c r="C148" s="77" t="s">
        <v>1657</v>
      </c>
      <c r="D148" s="256">
        <v>1</v>
      </c>
      <c r="E148" s="79" t="s">
        <v>2272</v>
      </c>
      <c r="F148" s="77" t="s">
        <v>1657</v>
      </c>
      <c r="G148" s="32">
        <v>1</v>
      </c>
      <c r="H148" s="273" t="s">
        <v>2273</v>
      </c>
      <c r="I148" s="84" t="s">
        <v>232</v>
      </c>
      <c r="J148" s="89"/>
      <c r="K148" s="84"/>
      <c r="L148" s="84" t="s">
        <v>1660</v>
      </c>
      <c r="M148" s="84" t="s">
        <v>1660</v>
      </c>
      <c r="N148" s="84" t="s">
        <v>874</v>
      </c>
      <c r="O148" s="90">
        <v>42898</v>
      </c>
      <c r="P148" s="84"/>
      <c r="Q148" s="84"/>
      <c r="R148" s="121" t="s">
        <v>2274</v>
      </c>
      <c r="S148" s="84"/>
      <c r="T148" s="84"/>
      <c r="U148" s="84" t="s">
        <v>2275</v>
      </c>
      <c r="V148" s="91">
        <v>42905</v>
      </c>
      <c r="W148" s="91">
        <v>43994</v>
      </c>
    </row>
    <row r="149" spans="1:23" ht="33.75" x14ac:dyDescent="0.25">
      <c r="A149" s="88" t="s">
        <v>859</v>
      </c>
      <c r="B149" s="77" t="s">
        <v>2276</v>
      </c>
      <c r="C149" s="77" t="s">
        <v>1657</v>
      </c>
      <c r="D149" s="256">
        <v>1</v>
      </c>
      <c r="E149" s="79" t="s">
        <v>1809</v>
      </c>
      <c r="F149" s="77" t="s">
        <v>1657</v>
      </c>
      <c r="G149" s="32">
        <v>1</v>
      </c>
      <c r="H149" s="273" t="s">
        <v>2277</v>
      </c>
      <c r="I149" s="84" t="s">
        <v>232</v>
      </c>
      <c r="J149" s="89"/>
      <c r="K149" s="84"/>
      <c r="L149" s="84" t="s">
        <v>1660</v>
      </c>
      <c r="M149" s="84" t="s">
        <v>1660</v>
      </c>
      <c r="N149" s="84" t="s">
        <v>874</v>
      </c>
      <c r="O149" s="90">
        <v>42898</v>
      </c>
      <c r="P149" s="84"/>
      <c r="Q149" s="84"/>
      <c r="R149" s="121" t="s">
        <v>2278</v>
      </c>
      <c r="S149" s="84"/>
      <c r="T149" s="84"/>
      <c r="U149" s="84" t="s">
        <v>2279</v>
      </c>
      <c r="V149" s="91">
        <v>42905</v>
      </c>
      <c r="W149" s="91">
        <v>43994</v>
      </c>
    </row>
    <row r="150" spans="1:23" ht="33.75" x14ac:dyDescent="0.25">
      <c r="A150" s="88" t="s">
        <v>860</v>
      </c>
      <c r="B150" s="77" t="s">
        <v>2280</v>
      </c>
      <c r="C150" s="77" t="s">
        <v>1657</v>
      </c>
      <c r="D150" s="256">
        <v>1</v>
      </c>
      <c r="E150" s="79" t="s">
        <v>2281</v>
      </c>
      <c r="F150" s="77" t="s">
        <v>1657</v>
      </c>
      <c r="G150" s="32">
        <v>1</v>
      </c>
      <c r="H150" s="273" t="s">
        <v>2282</v>
      </c>
      <c r="I150" s="84" t="s">
        <v>232</v>
      </c>
      <c r="J150" s="89"/>
      <c r="K150" s="84"/>
      <c r="L150" s="84" t="s">
        <v>1660</v>
      </c>
      <c r="M150" s="84" t="s">
        <v>1660</v>
      </c>
      <c r="N150" s="84" t="s">
        <v>874</v>
      </c>
      <c r="O150" s="90">
        <v>42898</v>
      </c>
      <c r="P150" s="84"/>
      <c r="Q150" s="84"/>
      <c r="R150" s="121" t="s">
        <v>2283</v>
      </c>
      <c r="S150" s="84"/>
      <c r="T150" s="84"/>
      <c r="U150" s="84" t="s">
        <v>2284</v>
      </c>
      <c r="V150" s="91">
        <v>42905</v>
      </c>
      <c r="W150" s="91">
        <v>43994</v>
      </c>
    </row>
    <row r="151" spans="1:23" ht="45" hidden="1" x14ac:dyDescent="0.25">
      <c r="A151" s="88" t="s">
        <v>863</v>
      </c>
      <c r="B151" s="77" t="s">
        <v>2927</v>
      </c>
      <c r="C151" s="77" t="s">
        <v>1657</v>
      </c>
      <c r="D151" s="256">
        <v>1</v>
      </c>
      <c r="E151" s="79" t="s">
        <v>2448</v>
      </c>
      <c r="F151" s="77" t="s">
        <v>1657</v>
      </c>
      <c r="G151" s="32">
        <v>1</v>
      </c>
      <c r="H151" s="77" t="s">
        <v>2449</v>
      </c>
      <c r="I151" s="77" t="s">
        <v>31</v>
      </c>
      <c r="J151" s="84"/>
      <c r="K151" s="84"/>
      <c r="L151" s="84" t="s">
        <v>1660</v>
      </c>
      <c r="M151" s="84" t="s">
        <v>1660</v>
      </c>
      <c r="N151" s="84" t="s">
        <v>874</v>
      </c>
      <c r="O151" s="90">
        <v>42963</v>
      </c>
      <c r="P151" s="84"/>
      <c r="Q151" s="84"/>
      <c r="R151" s="122" t="s">
        <v>2450</v>
      </c>
      <c r="S151" s="84"/>
      <c r="T151" s="84"/>
      <c r="U151" s="85" t="s">
        <v>2997</v>
      </c>
      <c r="V151" s="82">
        <v>42964</v>
      </c>
      <c r="W151" s="90">
        <v>44059</v>
      </c>
    </row>
    <row r="152" spans="1:23" ht="45" hidden="1" x14ac:dyDescent="0.25">
      <c r="A152" s="88" t="s">
        <v>864</v>
      </c>
      <c r="B152" s="77" t="s">
        <v>2444</v>
      </c>
      <c r="C152" s="77" t="s">
        <v>1657</v>
      </c>
      <c r="D152" s="256">
        <v>1</v>
      </c>
      <c r="E152" s="79" t="s">
        <v>2445</v>
      </c>
      <c r="F152" s="77" t="s">
        <v>1657</v>
      </c>
      <c r="G152" s="32">
        <v>1</v>
      </c>
      <c r="H152" s="77" t="s">
        <v>2446</v>
      </c>
      <c r="I152" s="77" t="s">
        <v>31</v>
      </c>
      <c r="J152" s="84"/>
      <c r="K152" s="84"/>
      <c r="L152" s="84" t="s">
        <v>1660</v>
      </c>
      <c r="M152" s="84" t="s">
        <v>1660</v>
      </c>
      <c r="N152" s="84" t="s">
        <v>874</v>
      </c>
      <c r="O152" s="90">
        <v>42963</v>
      </c>
      <c r="P152" s="84"/>
      <c r="Q152" s="84"/>
      <c r="R152" s="122" t="s">
        <v>2447</v>
      </c>
      <c r="S152" s="84"/>
      <c r="T152" s="84"/>
      <c r="U152" s="85" t="s">
        <v>2996</v>
      </c>
      <c r="V152" s="82">
        <v>42964</v>
      </c>
      <c r="W152" s="90">
        <v>44060</v>
      </c>
    </row>
    <row r="153" spans="1:23" ht="45" hidden="1" x14ac:dyDescent="0.25">
      <c r="A153" s="88" t="s">
        <v>865</v>
      </c>
      <c r="B153" s="77" t="s">
        <v>2439</v>
      </c>
      <c r="C153" s="77" t="s">
        <v>1657</v>
      </c>
      <c r="D153" s="256">
        <v>1</v>
      </c>
      <c r="E153" s="79" t="s">
        <v>2440</v>
      </c>
      <c r="F153" s="77" t="s">
        <v>1657</v>
      </c>
      <c r="G153" s="32">
        <v>1</v>
      </c>
      <c r="H153" s="77" t="s">
        <v>2441</v>
      </c>
      <c r="I153" s="77" t="s">
        <v>31</v>
      </c>
      <c r="J153" s="84" t="s">
        <v>1660</v>
      </c>
      <c r="K153" s="84" t="s">
        <v>1660</v>
      </c>
      <c r="L153" s="84"/>
      <c r="M153" s="84"/>
      <c r="N153" s="84" t="s">
        <v>874</v>
      </c>
      <c r="O153" s="90">
        <v>42963</v>
      </c>
      <c r="P153" s="84"/>
      <c r="Q153" s="84"/>
      <c r="R153" s="122" t="s">
        <v>2442</v>
      </c>
      <c r="S153" s="84"/>
      <c r="T153" s="84"/>
      <c r="U153" s="85" t="s">
        <v>2443</v>
      </c>
      <c r="V153" s="82">
        <v>42964</v>
      </c>
      <c r="W153" s="90">
        <v>44060</v>
      </c>
    </row>
    <row r="154" spans="1:23" ht="45" hidden="1" x14ac:dyDescent="0.25">
      <c r="A154" s="88" t="s">
        <v>866</v>
      </c>
      <c r="B154" s="77" t="s">
        <v>2849</v>
      </c>
      <c r="C154" s="77" t="s">
        <v>1657</v>
      </c>
      <c r="D154" s="256">
        <v>1</v>
      </c>
      <c r="E154" s="79" t="s">
        <v>2876</v>
      </c>
      <c r="F154" s="77" t="s">
        <v>1657</v>
      </c>
      <c r="G154" s="32">
        <v>1</v>
      </c>
      <c r="H154" s="77" t="s">
        <v>2877</v>
      </c>
      <c r="I154" s="77" t="s">
        <v>31</v>
      </c>
      <c r="J154" s="84" t="s">
        <v>1660</v>
      </c>
      <c r="K154" s="84" t="s">
        <v>1660</v>
      </c>
      <c r="L154" s="84"/>
      <c r="M154" s="84"/>
      <c r="N154" s="84" t="s">
        <v>874</v>
      </c>
      <c r="O154" s="90">
        <v>42929</v>
      </c>
      <c r="P154" s="84"/>
      <c r="Q154" s="84"/>
      <c r="R154" s="122" t="s">
        <v>2478</v>
      </c>
      <c r="S154" s="94"/>
      <c r="T154" s="94"/>
      <c r="U154" s="85" t="s">
        <v>2982</v>
      </c>
      <c r="V154" s="82">
        <v>42930</v>
      </c>
      <c r="W154" s="90">
        <v>44025</v>
      </c>
    </row>
    <row r="155" spans="1:23" ht="45" hidden="1" x14ac:dyDescent="0.25">
      <c r="A155" s="88" t="s">
        <v>870</v>
      </c>
      <c r="B155" s="77" t="s">
        <v>2848</v>
      </c>
      <c r="C155" s="77" t="s">
        <v>1747</v>
      </c>
      <c r="D155" s="256">
        <v>1</v>
      </c>
      <c r="E155" s="79" t="s">
        <v>2874</v>
      </c>
      <c r="F155" s="77" t="s">
        <v>1747</v>
      </c>
      <c r="G155" s="32">
        <v>1</v>
      </c>
      <c r="H155" s="77" t="s">
        <v>2875</v>
      </c>
      <c r="I155" s="77" t="s">
        <v>31</v>
      </c>
      <c r="J155" s="84" t="s">
        <v>1660</v>
      </c>
      <c r="K155" s="84" t="s">
        <v>1660</v>
      </c>
      <c r="L155" s="84"/>
      <c r="M155" s="84"/>
      <c r="N155" s="84" t="s">
        <v>874</v>
      </c>
      <c r="O155" s="90">
        <v>42929</v>
      </c>
      <c r="P155" s="84"/>
      <c r="Q155" s="84"/>
      <c r="R155" s="122" t="s">
        <v>2473</v>
      </c>
      <c r="S155" s="94"/>
      <c r="T155" s="94"/>
      <c r="U155" s="85" t="s">
        <v>2981</v>
      </c>
      <c r="V155" s="82">
        <v>42930</v>
      </c>
      <c r="W155" s="90">
        <v>44025</v>
      </c>
    </row>
    <row r="156" spans="1:23" ht="45" hidden="1" x14ac:dyDescent="0.25">
      <c r="A156" s="88" t="s">
        <v>871</v>
      </c>
      <c r="B156" s="77" t="s">
        <v>2847</v>
      </c>
      <c r="C156" s="77" t="s">
        <v>1657</v>
      </c>
      <c r="D156" s="256">
        <v>1</v>
      </c>
      <c r="E156" s="79" t="s">
        <v>2872</v>
      </c>
      <c r="F156" s="77" t="s">
        <v>1657</v>
      </c>
      <c r="G156" s="32">
        <v>1</v>
      </c>
      <c r="H156" s="77" t="s">
        <v>2873</v>
      </c>
      <c r="I156" s="77" t="s">
        <v>31</v>
      </c>
      <c r="J156" s="84" t="s">
        <v>1660</v>
      </c>
      <c r="K156" s="84" t="s">
        <v>1660</v>
      </c>
      <c r="L156" s="84"/>
      <c r="M156" s="84"/>
      <c r="N156" s="84" t="s">
        <v>874</v>
      </c>
      <c r="O156" s="90">
        <v>42929</v>
      </c>
      <c r="P156" s="84"/>
      <c r="Q156" s="84"/>
      <c r="R156" s="122" t="s">
        <v>2468</v>
      </c>
      <c r="S156" s="94"/>
      <c r="T156" s="94"/>
      <c r="U156" s="85" t="s">
        <v>2980</v>
      </c>
      <c r="V156" s="82">
        <v>42930</v>
      </c>
      <c r="W156" s="90">
        <v>44025</v>
      </c>
    </row>
    <row r="157" spans="1:23" ht="45" hidden="1" x14ac:dyDescent="0.25">
      <c r="A157" s="88" t="s">
        <v>872</v>
      </c>
      <c r="B157" s="77" t="s">
        <v>2846</v>
      </c>
      <c r="C157" s="77" t="s">
        <v>1657</v>
      </c>
      <c r="D157" s="256">
        <v>1</v>
      </c>
      <c r="E157" s="79" t="s">
        <v>2870</v>
      </c>
      <c r="F157" s="77" t="s">
        <v>1657</v>
      </c>
      <c r="G157" s="32">
        <v>1</v>
      </c>
      <c r="H157" s="77" t="s">
        <v>2871</v>
      </c>
      <c r="I157" s="77" t="s">
        <v>31</v>
      </c>
      <c r="J157" s="84" t="s">
        <v>1660</v>
      </c>
      <c r="K157" s="84" t="s">
        <v>1660</v>
      </c>
      <c r="L157" s="84"/>
      <c r="M157" s="84"/>
      <c r="N157" s="84" t="s">
        <v>874</v>
      </c>
      <c r="O157" s="90">
        <v>42929</v>
      </c>
      <c r="P157" s="84"/>
      <c r="Q157" s="84"/>
      <c r="R157" s="122" t="s">
        <v>2897</v>
      </c>
      <c r="S157" s="94"/>
      <c r="T157" s="94"/>
      <c r="U157" s="85" t="s">
        <v>2979</v>
      </c>
      <c r="V157" s="82">
        <v>42930</v>
      </c>
      <c r="W157" s="90">
        <v>44025</v>
      </c>
    </row>
    <row r="158" spans="1:23" ht="45" hidden="1" x14ac:dyDescent="0.25">
      <c r="A158" s="88" t="s">
        <v>873</v>
      </c>
      <c r="B158" s="77" t="s">
        <v>2001</v>
      </c>
      <c r="C158" s="77" t="s">
        <v>1657</v>
      </c>
      <c r="D158" s="256">
        <v>1</v>
      </c>
      <c r="E158" s="79" t="s">
        <v>2868</v>
      </c>
      <c r="F158" s="77" t="s">
        <v>1657</v>
      </c>
      <c r="G158" s="32">
        <v>1</v>
      </c>
      <c r="H158" s="77" t="s">
        <v>2869</v>
      </c>
      <c r="I158" s="77" t="s">
        <v>31</v>
      </c>
      <c r="J158" s="84" t="s">
        <v>1660</v>
      </c>
      <c r="K158" s="84" t="s">
        <v>1660</v>
      </c>
      <c r="L158" s="84"/>
      <c r="M158" s="84"/>
      <c r="N158" s="84" t="s">
        <v>874</v>
      </c>
      <c r="O158" s="90">
        <v>42929</v>
      </c>
      <c r="P158" s="84"/>
      <c r="Q158" s="84"/>
      <c r="R158" s="122" t="s">
        <v>2896</v>
      </c>
      <c r="S158" s="94"/>
      <c r="T158" s="94"/>
      <c r="U158" s="85" t="s">
        <v>2978</v>
      </c>
      <c r="V158" s="82">
        <v>42930</v>
      </c>
      <c r="W158" s="90">
        <v>44025</v>
      </c>
    </row>
    <row r="159" spans="1:23" ht="45" hidden="1" x14ac:dyDescent="0.25">
      <c r="A159" s="88" t="s">
        <v>875</v>
      </c>
      <c r="B159" s="77" t="s">
        <v>2464</v>
      </c>
      <c r="C159" s="77" t="s">
        <v>1657</v>
      </c>
      <c r="D159" s="256">
        <v>1</v>
      </c>
      <c r="E159" s="79" t="s">
        <v>2866</v>
      </c>
      <c r="F159" s="77" t="s">
        <v>1747</v>
      </c>
      <c r="G159" s="32">
        <v>1</v>
      </c>
      <c r="H159" s="77" t="s">
        <v>2867</v>
      </c>
      <c r="I159" s="77" t="s">
        <v>31</v>
      </c>
      <c r="J159" s="84"/>
      <c r="K159" s="84"/>
      <c r="L159" s="84" t="s">
        <v>1660</v>
      </c>
      <c r="M159" s="84" t="s">
        <v>1660</v>
      </c>
      <c r="N159" s="22" t="s">
        <v>874</v>
      </c>
      <c r="O159" s="90">
        <v>42943</v>
      </c>
      <c r="P159" s="84"/>
      <c r="Q159" s="84"/>
      <c r="R159" s="122" t="s">
        <v>2895</v>
      </c>
      <c r="S159" s="94"/>
      <c r="T159" s="94"/>
      <c r="U159" s="85" t="s">
        <v>2977</v>
      </c>
      <c r="V159" s="82">
        <v>42944</v>
      </c>
      <c r="W159" s="90">
        <v>44039</v>
      </c>
    </row>
    <row r="160" spans="1:23" ht="45" hidden="1" x14ac:dyDescent="0.25">
      <c r="A160" s="88" t="s">
        <v>876</v>
      </c>
      <c r="B160" s="77" t="s">
        <v>2845</v>
      </c>
      <c r="C160" s="77" t="s">
        <v>1747</v>
      </c>
      <c r="D160" s="256">
        <v>1</v>
      </c>
      <c r="E160" s="79" t="s">
        <v>2864</v>
      </c>
      <c r="F160" s="77" t="s">
        <v>1747</v>
      </c>
      <c r="G160" s="32">
        <v>1</v>
      </c>
      <c r="H160" s="77" t="s">
        <v>2865</v>
      </c>
      <c r="I160" s="77" t="s">
        <v>31</v>
      </c>
      <c r="J160" s="84"/>
      <c r="K160" s="84"/>
      <c r="L160" s="84" t="s">
        <v>1660</v>
      </c>
      <c r="M160" s="84" t="s">
        <v>1660</v>
      </c>
      <c r="N160" s="22" t="s">
        <v>874</v>
      </c>
      <c r="O160" s="90">
        <v>42943</v>
      </c>
      <c r="P160" s="84"/>
      <c r="Q160" s="84"/>
      <c r="R160" s="122" t="s">
        <v>2894</v>
      </c>
      <c r="S160" s="94"/>
      <c r="T160" s="94"/>
      <c r="U160" s="85" t="s">
        <v>2976</v>
      </c>
      <c r="V160" s="82">
        <v>42944</v>
      </c>
      <c r="W160" s="90">
        <v>44039</v>
      </c>
    </row>
    <row r="161" spans="1:23" ht="45" hidden="1" x14ac:dyDescent="0.25">
      <c r="A161" s="88" t="s">
        <v>877</v>
      </c>
      <c r="B161" s="77" t="s">
        <v>2844</v>
      </c>
      <c r="C161" s="77" t="s">
        <v>1657</v>
      </c>
      <c r="D161" s="256">
        <v>1</v>
      </c>
      <c r="E161" s="79" t="s">
        <v>2862</v>
      </c>
      <c r="F161" s="77" t="s">
        <v>1747</v>
      </c>
      <c r="G161" s="32">
        <v>1</v>
      </c>
      <c r="H161" s="77" t="s">
        <v>2863</v>
      </c>
      <c r="I161" s="77" t="s">
        <v>31</v>
      </c>
      <c r="J161" s="84"/>
      <c r="K161" s="84"/>
      <c r="L161" s="84" t="s">
        <v>1660</v>
      </c>
      <c r="M161" s="84" t="s">
        <v>1660</v>
      </c>
      <c r="N161" s="22" t="s">
        <v>874</v>
      </c>
      <c r="O161" s="90">
        <v>42943</v>
      </c>
      <c r="P161" s="84"/>
      <c r="Q161" s="84"/>
      <c r="R161" s="122" t="s">
        <v>2893</v>
      </c>
      <c r="S161" s="94"/>
      <c r="T161" s="94"/>
      <c r="U161" s="85" t="s">
        <v>2975</v>
      </c>
      <c r="V161" s="82">
        <v>42944</v>
      </c>
      <c r="W161" s="90">
        <v>44039</v>
      </c>
    </row>
    <row r="162" spans="1:23" ht="45" hidden="1" x14ac:dyDescent="0.25">
      <c r="A162" s="88" t="s">
        <v>878</v>
      </c>
      <c r="B162" s="77" t="s">
        <v>2843</v>
      </c>
      <c r="C162" s="77" t="s">
        <v>1657</v>
      </c>
      <c r="D162" s="256">
        <v>1</v>
      </c>
      <c r="E162" s="79" t="s">
        <v>2860</v>
      </c>
      <c r="F162" s="77" t="s">
        <v>1657</v>
      </c>
      <c r="G162" s="32">
        <v>1</v>
      </c>
      <c r="H162" s="77" t="s">
        <v>2861</v>
      </c>
      <c r="I162" s="77" t="s">
        <v>31</v>
      </c>
      <c r="J162" s="84"/>
      <c r="K162" s="84"/>
      <c r="L162" s="84" t="s">
        <v>1660</v>
      </c>
      <c r="M162" s="84" t="s">
        <v>1660</v>
      </c>
      <c r="N162" s="22" t="s">
        <v>874</v>
      </c>
      <c r="O162" s="90">
        <v>42943</v>
      </c>
      <c r="P162" s="84"/>
      <c r="Q162" s="84"/>
      <c r="R162" s="122" t="s">
        <v>2892</v>
      </c>
      <c r="S162" s="94"/>
      <c r="T162" s="94"/>
      <c r="U162" s="85" t="s">
        <v>2974</v>
      </c>
      <c r="V162" s="82">
        <v>42944</v>
      </c>
      <c r="W162" s="90">
        <v>44039</v>
      </c>
    </row>
    <row r="163" spans="1:23" ht="33.75" hidden="1" x14ac:dyDescent="0.25">
      <c r="A163" s="88" t="s">
        <v>879</v>
      </c>
      <c r="B163" s="77" t="s">
        <v>2343</v>
      </c>
      <c r="C163" s="77" t="s">
        <v>1747</v>
      </c>
      <c r="D163" s="256">
        <v>1</v>
      </c>
      <c r="E163" s="79" t="s">
        <v>2344</v>
      </c>
      <c r="F163" s="77" t="s">
        <v>1657</v>
      </c>
      <c r="G163" s="32">
        <v>1</v>
      </c>
      <c r="H163" s="77" t="s">
        <v>2345</v>
      </c>
      <c r="I163" s="77" t="s">
        <v>134</v>
      </c>
      <c r="J163" s="84"/>
      <c r="K163" s="84"/>
      <c r="L163" s="84" t="s">
        <v>1660</v>
      </c>
      <c r="M163" s="84" t="s">
        <v>1660</v>
      </c>
      <c r="N163" s="22" t="s">
        <v>874</v>
      </c>
      <c r="O163" s="90">
        <v>42937</v>
      </c>
      <c r="P163" s="84"/>
      <c r="Q163" s="84"/>
      <c r="R163" s="124" t="s">
        <v>2346</v>
      </c>
      <c r="S163" s="84"/>
      <c r="T163" s="84"/>
      <c r="U163" s="85" t="s">
        <v>2959</v>
      </c>
      <c r="V163" s="82">
        <v>42938</v>
      </c>
      <c r="W163" s="90">
        <v>44033</v>
      </c>
    </row>
    <row r="164" spans="1:23" ht="33.75" hidden="1" x14ac:dyDescent="0.25">
      <c r="A164" s="88" t="s">
        <v>880</v>
      </c>
      <c r="B164" s="77" t="s">
        <v>2347</v>
      </c>
      <c r="C164" s="77" t="s">
        <v>1747</v>
      </c>
      <c r="D164" s="256">
        <v>1</v>
      </c>
      <c r="E164" s="79" t="s">
        <v>2348</v>
      </c>
      <c r="F164" s="77" t="s">
        <v>1747</v>
      </c>
      <c r="G164" s="32">
        <v>1</v>
      </c>
      <c r="H164" s="77" t="s">
        <v>2345</v>
      </c>
      <c r="I164" s="77" t="s">
        <v>134</v>
      </c>
      <c r="J164" s="84"/>
      <c r="K164" s="84"/>
      <c r="L164" s="84" t="s">
        <v>1660</v>
      </c>
      <c r="M164" s="84" t="s">
        <v>1660</v>
      </c>
      <c r="N164" s="22" t="s">
        <v>874</v>
      </c>
      <c r="O164" s="90">
        <v>42937</v>
      </c>
      <c r="P164" s="84"/>
      <c r="Q164" s="84"/>
      <c r="R164" s="124" t="s">
        <v>2349</v>
      </c>
      <c r="S164" s="84"/>
      <c r="T164" s="84"/>
      <c r="U164" s="84" t="s">
        <v>2958</v>
      </c>
      <c r="V164" s="82">
        <v>42938</v>
      </c>
      <c r="W164" s="90">
        <v>44033</v>
      </c>
    </row>
    <row r="165" spans="1:23" ht="33.75" hidden="1" x14ac:dyDescent="0.25">
      <c r="A165" s="88" t="s">
        <v>881</v>
      </c>
      <c r="B165" s="77" t="s">
        <v>2350</v>
      </c>
      <c r="C165" s="77" t="s">
        <v>1747</v>
      </c>
      <c r="D165" s="256">
        <v>1</v>
      </c>
      <c r="E165" s="79" t="s">
        <v>2351</v>
      </c>
      <c r="F165" s="77" t="s">
        <v>1747</v>
      </c>
      <c r="G165" s="32">
        <v>1</v>
      </c>
      <c r="H165" s="77" t="s">
        <v>2345</v>
      </c>
      <c r="I165" s="77" t="s">
        <v>134</v>
      </c>
      <c r="J165" s="84" t="s">
        <v>1660</v>
      </c>
      <c r="K165" s="84" t="s">
        <v>1660</v>
      </c>
      <c r="L165" s="84"/>
      <c r="M165" s="84"/>
      <c r="N165" s="22" t="s">
        <v>874</v>
      </c>
      <c r="O165" s="90">
        <v>42937</v>
      </c>
      <c r="P165" s="84"/>
      <c r="Q165" s="84"/>
      <c r="R165" s="124" t="s">
        <v>2352</v>
      </c>
      <c r="S165" s="84"/>
      <c r="T165" s="84"/>
      <c r="U165" s="84" t="s">
        <v>2957</v>
      </c>
      <c r="V165" s="82">
        <v>42938</v>
      </c>
      <c r="W165" s="90">
        <v>44033</v>
      </c>
    </row>
    <row r="166" spans="1:23" ht="33.75" hidden="1" x14ac:dyDescent="0.25">
      <c r="A166" s="88" t="s">
        <v>882</v>
      </c>
      <c r="B166" s="77" t="s">
        <v>2353</v>
      </c>
      <c r="C166" s="77" t="s">
        <v>1747</v>
      </c>
      <c r="D166" s="256">
        <v>1</v>
      </c>
      <c r="E166" s="79" t="s">
        <v>2354</v>
      </c>
      <c r="F166" s="77" t="s">
        <v>1747</v>
      </c>
      <c r="G166" s="32">
        <v>1</v>
      </c>
      <c r="H166" s="77" t="s">
        <v>2345</v>
      </c>
      <c r="I166" s="77" t="s">
        <v>134</v>
      </c>
      <c r="J166" s="84" t="s">
        <v>1660</v>
      </c>
      <c r="K166" s="84" t="s">
        <v>1660</v>
      </c>
      <c r="L166" s="84"/>
      <c r="M166" s="84"/>
      <c r="N166" s="22" t="s">
        <v>874</v>
      </c>
      <c r="O166" s="90">
        <v>42937</v>
      </c>
      <c r="P166" s="84"/>
      <c r="Q166" s="84"/>
      <c r="R166" s="124" t="s">
        <v>2355</v>
      </c>
      <c r="S166" s="84"/>
      <c r="T166" s="84"/>
      <c r="U166" s="84" t="s">
        <v>2956</v>
      </c>
      <c r="V166" s="82">
        <v>42938</v>
      </c>
      <c r="W166" s="90">
        <v>44033</v>
      </c>
    </row>
    <row r="167" spans="1:23" ht="56.25" hidden="1" x14ac:dyDescent="0.25">
      <c r="A167" s="88" t="s">
        <v>883</v>
      </c>
      <c r="B167" s="77" t="s">
        <v>2356</v>
      </c>
      <c r="C167" s="77" t="s">
        <v>1657</v>
      </c>
      <c r="D167" s="256">
        <v>1</v>
      </c>
      <c r="E167" s="79" t="s">
        <v>2357</v>
      </c>
      <c r="F167" s="77" t="s">
        <v>1657</v>
      </c>
      <c r="G167" s="32">
        <v>1</v>
      </c>
      <c r="H167" s="77" t="s">
        <v>2358</v>
      </c>
      <c r="I167" s="77" t="s">
        <v>134</v>
      </c>
      <c r="J167" s="84" t="s">
        <v>1660</v>
      </c>
      <c r="K167" s="84" t="s">
        <v>1660</v>
      </c>
      <c r="L167" s="84"/>
      <c r="M167" s="84"/>
      <c r="N167" s="22" t="s">
        <v>874</v>
      </c>
      <c r="O167" s="90">
        <v>42937</v>
      </c>
      <c r="P167" s="84"/>
      <c r="Q167" s="84"/>
      <c r="R167" s="124" t="s">
        <v>2359</v>
      </c>
      <c r="S167" s="84"/>
      <c r="T167" s="84"/>
      <c r="U167" s="84" t="s">
        <v>2955</v>
      </c>
      <c r="V167" s="82">
        <v>42938</v>
      </c>
      <c r="W167" s="90">
        <v>44033</v>
      </c>
    </row>
    <row r="168" spans="1:23" ht="56.25" hidden="1" x14ac:dyDescent="0.25">
      <c r="A168" s="88" t="s">
        <v>884</v>
      </c>
      <c r="B168" s="77" t="s">
        <v>2928</v>
      </c>
      <c r="C168" s="77" t="s">
        <v>679</v>
      </c>
      <c r="D168" s="256"/>
      <c r="E168" s="79" t="s">
        <v>2929</v>
      </c>
      <c r="F168" s="77" t="s">
        <v>679</v>
      </c>
      <c r="G168" s="32"/>
      <c r="H168" s="77" t="s">
        <v>2930</v>
      </c>
      <c r="I168" s="77" t="s">
        <v>134</v>
      </c>
      <c r="J168" s="84" t="s">
        <v>1660</v>
      </c>
      <c r="K168" s="84" t="s">
        <v>1660</v>
      </c>
      <c r="L168" s="84"/>
      <c r="M168" s="84"/>
      <c r="N168" s="22" t="s">
        <v>874</v>
      </c>
      <c r="O168" s="90">
        <v>42937</v>
      </c>
      <c r="P168" s="84"/>
      <c r="Q168" s="84"/>
      <c r="R168" s="84"/>
      <c r="S168" s="84"/>
      <c r="T168" s="84"/>
      <c r="U168" s="84"/>
      <c r="V168" s="82"/>
      <c r="W168" s="90"/>
    </row>
    <row r="169" spans="1:23" ht="33.75" hidden="1" x14ac:dyDescent="0.25">
      <c r="A169" s="88" t="s">
        <v>885</v>
      </c>
      <c r="B169" s="77" t="s">
        <v>2931</v>
      </c>
      <c r="C169" s="77" t="s">
        <v>2773</v>
      </c>
      <c r="D169" s="256"/>
      <c r="E169" s="79" t="s">
        <v>2932</v>
      </c>
      <c r="F169" s="77" t="s">
        <v>2773</v>
      </c>
      <c r="G169" s="32"/>
      <c r="H169" s="77" t="s">
        <v>2933</v>
      </c>
      <c r="I169" s="77" t="s">
        <v>134</v>
      </c>
      <c r="J169" s="84" t="s">
        <v>1660</v>
      </c>
      <c r="K169" s="84" t="s">
        <v>1660</v>
      </c>
      <c r="L169" s="84"/>
      <c r="M169" s="84"/>
      <c r="N169" s="22" t="s">
        <v>874</v>
      </c>
      <c r="O169" s="90">
        <v>42937</v>
      </c>
      <c r="P169" s="84"/>
      <c r="Q169" s="84"/>
      <c r="R169" s="84"/>
      <c r="S169" s="84"/>
      <c r="T169" s="84"/>
      <c r="U169" s="84"/>
      <c r="V169" s="82"/>
      <c r="W169" s="90"/>
    </row>
    <row r="170" spans="1:23" ht="33.75" hidden="1" x14ac:dyDescent="0.25">
      <c r="A170" s="88" t="s">
        <v>886</v>
      </c>
      <c r="B170" s="77" t="s">
        <v>2934</v>
      </c>
      <c r="C170" s="77" t="s">
        <v>2773</v>
      </c>
      <c r="D170" s="256"/>
      <c r="E170" s="79" t="s">
        <v>2935</v>
      </c>
      <c r="F170" s="77" t="s">
        <v>2773</v>
      </c>
      <c r="G170" s="32"/>
      <c r="H170" s="77" t="s">
        <v>2936</v>
      </c>
      <c r="I170" s="77" t="s">
        <v>134</v>
      </c>
      <c r="J170" s="84" t="s">
        <v>1660</v>
      </c>
      <c r="K170" s="84" t="s">
        <v>1660</v>
      </c>
      <c r="L170" s="84"/>
      <c r="M170" s="84"/>
      <c r="N170" s="22" t="s">
        <v>874</v>
      </c>
      <c r="O170" s="90">
        <v>42937</v>
      </c>
      <c r="P170" s="84"/>
      <c r="Q170" s="84"/>
      <c r="R170" s="84"/>
      <c r="S170" s="84"/>
      <c r="T170" s="84"/>
      <c r="U170" s="84"/>
      <c r="V170" s="82"/>
      <c r="W170" s="90"/>
    </row>
    <row r="171" spans="1:23" ht="33.75" hidden="1" x14ac:dyDescent="0.25">
      <c r="A171" s="88" t="s">
        <v>887</v>
      </c>
      <c r="B171" s="77" t="s">
        <v>2937</v>
      </c>
      <c r="C171" s="77" t="s">
        <v>2773</v>
      </c>
      <c r="D171" s="256"/>
      <c r="E171" s="79" t="s">
        <v>2938</v>
      </c>
      <c r="F171" s="77" t="s">
        <v>2773</v>
      </c>
      <c r="G171" s="32"/>
      <c r="H171" s="77" t="s">
        <v>2939</v>
      </c>
      <c r="I171" s="77" t="s">
        <v>134</v>
      </c>
      <c r="J171" s="84" t="s">
        <v>1660</v>
      </c>
      <c r="K171" s="84" t="s">
        <v>1660</v>
      </c>
      <c r="L171" s="84"/>
      <c r="M171" s="84"/>
      <c r="N171" s="22" t="s">
        <v>874</v>
      </c>
      <c r="O171" s="90">
        <v>42937</v>
      </c>
      <c r="P171" s="84"/>
      <c r="Q171" s="84"/>
      <c r="R171" s="84"/>
      <c r="S171" s="84"/>
      <c r="T171" s="84"/>
      <c r="U171" s="84"/>
      <c r="V171" s="82"/>
      <c r="W171" s="90"/>
    </row>
    <row r="172" spans="1:23" ht="33.75" hidden="1" x14ac:dyDescent="0.25">
      <c r="A172" s="88" t="s">
        <v>888</v>
      </c>
      <c r="B172" s="77" t="s">
        <v>2360</v>
      </c>
      <c r="C172" s="77" t="s">
        <v>1747</v>
      </c>
      <c r="D172" s="256">
        <v>1</v>
      </c>
      <c r="E172" s="79" t="s">
        <v>2361</v>
      </c>
      <c r="F172" s="77" t="s">
        <v>1747</v>
      </c>
      <c r="G172" s="32">
        <v>1</v>
      </c>
      <c r="H172" s="77" t="s">
        <v>2362</v>
      </c>
      <c r="I172" s="77" t="s">
        <v>134</v>
      </c>
      <c r="J172" s="84"/>
      <c r="K172" s="84"/>
      <c r="L172" s="84" t="s">
        <v>1660</v>
      </c>
      <c r="M172" s="84" t="s">
        <v>1660</v>
      </c>
      <c r="N172" s="22" t="s">
        <v>874</v>
      </c>
      <c r="O172" s="90">
        <v>42937</v>
      </c>
      <c r="P172" s="84"/>
      <c r="Q172" s="84"/>
      <c r="R172" s="124" t="s">
        <v>2363</v>
      </c>
      <c r="S172" s="84"/>
      <c r="T172" s="84"/>
      <c r="U172" s="84" t="s">
        <v>2960</v>
      </c>
      <c r="V172" s="82">
        <v>42938</v>
      </c>
      <c r="W172" s="90">
        <v>44033</v>
      </c>
    </row>
    <row r="173" spans="1:23" ht="45" hidden="1" x14ac:dyDescent="0.25">
      <c r="A173" s="88" t="s">
        <v>889</v>
      </c>
      <c r="B173" s="77" t="s">
        <v>2673</v>
      </c>
      <c r="C173" s="77" t="s">
        <v>2773</v>
      </c>
      <c r="D173" s="256"/>
      <c r="E173" s="79" t="s">
        <v>2674</v>
      </c>
      <c r="F173" s="77" t="s">
        <v>2773</v>
      </c>
      <c r="G173" s="32"/>
      <c r="H173" s="77" t="s">
        <v>2675</v>
      </c>
      <c r="I173" s="77" t="s">
        <v>134</v>
      </c>
      <c r="J173" s="84" t="s">
        <v>1660</v>
      </c>
      <c r="K173" s="84" t="s">
        <v>1660</v>
      </c>
      <c r="L173" s="84"/>
      <c r="M173" s="84"/>
      <c r="N173" s="22" t="s">
        <v>874</v>
      </c>
      <c r="O173" s="90">
        <v>42937</v>
      </c>
      <c r="P173" s="84"/>
      <c r="Q173" s="84"/>
      <c r="R173" s="84"/>
      <c r="S173" s="84"/>
      <c r="T173" s="84"/>
      <c r="U173" s="84"/>
      <c r="V173" s="82"/>
      <c r="W173" s="90"/>
    </row>
    <row r="174" spans="1:23" ht="33.75" hidden="1" x14ac:dyDescent="0.25">
      <c r="A174" s="88" t="s">
        <v>890</v>
      </c>
      <c r="B174" s="77" t="s">
        <v>2940</v>
      </c>
      <c r="C174" s="77" t="s">
        <v>2773</v>
      </c>
      <c r="D174" s="256"/>
      <c r="E174" s="79" t="s">
        <v>2941</v>
      </c>
      <c r="F174" s="77" t="s">
        <v>2773</v>
      </c>
      <c r="G174" s="32"/>
      <c r="H174" s="77" t="s">
        <v>2942</v>
      </c>
      <c r="I174" s="77" t="s">
        <v>134</v>
      </c>
      <c r="J174" s="84" t="s">
        <v>1660</v>
      </c>
      <c r="K174" s="84" t="s">
        <v>1660</v>
      </c>
      <c r="L174" s="84"/>
      <c r="M174" s="84"/>
      <c r="N174" s="22" t="s">
        <v>874</v>
      </c>
      <c r="O174" s="90">
        <v>42937</v>
      </c>
      <c r="P174" s="84"/>
      <c r="Q174" s="84"/>
      <c r="R174" s="84"/>
      <c r="S174" s="84"/>
      <c r="T174" s="84"/>
      <c r="U174" s="84"/>
      <c r="V174" s="82"/>
      <c r="W174" s="90"/>
    </row>
    <row r="175" spans="1:23" ht="33.75" hidden="1" x14ac:dyDescent="0.25">
      <c r="A175" s="88" t="s">
        <v>891</v>
      </c>
      <c r="B175" s="77" t="s">
        <v>2364</v>
      </c>
      <c r="C175" s="77" t="s">
        <v>1657</v>
      </c>
      <c r="D175" s="256">
        <v>1</v>
      </c>
      <c r="E175" s="79" t="s">
        <v>2365</v>
      </c>
      <c r="F175" s="77" t="s">
        <v>1657</v>
      </c>
      <c r="G175" s="32">
        <v>1</v>
      </c>
      <c r="H175" s="77" t="s">
        <v>2366</v>
      </c>
      <c r="I175" s="77" t="s">
        <v>134</v>
      </c>
      <c r="J175" s="84" t="s">
        <v>1660</v>
      </c>
      <c r="K175" s="84" t="s">
        <v>1660</v>
      </c>
      <c r="L175" s="84"/>
      <c r="M175" s="84"/>
      <c r="N175" s="22" t="s">
        <v>874</v>
      </c>
      <c r="O175" s="90">
        <v>42937</v>
      </c>
      <c r="P175" s="84"/>
      <c r="Q175" s="84"/>
      <c r="R175" s="124" t="s">
        <v>2367</v>
      </c>
      <c r="S175" s="84"/>
      <c r="T175" s="84"/>
      <c r="U175" s="84" t="s">
        <v>2961</v>
      </c>
      <c r="V175" s="82">
        <v>42938</v>
      </c>
      <c r="W175" s="90">
        <v>44033</v>
      </c>
    </row>
    <row r="176" spans="1:23" ht="33.75" hidden="1" x14ac:dyDescent="0.25">
      <c r="A176" s="88" t="s">
        <v>892</v>
      </c>
      <c r="B176" s="77" t="s">
        <v>2677</v>
      </c>
      <c r="C176" s="77" t="s">
        <v>2773</v>
      </c>
      <c r="D176" s="256"/>
      <c r="E176" s="79" t="s">
        <v>2943</v>
      </c>
      <c r="F176" s="77" t="s">
        <v>2773</v>
      </c>
      <c r="G176" s="32"/>
      <c r="H176" s="77" t="s">
        <v>2679</v>
      </c>
      <c r="I176" s="77" t="s">
        <v>134</v>
      </c>
      <c r="J176" s="84" t="s">
        <v>1660</v>
      </c>
      <c r="K176" s="84" t="s">
        <v>1660</v>
      </c>
      <c r="L176" s="84"/>
      <c r="M176" s="84"/>
      <c r="N176" s="22" t="s">
        <v>874</v>
      </c>
      <c r="O176" s="90">
        <v>42937</v>
      </c>
      <c r="P176" s="84"/>
      <c r="Q176" s="84"/>
      <c r="R176" s="84"/>
      <c r="S176" s="84"/>
      <c r="T176" s="84"/>
      <c r="U176" s="84"/>
      <c r="V176" s="82"/>
      <c r="W176" s="90"/>
    </row>
    <row r="177" spans="1:23" ht="33.75" hidden="1" x14ac:dyDescent="0.25">
      <c r="A177" s="88" t="s">
        <v>893</v>
      </c>
      <c r="B177" s="77" t="s">
        <v>2368</v>
      </c>
      <c r="C177" s="77" t="s">
        <v>1657</v>
      </c>
      <c r="D177" s="256">
        <v>1</v>
      </c>
      <c r="E177" s="79" t="s">
        <v>2369</v>
      </c>
      <c r="F177" s="77" t="s">
        <v>1657</v>
      </c>
      <c r="G177" s="32">
        <v>1</v>
      </c>
      <c r="H177" s="77" t="s">
        <v>2370</v>
      </c>
      <c r="I177" s="77" t="s">
        <v>134</v>
      </c>
      <c r="J177" s="84" t="s">
        <v>1660</v>
      </c>
      <c r="K177" s="84" t="s">
        <v>1660</v>
      </c>
      <c r="L177" s="84"/>
      <c r="M177" s="84"/>
      <c r="N177" s="22" t="s">
        <v>874</v>
      </c>
      <c r="O177" s="90">
        <v>42937</v>
      </c>
      <c r="P177" s="84"/>
      <c r="Q177" s="84"/>
      <c r="R177" s="124" t="s">
        <v>2371</v>
      </c>
      <c r="S177" s="84"/>
      <c r="T177" s="84"/>
      <c r="U177" s="84" t="s">
        <v>2962</v>
      </c>
      <c r="V177" s="82">
        <v>42938</v>
      </c>
      <c r="W177" s="90">
        <v>44033</v>
      </c>
    </row>
    <row r="178" spans="1:23" ht="56.25" hidden="1" x14ac:dyDescent="0.25">
      <c r="A178" s="88" t="s">
        <v>894</v>
      </c>
      <c r="B178" s="77" t="s">
        <v>2372</v>
      </c>
      <c r="C178" s="77" t="s">
        <v>1657</v>
      </c>
      <c r="D178" s="256">
        <v>1</v>
      </c>
      <c r="E178" s="79" t="s">
        <v>2373</v>
      </c>
      <c r="F178" s="77" t="s">
        <v>1657</v>
      </c>
      <c r="G178" s="32">
        <v>1</v>
      </c>
      <c r="H178" s="77" t="s">
        <v>2374</v>
      </c>
      <c r="I178" s="77" t="s">
        <v>134</v>
      </c>
      <c r="J178" s="84"/>
      <c r="K178" s="84"/>
      <c r="L178" s="84" t="s">
        <v>1660</v>
      </c>
      <c r="M178" s="84" t="s">
        <v>1660</v>
      </c>
      <c r="N178" s="22" t="s">
        <v>874</v>
      </c>
      <c r="O178" s="90">
        <v>42937</v>
      </c>
      <c r="P178" s="84"/>
      <c r="Q178" s="84"/>
      <c r="R178" s="124" t="s">
        <v>2375</v>
      </c>
      <c r="S178" s="84"/>
      <c r="T178" s="84"/>
      <c r="U178" s="84" t="s">
        <v>2963</v>
      </c>
      <c r="V178" s="82">
        <v>42938</v>
      </c>
      <c r="W178" s="90">
        <v>44033</v>
      </c>
    </row>
    <row r="179" spans="1:23" ht="33.75" hidden="1" x14ac:dyDescent="0.25">
      <c r="A179" s="88" t="s">
        <v>895</v>
      </c>
      <c r="B179" s="77" t="s">
        <v>2376</v>
      </c>
      <c r="C179" s="77" t="s">
        <v>2377</v>
      </c>
      <c r="D179" s="256">
        <v>1</v>
      </c>
      <c r="E179" s="79" t="s">
        <v>2378</v>
      </c>
      <c r="F179" s="77" t="s">
        <v>1747</v>
      </c>
      <c r="G179" s="32">
        <v>1</v>
      </c>
      <c r="H179" s="77" t="s">
        <v>2379</v>
      </c>
      <c r="I179" s="77" t="s">
        <v>134</v>
      </c>
      <c r="J179" s="84"/>
      <c r="K179" s="84"/>
      <c r="L179" s="84" t="s">
        <v>1660</v>
      </c>
      <c r="M179" s="84" t="s">
        <v>1660</v>
      </c>
      <c r="N179" s="22" t="s">
        <v>874</v>
      </c>
      <c r="O179" s="90">
        <v>42937</v>
      </c>
      <c r="P179" s="84"/>
      <c r="Q179" s="84"/>
      <c r="R179" s="124" t="s">
        <v>2380</v>
      </c>
      <c r="S179" s="84"/>
      <c r="T179" s="84"/>
      <c r="U179" s="84" t="s">
        <v>2964</v>
      </c>
      <c r="V179" s="82">
        <v>42938</v>
      </c>
      <c r="W179" s="90">
        <v>44033</v>
      </c>
    </row>
    <row r="180" spans="1:23" ht="45" hidden="1" x14ac:dyDescent="0.25">
      <c r="A180" s="88" t="s">
        <v>896</v>
      </c>
      <c r="B180" s="77" t="s">
        <v>2381</v>
      </c>
      <c r="C180" s="77" t="s">
        <v>1657</v>
      </c>
      <c r="D180" s="256">
        <v>1</v>
      </c>
      <c r="E180" s="79" t="s">
        <v>2382</v>
      </c>
      <c r="F180" s="77" t="s">
        <v>1657</v>
      </c>
      <c r="G180" s="32">
        <v>1</v>
      </c>
      <c r="H180" s="77" t="s">
        <v>2383</v>
      </c>
      <c r="I180" s="77" t="s">
        <v>134</v>
      </c>
      <c r="J180" s="84"/>
      <c r="K180" s="84"/>
      <c r="L180" s="84" t="s">
        <v>1660</v>
      </c>
      <c r="M180" s="84" t="s">
        <v>1660</v>
      </c>
      <c r="N180" s="22" t="s">
        <v>874</v>
      </c>
      <c r="O180" s="90">
        <v>42937</v>
      </c>
      <c r="P180" s="84"/>
      <c r="Q180" s="84"/>
      <c r="R180" s="124" t="s">
        <v>2384</v>
      </c>
      <c r="S180" s="84"/>
      <c r="T180" s="84"/>
      <c r="U180" s="84" t="s">
        <v>2965</v>
      </c>
      <c r="V180" s="82">
        <v>42938</v>
      </c>
      <c r="W180" s="90">
        <v>44033</v>
      </c>
    </row>
    <row r="181" spans="1:23" ht="33.75" hidden="1" x14ac:dyDescent="0.25">
      <c r="A181" s="88" t="s">
        <v>897</v>
      </c>
      <c r="B181" s="77" t="s">
        <v>2944</v>
      </c>
      <c r="C181" s="77" t="s">
        <v>679</v>
      </c>
      <c r="D181" s="256"/>
      <c r="E181" s="79" t="s">
        <v>2945</v>
      </c>
      <c r="F181" s="77" t="s">
        <v>679</v>
      </c>
      <c r="G181" s="32"/>
      <c r="H181" s="77" t="s">
        <v>2946</v>
      </c>
      <c r="I181" s="77" t="s">
        <v>134</v>
      </c>
      <c r="J181" s="84" t="s">
        <v>1660</v>
      </c>
      <c r="K181" s="84" t="s">
        <v>1660</v>
      </c>
      <c r="L181" s="84"/>
      <c r="M181" s="84"/>
      <c r="N181" s="22" t="s">
        <v>874</v>
      </c>
      <c r="O181" s="90">
        <v>42937</v>
      </c>
      <c r="P181" s="84"/>
      <c r="Q181" s="84"/>
      <c r="R181" s="84"/>
      <c r="S181" s="84"/>
      <c r="T181" s="84"/>
      <c r="U181" s="84"/>
      <c r="V181" s="82"/>
      <c r="W181" s="90"/>
    </row>
    <row r="182" spans="1:23" ht="45" hidden="1" x14ac:dyDescent="0.25">
      <c r="A182" s="88" t="s">
        <v>898</v>
      </c>
      <c r="B182" s="77" t="s">
        <v>2947</v>
      </c>
      <c r="C182" s="77" t="s">
        <v>679</v>
      </c>
      <c r="D182" s="256"/>
      <c r="E182" s="79" t="s">
        <v>2948</v>
      </c>
      <c r="F182" s="77" t="s">
        <v>679</v>
      </c>
      <c r="G182" s="32"/>
      <c r="H182" s="77" t="s">
        <v>2949</v>
      </c>
      <c r="I182" s="77" t="s">
        <v>134</v>
      </c>
      <c r="J182" s="84" t="s">
        <v>1660</v>
      </c>
      <c r="K182" s="84" t="s">
        <v>1660</v>
      </c>
      <c r="L182" s="84"/>
      <c r="M182" s="84"/>
      <c r="N182" s="22" t="s">
        <v>874</v>
      </c>
      <c r="O182" s="90">
        <v>42937</v>
      </c>
      <c r="P182" s="84"/>
      <c r="Q182" s="84"/>
      <c r="R182" s="84"/>
      <c r="S182" s="84"/>
      <c r="T182" s="84"/>
      <c r="U182" s="84"/>
      <c r="V182" s="82"/>
      <c r="W182" s="90"/>
    </row>
    <row r="183" spans="1:23" ht="33.75" hidden="1" x14ac:dyDescent="0.25">
      <c r="A183" s="88" t="s">
        <v>899</v>
      </c>
      <c r="B183" s="77" t="s">
        <v>2950</v>
      </c>
      <c r="C183" s="77" t="s">
        <v>679</v>
      </c>
      <c r="D183" s="256"/>
      <c r="E183" s="79" t="s">
        <v>2951</v>
      </c>
      <c r="F183" s="77" t="s">
        <v>679</v>
      </c>
      <c r="G183" s="32"/>
      <c r="H183" s="77" t="s">
        <v>2952</v>
      </c>
      <c r="I183" s="77" t="s">
        <v>134</v>
      </c>
      <c r="J183" s="84" t="s">
        <v>1660</v>
      </c>
      <c r="K183" s="84" t="s">
        <v>1660</v>
      </c>
      <c r="L183" s="84"/>
      <c r="M183" s="84"/>
      <c r="N183" s="22" t="s">
        <v>874</v>
      </c>
      <c r="O183" s="90">
        <v>42937</v>
      </c>
      <c r="P183" s="84"/>
      <c r="Q183" s="84"/>
      <c r="R183" s="84"/>
      <c r="S183" s="84"/>
      <c r="T183" s="84"/>
      <c r="U183" s="84"/>
      <c r="V183" s="82"/>
      <c r="W183" s="90"/>
    </row>
    <row r="184" spans="1:23" ht="33.75" hidden="1" x14ac:dyDescent="0.25">
      <c r="A184" s="88" t="s">
        <v>900</v>
      </c>
      <c r="B184" s="77" t="s">
        <v>2385</v>
      </c>
      <c r="C184" s="77" t="s">
        <v>1657</v>
      </c>
      <c r="D184" s="256">
        <v>1</v>
      </c>
      <c r="E184" s="79" t="s">
        <v>2386</v>
      </c>
      <c r="F184" s="77" t="s">
        <v>1657</v>
      </c>
      <c r="G184" s="32">
        <v>1</v>
      </c>
      <c r="H184" s="77" t="s">
        <v>2387</v>
      </c>
      <c r="I184" s="77" t="s">
        <v>134</v>
      </c>
      <c r="J184" s="84" t="s">
        <v>1660</v>
      </c>
      <c r="K184" s="84" t="s">
        <v>1660</v>
      </c>
      <c r="L184" s="84"/>
      <c r="M184" s="84"/>
      <c r="N184" s="22" t="s">
        <v>874</v>
      </c>
      <c r="O184" s="90">
        <v>42937</v>
      </c>
      <c r="P184" s="84"/>
      <c r="Q184" s="84"/>
      <c r="R184" s="124" t="s">
        <v>2388</v>
      </c>
      <c r="S184" s="84"/>
      <c r="T184" s="84"/>
      <c r="U184" s="85" t="s">
        <v>2966</v>
      </c>
      <c r="V184" s="82">
        <v>42938</v>
      </c>
      <c r="W184" s="90">
        <v>44033</v>
      </c>
    </row>
    <row r="185" spans="1:23" ht="33.75" hidden="1" x14ac:dyDescent="0.25">
      <c r="A185" s="88" t="s">
        <v>901</v>
      </c>
      <c r="B185" s="77" t="s">
        <v>2389</v>
      </c>
      <c r="C185" s="77" t="s">
        <v>1657</v>
      </c>
      <c r="D185" s="256">
        <v>1</v>
      </c>
      <c r="E185" s="79" t="s">
        <v>2390</v>
      </c>
      <c r="F185" s="77" t="s">
        <v>1657</v>
      </c>
      <c r="G185" s="32">
        <v>1</v>
      </c>
      <c r="H185" s="77" t="s">
        <v>2391</v>
      </c>
      <c r="I185" s="77" t="s">
        <v>134</v>
      </c>
      <c r="J185" s="84" t="s">
        <v>1660</v>
      </c>
      <c r="K185" s="84" t="s">
        <v>1660</v>
      </c>
      <c r="L185" s="84"/>
      <c r="M185" s="84"/>
      <c r="N185" s="22" t="s">
        <v>874</v>
      </c>
      <c r="O185" s="90">
        <v>42937</v>
      </c>
      <c r="P185" s="84"/>
      <c r="Q185" s="84"/>
      <c r="R185" s="124" t="s">
        <v>2392</v>
      </c>
      <c r="S185" s="84"/>
      <c r="T185" s="84"/>
      <c r="U185" s="85" t="s">
        <v>2967</v>
      </c>
      <c r="V185" s="82">
        <v>42938</v>
      </c>
      <c r="W185" s="90">
        <v>44033</v>
      </c>
    </row>
    <row r="186" spans="1:23" ht="33.75" hidden="1" x14ac:dyDescent="0.25">
      <c r="A186" s="88" t="s">
        <v>902</v>
      </c>
      <c r="B186" s="77" t="s">
        <v>2393</v>
      </c>
      <c r="C186" s="77" t="s">
        <v>1657</v>
      </c>
      <c r="D186" s="256">
        <v>1</v>
      </c>
      <c r="E186" s="79" t="s">
        <v>2394</v>
      </c>
      <c r="F186" s="77" t="s">
        <v>1657</v>
      </c>
      <c r="G186" s="32">
        <v>1</v>
      </c>
      <c r="H186" s="77" t="s">
        <v>2395</v>
      </c>
      <c r="I186" s="77" t="s">
        <v>134</v>
      </c>
      <c r="J186" s="84" t="s">
        <v>1660</v>
      </c>
      <c r="K186" s="84" t="s">
        <v>1660</v>
      </c>
      <c r="L186" s="84"/>
      <c r="M186" s="84"/>
      <c r="N186" s="22" t="s">
        <v>874</v>
      </c>
      <c r="O186" s="90">
        <v>42937</v>
      </c>
      <c r="P186" s="84"/>
      <c r="Q186" s="84"/>
      <c r="R186" s="124" t="s">
        <v>2396</v>
      </c>
      <c r="S186" s="84"/>
      <c r="T186" s="84"/>
      <c r="U186" s="85" t="s">
        <v>2968</v>
      </c>
      <c r="V186" s="82">
        <v>42938</v>
      </c>
      <c r="W186" s="90">
        <v>44033</v>
      </c>
    </row>
    <row r="187" spans="1:23" ht="45" hidden="1" x14ac:dyDescent="0.25">
      <c r="A187" s="88" t="s">
        <v>903</v>
      </c>
      <c r="B187" s="77" t="s">
        <v>2842</v>
      </c>
      <c r="C187" s="77" t="s">
        <v>1657</v>
      </c>
      <c r="D187" s="256">
        <v>1</v>
      </c>
      <c r="E187" s="79" t="s">
        <v>2858</v>
      </c>
      <c r="F187" s="77" t="s">
        <v>1747</v>
      </c>
      <c r="G187" s="32">
        <v>1</v>
      </c>
      <c r="H187" s="77" t="s">
        <v>2859</v>
      </c>
      <c r="I187" s="77" t="s">
        <v>31</v>
      </c>
      <c r="J187" s="84" t="s">
        <v>1660</v>
      </c>
      <c r="K187" s="84" t="s">
        <v>1660</v>
      </c>
      <c r="L187" s="84"/>
      <c r="M187" s="84"/>
      <c r="N187" s="22" t="s">
        <v>874</v>
      </c>
      <c r="O187" s="90">
        <v>42943</v>
      </c>
      <c r="P187" s="84"/>
      <c r="Q187" s="84"/>
      <c r="R187" s="122" t="s">
        <v>2891</v>
      </c>
      <c r="S187" s="94"/>
      <c r="T187" s="94"/>
      <c r="U187" s="85" t="s">
        <v>2973</v>
      </c>
      <c r="V187" s="82">
        <v>42944</v>
      </c>
      <c r="W187" s="90">
        <v>44039</v>
      </c>
    </row>
    <row r="188" spans="1:23" ht="45" hidden="1" x14ac:dyDescent="0.25">
      <c r="A188" s="88" t="s">
        <v>904</v>
      </c>
      <c r="B188" s="77" t="s">
        <v>2841</v>
      </c>
      <c r="C188" s="77" t="s">
        <v>1747</v>
      </c>
      <c r="D188" s="256">
        <v>1</v>
      </c>
      <c r="E188" s="79" t="s">
        <v>2856</v>
      </c>
      <c r="F188" s="77" t="s">
        <v>1747</v>
      </c>
      <c r="G188" s="32">
        <v>1</v>
      </c>
      <c r="H188" s="77" t="s">
        <v>2857</v>
      </c>
      <c r="I188" s="77" t="s">
        <v>31</v>
      </c>
      <c r="J188" s="84"/>
      <c r="K188" s="84"/>
      <c r="L188" s="84" t="s">
        <v>1660</v>
      </c>
      <c r="M188" s="84" t="s">
        <v>1660</v>
      </c>
      <c r="N188" s="22" t="s">
        <v>874</v>
      </c>
      <c r="O188" s="90">
        <v>42943</v>
      </c>
      <c r="P188" s="84"/>
      <c r="Q188" s="84"/>
      <c r="R188" s="122" t="s">
        <v>2890</v>
      </c>
      <c r="S188" s="94"/>
      <c r="T188" s="94"/>
      <c r="U188" s="85" t="s">
        <v>2972</v>
      </c>
      <c r="V188" s="82">
        <v>42944</v>
      </c>
      <c r="W188" s="90">
        <v>44039</v>
      </c>
    </row>
    <row r="189" spans="1:23" ht="45" hidden="1" x14ac:dyDescent="0.25">
      <c r="A189" s="88" t="s">
        <v>1499</v>
      </c>
      <c r="B189" s="77" t="s">
        <v>2840</v>
      </c>
      <c r="C189" s="77" t="s">
        <v>1657</v>
      </c>
      <c r="D189" s="256">
        <v>1</v>
      </c>
      <c r="E189" s="79" t="s">
        <v>2854</v>
      </c>
      <c r="F189" s="77" t="s">
        <v>1657</v>
      </c>
      <c r="G189" s="32">
        <v>1</v>
      </c>
      <c r="H189" s="77" t="s">
        <v>2855</v>
      </c>
      <c r="I189" s="77" t="s">
        <v>31</v>
      </c>
      <c r="J189" s="84" t="s">
        <v>1660</v>
      </c>
      <c r="K189" s="84" t="s">
        <v>1660</v>
      </c>
      <c r="L189" s="84"/>
      <c r="M189" s="84"/>
      <c r="N189" s="22" t="s">
        <v>874</v>
      </c>
      <c r="O189" s="90">
        <v>42943</v>
      </c>
      <c r="P189" s="84"/>
      <c r="Q189" s="84"/>
      <c r="R189" s="122" t="s">
        <v>2889</v>
      </c>
      <c r="S189" s="94"/>
      <c r="T189" s="94"/>
      <c r="U189" s="85" t="s">
        <v>2971</v>
      </c>
      <c r="V189" s="82">
        <v>42944</v>
      </c>
      <c r="W189" s="90">
        <v>44039</v>
      </c>
    </row>
    <row r="190" spans="1:23" ht="33.75" hidden="1" x14ac:dyDescent="0.25">
      <c r="A190" s="88" t="s">
        <v>1500</v>
      </c>
      <c r="B190" s="77" t="s">
        <v>2401</v>
      </c>
      <c r="C190" s="77" t="s">
        <v>1657</v>
      </c>
      <c r="D190" s="256">
        <v>1</v>
      </c>
      <c r="E190" s="79" t="s">
        <v>2402</v>
      </c>
      <c r="F190" s="77" t="s">
        <v>1657</v>
      </c>
      <c r="G190" s="32">
        <v>1</v>
      </c>
      <c r="H190" s="77" t="s">
        <v>2403</v>
      </c>
      <c r="I190" s="77" t="s">
        <v>31</v>
      </c>
      <c r="J190" s="84"/>
      <c r="K190" s="84"/>
      <c r="L190" s="84" t="s">
        <v>1660</v>
      </c>
      <c r="M190" s="84" t="s">
        <v>1660</v>
      </c>
      <c r="N190" s="22" t="s">
        <v>874</v>
      </c>
      <c r="O190" s="90">
        <v>42937</v>
      </c>
      <c r="P190" s="84"/>
      <c r="Q190" s="84"/>
      <c r="R190" s="122" t="s">
        <v>2404</v>
      </c>
      <c r="S190" s="84"/>
      <c r="T190" s="84"/>
      <c r="U190" s="85" t="s">
        <v>2970</v>
      </c>
      <c r="V190" s="82">
        <v>42938</v>
      </c>
      <c r="W190" s="90">
        <v>44033</v>
      </c>
    </row>
    <row r="191" spans="1:23" ht="33.75" hidden="1" x14ac:dyDescent="0.25">
      <c r="A191" s="88" t="s">
        <v>1501</v>
      </c>
      <c r="B191" s="77" t="s">
        <v>2397</v>
      </c>
      <c r="C191" s="77" t="s">
        <v>1657</v>
      </c>
      <c r="D191" s="256">
        <v>1</v>
      </c>
      <c r="E191" s="79" t="s">
        <v>2398</v>
      </c>
      <c r="F191" s="77" t="s">
        <v>1657</v>
      </c>
      <c r="G191" s="32">
        <v>1</v>
      </c>
      <c r="H191" s="77" t="s">
        <v>2399</v>
      </c>
      <c r="I191" s="77" t="s">
        <v>31</v>
      </c>
      <c r="J191" s="84" t="s">
        <v>1660</v>
      </c>
      <c r="K191" s="84" t="s">
        <v>1660</v>
      </c>
      <c r="L191" s="84"/>
      <c r="M191" s="84"/>
      <c r="N191" s="22" t="s">
        <v>874</v>
      </c>
      <c r="O191" s="90">
        <v>42937</v>
      </c>
      <c r="P191" s="84"/>
      <c r="Q191" s="84"/>
      <c r="R191" s="122" t="s">
        <v>2400</v>
      </c>
      <c r="S191" s="84"/>
      <c r="T191" s="84"/>
      <c r="U191" s="85" t="s">
        <v>2969</v>
      </c>
      <c r="V191" s="82">
        <v>42938</v>
      </c>
      <c r="W191" s="90">
        <v>44033</v>
      </c>
    </row>
    <row r="192" spans="1:23" ht="45" hidden="1" x14ac:dyDescent="0.25">
      <c r="A192" s="88" t="s">
        <v>1502</v>
      </c>
      <c r="B192" s="77" t="s">
        <v>2338</v>
      </c>
      <c r="C192" s="77" t="s">
        <v>1657</v>
      </c>
      <c r="D192" s="256">
        <v>1</v>
      </c>
      <c r="E192" s="79" t="s">
        <v>2339</v>
      </c>
      <c r="F192" s="77" t="s">
        <v>1657</v>
      </c>
      <c r="G192" s="32">
        <v>1</v>
      </c>
      <c r="H192" s="77" t="s">
        <v>2340</v>
      </c>
      <c r="I192" s="77" t="s">
        <v>31</v>
      </c>
      <c r="J192" s="84"/>
      <c r="K192" s="84"/>
      <c r="L192" s="84" t="s">
        <v>1660</v>
      </c>
      <c r="M192" s="84" t="s">
        <v>1660</v>
      </c>
      <c r="N192" s="22" t="s">
        <v>874</v>
      </c>
      <c r="O192" s="90">
        <v>42929</v>
      </c>
      <c r="P192" s="84"/>
      <c r="Q192" s="84"/>
      <c r="R192" s="122" t="s">
        <v>2341</v>
      </c>
      <c r="S192" s="84"/>
      <c r="T192" s="84"/>
      <c r="U192" s="84" t="s">
        <v>2342</v>
      </c>
      <c r="V192" s="91">
        <v>42930</v>
      </c>
      <c r="W192" s="91">
        <v>44025</v>
      </c>
    </row>
    <row r="193" spans="1:23" ht="45" hidden="1" x14ac:dyDescent="0.25">
      <c r="A193" s="88" t="s">
        <v>1503</v>
      </c>
      <c r="B193" s="77" t="s">
        <v>2333</v>
      </c>
      <c r="C193" s="77" t="s">
        <v>1657</v>
      </c>
      <c r="D193" s="256">
        <v>1</v>
      </c>
      <c r="E193" s="79" t="s">
        <v>2334</v>
      </c>
      <c r="F193" s="77" t="s">
        <v>1657</v>
      </c>
      <c r="G193" s="32">
        <v>1</v>
      </c>
      <c r="H193" s="77" t="s">
        <v>2335</v>
      </c>
      <c r="I193" s="77" t="s">
        <v>31</v>
      </c>
      <c r="J193" s="84"/>
      <c r="K193" s="84"/>
      <c r="L193" s="84" t="s">
        <v>1660</v>
      </c>
      <c r="M193" s="84" t="s">
        <v>1660</v>
      </c>
      <c r="N193" s="22" t="s">
        <v>874</v>
      </c>
      <c r="O193" s="90">
        <v>42929</v>
      </c>
      <c r="P193" s="84"/>
      <c r="Q193" s="84"/>
      <c r="R193" s="122" t="s">
        <v>2336</v>
      </c>
      <c r="S193" s="84"/>
      <c r="T193" s="84"/>
      <c r="U193" s="84" t="s">
        <v>2337</v>
      </c>
      <c r="V193" s="91">
        <v>42930</v>
      </c>
      <c r="W193" s="91">
        <v>44025</v>
      </c>
    </row>
    <row r="194" spans="1:23" ht="45" hidden="1" x14ac:dyDescent="0.25">
      <c r="A194" s="88" t="s">
        <v>1504</v>
      </c>
      <c r="B194" s="77" t="s">
        <v>2328</v>
      </c>
      <c r="C194" s="77" t="s">
        <v>1747</v>
      </c>
      <c r="D194" s="256">
        <v>1</v>
      </c>
      <c r="E194" s="79" t="s">
        <v>2329</v>
      </c>
      <c r="F194" s="77" t="s">
        <v>1747</v>
      </c>
      <c r="G194" s="32">
        <v>1</v>
      </c>
      <c r="H194" s="77" t="s">
        <v>2330</v>
      </c>
      <c r="I194" s="77" t="s">
        <v>31</v>
      </c>
      <c r="J194" s="117" t="s">
        <v>1660</v>
      </c>
      <c r="K194" s="117" t="s">
        <v>1660</v>
      </c>
      <c r="L194" s="84"/>
      <c r="M194" s="84"/>
      <c r="N194" s="22" t="s">
        <v>874</v>
      </c>
      <c r="O194" s="90">
        <v>42929</v>
      </c>
      <c r="P194" s="84"/>
      <c r="Q194" s="84"/>
      <c r="R194" s="122" t="s">
        <v>2331</v>
      </c>
      <c r="S194" s="84"/>
      <c r="T194" s="84"/>
      <c r="U194" s="84" t="s">
        <v>2332</v>
      </c>
      <c r="V194" s="91">
        <v>42930</v>
      </c>
      <c r="W194" s="91">
        <v>44025</v>
      </c>
    </row>
    <row r="195" spans="1:23" ht="45" hidden="1" x14ac:dyDescent="0.25">
      <c r="A195" s="88" t="s">
        <v>1505</v>
      </c>
      <c r="B195" s="77" t="s">
        <v>2954</v>
      </c>
      <c r="C195" s="77" t="s">
        <v>1657</v>
      </c>
      <c r="D195" s="256">
        <v>1</v>
      </c>
      <c r="E195" s="79" t="s">
        <v>2324</v>
      </c>
      <c r="F195" s="77" t="s">
        <v>1657</v>
      </c>
      <c r="G195" s="32">
        <v>1</v>
      </c>
      <c r="H195" s="77" t="s">
        <v>2325</v>
      </c>
      <c r="I195" s="77" t="s">
        <v>31</v>
      </c>
      <c r="J195" s="84"/>
      <c r="K195" s="84"/>
      <c r="L195" s="84" t="s">
        <v>1660</v>
      </c>
      <c r="M195" s="84" t="s">
        <v>1660</v>
      </c>
      <c r="N195" s="22" t="s">
        <v>874</v>
      </c>
      <c r="O195" s="90">
        <v>42929</v>
      </c>
      <c r="P195" s="84"/>
      <c r="Q195" s="84"/>
      <c r="R195" s="122" t="s">
        <v>2326</v>
      </c>
      <c r="S195" s="84"/>
      <c r="T195" s="84"/>
      <c r="U195" s="84" t="s">
        <v>2327</v>
      </c>
      <c r="V195" s="91">
        <v>42930</v>
      </c>
      <c r="W195" s="91">
        <v>44025</v>
      </c>
    </row>
    <row r="196" spans="1:23" ht="45" hidden="1" x14ac:dyDescent="0.25">
      <c r="A196" s="88" t="s">
        <v>1506</v>
      </c>
      <c r="B196" s="77" t="s">
        <v>2953</v>
      </c>
      <c r="C196" s="77" t="s">
        <v>1657</v>
      </c>
      <c r="D196" s="256">
        <v>1</v>
      </c>
      <c r="E196" s="79" t="s">
        <v>2320</v>
      </c>
      <c r="F196" s="77" t="s">
        <v>1657</v>
      </c>
      <c r="G196" s="32">
        <v>1</v>
      </c>
      <c r="H196" s="77" t="s">
        <v>2321</v>
      </c>
      <c r="I196" s="77" t="s">
        <v>31</v>
      </c>
      <c r="J196" s="84"/>
      <c r="K196" s="84"/>
      <c r="L196" s="84" t="s">
        <v>1660</v>
      </c>
      <c r="M196" s="84" t="s">
        <v>1660</v>
      </c>
      <c r="N196" s="22" t="s">
        <v>874</v>
      </c>
      <c r="O196" s="90">
        <v>42929</v>
      </c>
      <c r="P196" s="84"/>
      <c r="Q196" s="84"/>
      <c r="R196" s="122" t="s">
        <v>2322</v>
      </c>
      <c r="S196" s="84"/>
      <c r="T196" s="84"/>
      <c r="U196" s="84" t="s">
        <v>2323</v>
      </c>
      <c r="V196" s="91">
        <v>42930</v>
      </c>
      <c r="W196" s="91">
        <v>44025</v>
      </c>
    </row>
    <row r="197" spans="1:23" ht="78.75" hidden="1" x14ac:dyDescent="0.25">
      <c r="A197" s="88" t="s">
        <v>1507</v>
      </c>
      <c r="B197" s="77" t="s">
        <v>2315</v>
      </c>
      <c r="C197" s="77" t="s">
        <v>1657</v>
      </c>
      <c r="D197" s="256">
        <v>1</v>
      </c>
      <c r="E197" s="79" t="s">
        <v>2316</v>
      </c>
      <c r="F197" s="77" t="s">
        <v>1657</v>
      </c>
      <c r="G197" s="32">
        <v>1</v>
      </c>
      <c r="H197" s="77" t="s">
        <v>2317</v>
      </c>
      <c r="I197" s="77" t="s">
        <v>31</v>
      </c>
      <c r="J197" s="84"/>
      <c r="K197" s="84"/>
      <c r="L197" s="84" t="s">
        <v>1660</v>
      </c>
      <c r="M197" s="84" t="s">
        <v>1660</v>
      </c>
      <c r="N197" s="22" t="s">
        <v>874</v>
      </c>
      <c r="O197" s="90">
        <v>42929</v>
      </c>
      <c r="P197" s="84"/>
      <c r="Q197" s="84"/>
      <c r="R197" s="122" t="s">
        <v>2318</v>
      </c>
      <c r="S197" s="84"/>
      <c r="T197" s="84"/>
      <c r="U197" s="84" t="s">
        <v>2319</v>
      </c>
      <c r="V197" s="91">
        <v>42930</v>
      </c>
      <c r="W197" s="91">
        <v>44025</v>
      </c>
    </row>
    <row r="198" spans="1:23" ht="67.5" hidden="1" x14ac:dyDescent="0.25">
      <c r="A198" s="88" t="s">
        <v>1508</v>
      </c>
      <c r="B198" s="77" t="s">
        <v>2310</v>
      </c>
      <c r="C198" s="77" t="s">
        <v>1657</v>
      </c>
      <c r="D198" s="256">
        <v>1</v>
      </c>
      <c r="E198" s="79" t="s">
        <v>2311</v>
      </c>
      <c r="F198" s="77" t="s">
        <v>1657</v>
      </c>
      <c r="G198" s="32">
        <v>1</v>
      </c>
      <c r="H198" s="77" t="s">
        <v>2312</v>
      </c>
      <c r="I198" s="77" t="s">
        <v>31</v>
      </c>
      <c r="J198" s="84"/>
      <c r="K198" s="84"/>
      <c r="L198" s="84" t="s">
        <v>1660</v>
      </c>
      <c r="M198" s="84" t="s">
        <v>1660</v>
      </c>
      <c r="N198" s="22" t="s">
        <v>874</v>
      </c>
      <c r="O198" s="90">
        <v>42929</v>
      </c>
      <c r="P198" s="84"/>
      <c r="Q198" s="84"/>
      <c r="R198" s="122" t="s">
        <v>2313</v>
      </c>
      <c r="S198" s="84"/>
      <c r="T198" s="84"/>
      <c r="U198" s="84" t="s">
        <v>2314</v>
      </c>
      <c r="V198" s="91">
        <v>42930</v>
      </c>
      <c r="W198" s="91">
        <v>44025</v>
      </c>
    </row>
    <row r="199" spans="1:23" ht="45" hidden="1" x14ac:dyDescent="0.25">
      <c r="A199" s="88" t="s">
        <v>1509</v>
      </c>
      <c r="B199" s="77" t="s">
        <v>2305</v>
      </c>
      <c r="C199" s="77" t="s">
        <v>1657</v>
      </c>
      <c r="D199" s="256">
        <v>1</v>
      </c>
      <c r="E199" s="79" t="s">
        <v>2306</v>
      </c>
      <c r="F199" s="77" t="s">
        <v>1657</v>
      </c>
      <c r="G199" s="32">
        <v>1</v>
      </c>
      <c r="H199" s="77" t="s">
        <v>2307</v>
      </c>
      <c r="I199" s="77" t="s">
        <v>31</v>
      </c>
      <c r="J199" s="84"/>
      <c r="K199" s="84"/>
      <c r="L199" s="84" t="s">
        <v>1660</v>
      </c>
      <c r="M199" s="84" t="s">
        <v>1660</v>
      </c>
      <c r="N199" s="22" t="s">
        <v>874</v>
      </c>
      <c r="O199" s="90">
        <v>42929</v>
      </c>
      <c r="P199" s="84"/>
      <c r="Q199" s="84"/>
      <c r="R199" s="122" t="s">
        <v>2308</v>
      </c>
      <c r="S199" s="84"/>
      <c r="T199" s="84"/>
      <c r="U199" s="84" t="s">
        <v>2309</v>
      </c>
      <c r="V199" s="91">
        <v>42930</v>
      </c>
      <c r="W199" s="91">
        <v>44025</v>
      </c>
    </row>
    <row r="200" spans="1:23" ht="56.25" hidden="1" x14ac:dyDescent="0.25">
      <c r="A200" s="88" t="s">
        <v>1510</v>
      </c>
      <c r="B200" s="77" t="s">
        <v>2300</v>
      </c>
      <c r="C200" s="77" t="s">
        <v>1747</v>
      </c>
      <c r="D200" s="256">
        <v>1</v>
      </c>
      <c r="E200" s="79" t="s">
        <v>2301</v>
      </c>
      <c r="F200" s="77" t="s">
        <v>1747</v>
      </c>
      <c r="G200" s="32">
        <v>1</v>
      </c>
      <c r="H200" s="77" t="s">
        <v>2302</v>
      </c>
      <c r="I200" s="77" t="s">
        <v>31</v>
      </c>
      <c r="J200" s="84"/>
      <c r="K200" s="84"/>
      <c r="L200" s="84" t="s">
        <v>1660</v>
      </c>
      <c r="M200" s="84" t="s">
        <v>1660</v>
      </c>
      <c r="N200" s="22" t="s">
        <v>874</v>
      </c>
      <c r="O200" s="90">
        <v>42929</v>
      </c>
      <c r="P200" s="84"/>
      <c r="Q200" s="84"/>
      <c r="R200" s="122" t="s">
        <v>2303</v>
      </c>
      <c r="S200" s="84"/>
      <c r="T200" s="84"/>
      <c r="U200" s="84" t="s">
        <v>2304</v>
      </c>
      <c r="V200" s="91">
        <v>42930</v>
      </c>
      <c r="W200" s="91">
        <v>44025</v>
      </c>
    </row>
    <row r="201" spans="1:23" ht="33.75" hidden="1" x14ac:dyDescent="0.25">
      <c r="A201" s="88" t="s">
        <v>1511</v>
      </c>
      <c r="B201" s="77" t="s">
        <v>2850</v>
      </c>
      <c r="C201" s="77" t="s">
        <v>1657</v>
      </c>
      <c r="D201" s="256">
        <v>1</v>
      </c>
      <c r="E201" s="79" t="s">
        <v>2878</v>
      </c>
      <c r="F201" s="77" t="s">
        <v>1657</v>
      </c>
      <c r="G201" s="32">
        <v>1</v>
      </c>
      <c r="H201" s="77" t="s">
        <v>2879</v>
      </c>
      <c r="I201" s="77" t="s">
        <v>93</v>
      </c>
      <c r="J201" s="84"/>
      <c r="K201" s="84"/>
      <c r="L201" s="84" t="s">
        <v>1660</v>
      </c>
      <c r="M201" s="84" t="s">
        <v>1660</v>
      </c>
      <c r="N201" s="84" t="s">
        <v>874</v>
      </c>
      <c r="O201" s="90">
        <v>42945</v>
      </c>
      <c r="P201" s="84"/>
      <c r="Q201" s="84"/>
      <c r="R201" s="123" t="s">
        <v>2664</v>
      </c>
      <c r="S201" s="94"/>
      <c r="T201" s="94"/>
      <c r="U201" s="85" t="s">
        <v>2983</v>
      </c>
      <c r="V201" s="82">
        <v>42946</v>
      </c>
      <c r="W201" s="90">
        <v>44041</v>
      </c>
    </row>
    <row r="202" spans="1:23" ht="33.75" hidden="1" x14ac:dyDescent="0.25">
      <c r="A202" s="88" t="s">
        <v>1512</v>
      </c>
      <c r="B202" s="77" t="s">
        <v>2464</v>
      </c>
      <c r="C202" s="77" t="s">
        <v>1657</v>
      </c>
      <c r="D202" s="256">
        <v>1</v>
      </c>
      <c r="E202" s="79" t="s">
        <v>2880</v>
      </c>
      <c r="F202" s="77" t="s">
        <v>1657</v>
      </c>
      <c r="G202" s="32">
        <v>1</v>
      </c>
      <c r="H202" s="77" t="s">
        <v>2881</v>
      </c>
      <c r="I202" s="77" t="s">
        <v>93</v>
      </c>
      <c r="J202" s="84" t="s">
        <v>1660</v>
      </c>
      <c r="K202" s="84" t="s">
        <v>1660</v>
      </c>
      <c r="L202" s="84"/>
      <c r="M202" s="84"/>
      <c r="N202" s="84" t="s">
        <v>874</v>
      </c>
      <c r="O202" s="90">
        <v>42945</v>
      </c>
      <c r="P202" s="84"/>
      <c r="Q202" s="84"/>
      <c r="R202" s="123" t="s">
        <v>2668</v>
      </c>
      <c r="S202" s="94"/>
      <c r="T202" s="94"/>
      <c r="U202" s="85" t="s">
        <v>2984</v>
      </c>
      <c r="V202" s="82">
        <v>42946</v>
      </c>
      <c r="W202" s="90">
        <v>44041</v>
      </c>
    </row>
    <row r="203" spans="1:23" ht="33.75" hidden="1" x14ac:dyDescent="0.25">
      <c r="A203" s="88" t="s">
        <v>1513</v>
      </c>
      <c r="B203" s="77" t="s">
        <v>1844</v>
      </c>
      <c r="C203" s="77" t="s">
        <v>1657</v>
      </c>
      <c r="D203" s="256">
        <v>1</v>
      </c>
      <c r="E203" s="79" t="s">
        <v>2882</v>
      </c>
      <c r="F203" s="77" t="s">
        <v>1657</v>
      </c>
      <c r="G203" s="32">
        <v>1</v>
      </c>
      <c r="H203" s="77" t="s">
        <v>2883</v>
      </c>
      <c r="I203" s="77" t="s">
        <v>93</v>
      </c>
      <c r="J203" s="84" t="s">
        <v>1660</v>
      </c>
      <c r="K203" s="84" t="s">
        <v>1660</v>
      </c>
      <c r="L203" s="84"/>
      <c r="M203" s="84"/>
      <c r="N203" s="84" t="s">
        <v>874</v>
      </c>
      <c r="O203" s="90">
        <v>42945</v>
      </c>
      <c r="P203" s="84"/>
      <c r="Q203" s="84"/>
      <c r="R203" s="123" t="s">
        <v>2672</v>
      </c>
      <c r="S203" s="94"/>
      <c r="T203" s="94"/>
      <c r="U203" s="85" t="s">
        <v>2985</v>
      </c>
      <c r="V203" s="82">
        <v>42946</v>
      </c>
      <c r="W203" s="90">
        <v>44041</v>
      </c>
    </row>
    <row r="204" spans="1:23" ht="33.75" hidden="1" x14ac:dyDescent="0.25">
      <c r="A204" s="88" t="s">
        <v>1514</v>
      </c>
      <c r="B204" s="77" t="s">
        <v>2851</v>
      </c>
      <c r="C204" s="77" t="s">
        <v>1657</v>
      </c>
      <c r="D204" s="256">
        <v>1</v>
      </c>
      <c r="E204" s="79" t="s">
        <v>2884</v>
      </c>
      <c r="F204" s="77" t="s">
        <v>1657</v>
      </c>
      <c r="G204" s="32">
        <v>1</v>
      </c>
      <c r="H204" s="77" t="s">
        <v>2885</v>
      </c>
      <c r="I204" s="77" t="s">
        <v>93</v>
      </c>
      <c r="J204" s="84"/>
      <c r="K204" s="84"/>
      <c r="L204" s="84" t="s">
        <v>1660</v>
      </c>
      <c r="M204" s="84" t="s">
        <v>1660</v>
      </c>
      <c r="N204" s="84" t="s">
        <v>874</v>
      </c>
      <c r="O204" s="90">
        <v>42945</v>
      </c>
      <c r="P204" s="84"/>
      <c r="Q204" s="84"/>
      <c r="R204" s="123" t="s">
        <v>2898</v>
      </c>
      <c r="S204" s="94"/>
      <c r="T204" s="94"/>
      <c r="U204" s="85" t="s">
        <v>2986</v>
      </c>
      <c r="V204" s="82">
        <v>42946</v>
      </c>
      <c r="W204" s="90">
        <v>44041</v>
      </c>
    </row>
    <row r="205" spans="1:23" ht="45" hidden="1" x14ac:dyDescent="0.25">
      <c r="A205" s="88" t="s">
        <v>1515</v>
      </c>
      <c r="B205" s="77" t="s">
        <v>2852</v>
      </c>
      <c r="C205" s="77" t="s">
        <v>1657</v>
      </c>
      <c r="D205" s="256">
        <v>1</v>
      </c>
      <c r="E205" s="79" t="s">
        <v>2886</v>
      </c>
      <c r="F205" s="77" t="s">
        <v>1657</v>
      </c>
      <c r="G205" s="32">
        <v>1</v>
      </c>
      <c r="H205" s="77" t="s">
        <v>2887</v>
      </c>
      <c r="I205" s="77" t="s">
        <v>93</v>
      </c>
      <c r="J205" s="84" t="s">
        <v>1660</v>
      </c>
      <c r="K205" s="84" t="s">
        <v>1660</v>
      </c>
      <c r="L205" s="84"/>
      <c r="M205" s="84"/>
      <c r="N205" s="84" t="s">
        <v>874</v>
      </c>
      <c r="O205" s="90">
        <v>42945</v>
      </c>
      <c r="P205" s="84"/>
      <c r="Q205" s="84"/>
      <c r="R205" s="123" t="s">
        <v>2409</v>
      </c>
      <c r="S205" s="94"/>
      <c r="T205" s="94"/>
      <c r="U205" s="85" t="s">
        <v>2987</v>
      </c>
      <c r="V205" s="82">
        <v>42946</v>
      </c>
      <c r="W205" s="90">
        <v>44041</v>
      </c>
    </row>
    <row r="206" spans="1:23" ht="45" hidden="1" x14ac:dyDescent="0.25">
      <c r="A206" s="88" t="s">
        <v>1516</v>
      </c>
      <c r="B206" s="77" t="s">
        <v>2853</v>
      </c>
      <c r="C206" s="77" t="s">
        <v>1657</v>
      </c>
      <c r="D206" s="256">
        <v>1</v>
      </c>
      <c r="E206" s="79" t="s">
        <v>2888</v>
      </c>
      <c r="F206" s="77" t="s">
        <v>1657</v>
      </c>
      <c r="G206" s="32">
        <v>1</v>
      </c>
      <c r="H206" s="77" t="s">
        <v>2887</v>
      </c>
      <c r="I206" s="77" t="s">
        <v>93</v>
      </c>
      <c r="J206" s="84" t="s">
        <v>1660</v>
      </c>
      <c r="K206" s="84" t="s">
        <v>1660</v>
      </c>
      <c r="L206" s="84"/>
      <c r="M206" s="84"/>
      <c r="N206" s="84" t="s">
        <v>874</v>
      </c>
      <c r="O206" s="90">
        <v>42945</v>
      </c>
      <c r="P206" s="84"/>
      <c r="Q206" s="84"/>
      <c r="R206" s="123" t="s">
        <v>2414</v>
      </c>
      <c r="S206" s="94"/>
      <c r="T206" s="94"/>
      <c r="U206" s="85" t="s">
        <v>2988</v>
      </c>
      <c r="V206" s="82">
        <v>42946</v>
      </c>
      <c r="W206" s="90">
        <v>44041</v>
      </c>
    </row>
    <row r="207" spans="1:23" ht="33.75" hidden="1" x14ac:dyDescent="0.25">
      <c r="A207" s="88" t="s">
        <v>1517</v>
      </c>
      <c r="B207" s="77" t="s">
        <v>2405</v>
      </c>
      <c r="C207" s="77" t="s">
        <v>1657</v>
      </c>
      <c r="D207" s="256">
        <v>1</v>
      </c>
      <c r="E207" s="79" t="s">
        <v>2406</v>
      </c>
      <c r="F207" s="77" t="s">
        <v>1657</v>
      </c>
      <c r="G207" s="32">
        <v>1</v>
      </c>
      <c r="H207" s="77" t="s">
        <v>2407</v>
      </c>
      <c r="I207" s="77" t="s">
        <v>93</v>
      </c>
      <c r="J207" s="84"/>
      <c r="K207" s="84"/>
      <c r="L207" s="84" t="s">
        <v>1660</v>
      </c>
      <c r="M207" s="84" t="s">
        <v>1660</v>
      </c>
      <c r="N207" s="84" t="s">
        <v>874</v>
      </c>
      <c r="O207" s="90">
        <v>42945</v>
      </c>
      <c r="P207" s="84"/>
      <c r="Q207" s="84"/>
      <c r="R207" s="123" t="s">
        <v>2408</v>
      </c>
      <c r="S207" s="84"/>
      <c r="T207" s="84"/>
      <c r="U207" s="85" t="s">
        <v>2989</v>
      </c>
      <c r="V207" s="82">
        <v>42946</v>
      </c>
      <c r="W207" s="90">
        <v>44043</v>
      </c>
    </row>
    <row r="208" spans="1:23" ht="33.75" hidden="1" x14ac:dyDescent="0.25">
      <c r="A208" s="88" t="s">
        <v>1518</v>
      </c>
      <c r="B208" s="77" t="s">
        <v>1986</v>
      </c>
      <c r="C208" s="77" t="s">
        <v>679</v>
      </c>
      <c r="D208" s="256"/>
      <c r="E208" s="79" t="s">
        <v>2410</v>
      </c>
      <c r="F208" s="77" t="s">
        <v>679</v>
      </c>
      <c r="G208" s="32"/>
      <c r="H208" s="77" t="s">
        <v>2407</v>
      </c>
      <c r="I208" s="77" t="s">
        <v>93</v>
      </c>
      <c r="J208" s="84" t="s">
        <v>1660</v>
      </c>
      <c r="K208" s="84" t="s">
        <v>1660</v>
      </c>
      <c r="L208" s="84"/>
      <c r="M208" s="84"/>
      <c r="N208" s="84" t="s">
        <v>874</v>
      </c>
      <c r="O208" s="90">
        <v>42945</v>
      </c>
      <c r="P208" s="84"/>
      <c r="Q208" s="84"/>
      <c r="R208" s="84"/>
      <c r="S208" s="84"/>
      <c r="T208" s="84"/>
      <c r="U208" s="85"/>
      <c r="V208" s="82">
        <v>42946</v>
      </c>
      <c r="W208" s="90">
        <v>44043</v>
      </c>
    </row>
    <row r="209" spans="1:23" ht="33.75" hidden="1" x14ac:dyDescent="0.25">
      <c r="A209" s="88" t="s">
        <v>1519</v>
      </c>
      <c r="B209" s="77" t="s">
        <v>1946</v>
      </c>
      <c r="C209" s="77" t="s">
        <v>1657</v>
      </c>
      <c r="D209" s="256">
        <v>1</v>
      </c>
      <c r="E209" s="79" t="s">
        <v>2411</v>
      </c>
      <c r="F209" s="77" t="s">
        <v>1657</v>
      </c>
      <c r="G209" s="32">
        <v>1</v>
      </c>
      <c r="H209" s="77" t="s">
        <v>2412</v>
      </c>
      <c r="I209" s="77" t="s">
        <v>93</v>
      </c>
      <c r="J209" s="84"/>
      <c r="K209" s="84"/>
      <c r="L209" s="84" t="s">
        <v>1660</v>
      </c>
      <c r="M209" s="84" t="s">
        <v>1660</v>
      </c>
      <c r="N209" s="84" t="s">
        <v>874</v>
      </c>
      <c r="O209" s="90">
        <v>42945</v>
      </c>
      <c r="P209" s="84"/>
      <c r="Q209" s="84"/>
      <c r="R209" s="123" t="s">
        <v>2413</v>
      </c>
      <c r="S209" s="84"/>
      <c r="T209" s="84"/>
      <c r="U209" s="85" t="s">
        <v>2990</v>
      </c>
      <c r="V209" s="82">
        <v>42946</v>
      </c>
      <c r="W209" s="90">
        <v>44043</v>
      </c>
    </row>
    <row r="210" spans="1:23" ht="33.75" hidden="1" x14ac:dyDescent="0.25">
      <c r="A210" s="88" t="s">
        <v>1520</v>
      </c>
      <c r="B210" s="77" t="s">
        <v>2415</v>
      </c>
      <c r="C210" s="77" t="s">
        <v>1657</v>
      </c>
      <c r="D210" s="256">
        <v>1</v>
      </c>
      <c r="E210" s="79" t="s">
        <v>2416</v>
      </c>
      <c r="F210" s="77" t="s">
        <v>1657</v>
      </c>
      <c r="G210" s="32">
        <v>1</v>
      </c>
      <c r="H210" s="77" t="s">
        <v>2417</v>
      </c>
      <c r="I210" s="77" t="s">
        <v>93</v>
      </c>
      <c r="J210" s="84"/>
      <c r="K210" s="84"/>
      <c r="L210" s="84" t="s">
        <v>1660</v>
      </c>
      <c r="M210" s="84" t="s">
        <v>1660</v>
      </c>
      <c r="N210" s="84" t="s">
        <v>874</v>
      </c>
      <c r="O210" s="90">
        <v>42945</v>
      </c>
      <c r="P210" s="84"/>
      <c r="Q210" s="84"/>
      <c r="R210" s="123" t="s">
        <v>2418</v>
      </c>
      <c r="S210" s="84"/>
      <c r="T210" s="84"/>
      <c r="U210" s="85" t="s">
        <v>2991</v>
      </c>
      <c r="V210" s="82">
        <v>42946</v>
      </c>
      <c r="W210" s="90">
        <v>44043</v>
      </c>
    </row>
    <row r="211" spans="1:23" ht="45" hidden="1" x14ac:dyDescent="0.25">
      <c r="A211" s="88" t="s">
        <v>1521</v>
      </c>
      <c r="B211" s="77" t="s">
        <v>2830</v>
      </c>
      <c r="C211" s="77" t="s">
        <v>2773</v>
      </c>
      <c r="D211" s="256"/>
      <c r="E211" s="79" t="s">
        <v>2831</v>
      </c>
      <c r="F211" s="77" t="s">
        <v>2773</v>
      </c>
      <c r="G211" s="32"/>
      <c r="H211" s="77" t="s">
        <v>2832</v>
      </c>
      <c r="I211" s="77" t="s">
        <v>93</v>
      </c>
      <c r="J211" s="84" t="s">
        <v>1660</v>
      </c>
      <c r="K211" s="84" t="s">
        <v>1660</v>
      </c>
      <c r="L211" s="84"/>
      <c r="M211" s="84"/>
      <c r="N211" s="84" t="s">
        <v>874</v>
      </c>
      <c r="O211" s="90">
        <v>42945</v>
      </c>
      <c r="P211" s="84"/>
      <c r="Q211" s="84"/>
      <c r="R211" s="84"/>
      <c r="S211" s="84"/>
      <c r="T211" s="84"/>
      <c r="U211" s="85"/>
      <c r="V211" s="82"/>
      <c r="W211" s="90"/>
    </row>
    <row r="212" spans="1:23" ht="45" hidden="1" x14ac:dyDescent="0.25">
      <c r="A212" s="88" t="s">
        <v>1522</v>
      </c>
      <c r="B212" s="77" t="s">
        <v>2419</v>
      </c>
      <c r="C212" s="77" t="s">
        <v>1657</v>
      </c>
      <c r="D212" s="256">
        <v>1</v>
      </c>
      <c r="E212" s="79" t="s">
        <v>2420</v>
      </c>
      <c r="F212" s="77" t="s">
        <v>1657</v>
      </c>
      <c r="G212" s="32">
        <v>1</v>
      </c>
      <c r="H212" s="77" t="s">
        <v>2421</v>
      </c>
      <c r="I212" s="77" t="s">
        <v>93</v>
      </c>
      <c r="J212" s="84" t="s">
        <v>1660</v>
      </c>
      <c r="K212" s="84" t="s">
        <v>1660</v>
      </c>
      <c r="L212" s="84"/>
      <c r="M212" s="84"/>
      <c r="N212" s="84" t="s">
        <v>874</v>
      </c>
      <c r="O212" s="90">
        <v>42945</v>
      </c>
      <c r="P212" s="84"/>
      <c r="Q212" s="84"/>
      <c r="R212" s="123" t="s">
        <v>2422</v>
      </c>
      <c r="S212" s="84"/>
      <c r="T212" s="84"/>
      <c r="U212" s="85" t="s">
        <v>2992</v>
      </c>
      <c r="V212" s="82">
        <v>42946</v>
      </c>
      <c r="W212" s="90">
        <v>44043</v>
      </c>
    </row>
    <row r="213" spans="1:23" ht="33.75" hidden="1" x14ac:dyDescent="0.25">
      <c r="A213" s="88" t="s">
        <v>1523</v>
      </c>
      <c r="B213" s="77" t="s">
        <v>2423</v>
      </c>
      <c r="C213" s="77" t="s">
        <v>1657</v>
      </c>
      <c r="D213" s="256">
        <v>1</v>
      </c>
      <c r="E213" s="79" t="s">
        <v>2424</v>
      </c>
      <c r="F213" s="77" t="s">
        <v>1657</v>
      </c>
      <c r="G213" s="32">
        <v>1</v>
      </c>
      <c r="H213" s="77" t="s">
        <v>2425</v>
      </c>
      <c r="I213" s="77" t="s">
        <v>93</v>
      </c>
      <c r="J213" s="84" t="s">
        <v>1660</v>
      </c>
      <c r="K213" s="84" t="s">
        <v>1660</v>
      </c>
      <c r="L213" s="84"/>
      <c r="M213" s="84"/>
      <c r="N213" s="84" t="s">
        <v>874</v>
      </c>
      <c r="O213" s="90">
        <v>42945</v>
      </c>
      <c r="P213" s="84"/>
      <c r="Q213" s="84"/>
      <c r="R213" s="123" t="s">
        <v>2426</v>
      </c>
      <c r="S213" s="84"/>
      <c r="T213" s="84"/>
      <c r="U213" s="85" t="s">
        <v>2993</v>
      </c>
      <c r="V213" s="82">
        <v>42946</v>
      </c>
      <c r="W213" s="90">
        <v>44043</v>
      </c>
    </row>
    <row r="214" spans="1:23" ht="33.75" hidden="1" x14ac:dyDescent="0.25">
      <c r="A214" s="88" t="s">
        <v>1524</v>
      </c>
      <c r="B214" s="77" t="s">
        <v>2828</v>
      </c>
      <c r="C214" s="77" t="s">
        <v>679</v>
      </c>
      <c r="D214" s="256"/>
      <c r="E214" s="79" t="s">
        <v>2829</v>
      </c>
      <c r="F214" s="77" t="s">
        <v>679</v>
      </c>
      <c r="G214" s="32"/>
      <c r="H214" s="77" t="s">
        <v>2425</v>
      </c>
      <c r="I214" s="77" t="s">
        <v>93</v>
      </c>
      <c r="J214" s="84" t="s">
        <v>1660</v>
      </c>
      <c r="K214" s="84" t="s">
        <v>1660</v>
      </c>
      <c r="L214" s="84"/>
      <c r="M214" s="84"/>
      <c r="N214" s="84" t="s">
        <v>874</v>
      </c>
      <c r="O214" s="90">
        <v>42945</v>
      </c>
      <c r="P214" s="84"/>
      <c r="Q214" s="84"/>
      <c r="R214" s="84"/>
      <c r="S214" s="84"/>
      <c r="T214" s="84"/>
      <c r="U214" s="85"/>
      <c r="V214" s="82"/>
      <c r="W214" s="90"/>
    </row>
    <row r="215" spans="1:23" ht="33.75" hidden="1" x14ac:dyDescent="0.25">
      <c r="A215" s="88" t="s">
        <v>1525</v>
      </c>
      <c r="B215" s="77" t="s">
        <v>2427</v>
      </c>
      <c r="C215" s="77" t="s">
        <v>1657</v>
      </c>
      <c r="D215" s="256">
        <v>1</v>
      </c>
      <c r="E215" s="79" t="s">
        <v>2428</v>
      </c>
      <c r="F215" s="77" t="s">
        <v>1657</v>
      </c>
      <c r="G215" s="32">
        <v>1</v>
      </c>
      <c r="H215" s="77" t="s">
        <v>2429</v>
      </c>
      <c r="I215" s="77" t="s">
        <v>93</v>
      </c>
      <c r="J215" s="84" t="s">
        <v>1660</v>
      </c>
      <c r="K215" s="84" t="s">
        <v>1660</v>
      </c>
      <c r="L215" s="84"/>
      <c r="M215" s="84"/>
      <c r="N215" s="84" t="s">
        <v>874</v>
      </c>
      <c r="O215" s="90">
        <v>42945</v>
      </c>
      <c r="P215" s="84"/>
      <c r="Q215" s="84"/>
      <c r="R215" s="123" t="s">
        <v>2430</v>
      </c>
      <c r="S215" s="84"/>
      <c r="T215" s="84"/>
      <c r="U215" s="85" t="s">
        <v>2994</v>
      </c>
      <c r="V215" s="82">
        <v>42946</v>
      </c>
      <c r="W215" s="90">
        <v>44043</v>
      </c>
    </row>
    <row r="216" spans="1:23" ht="45" hidden="1" x14ac:dyDescent="0.25">
      <c r="A216" s="88" t="s">
        <v>1526</v>
      </c>
      <c r="B216" s="77" t="s">
        <v>2431</v>
      </c>
      <c r="C216" s="77" t="s">
        <v>1657</v>
      </c>
      <c r="D216" s="256">
        <v>1</v>
      </c>
      <c r="E216" s="79" t="s">
        <v>2432</v>
      </c>
      <c r="F216" s="77" t="s">
        <v>1657</v>
      </c>
      <c r="G216" s="32">
        <v>1</v>
      </c>
      <c r="H216" s="77" t="s">
        <v>2433</v>
      </c>
      <c r="I216" s="77" t="s">
        <v>93</v>
      </c>
      <c r="J216" s="84" t="s">
        <v>1660</v>
      </c>
      <c r="K216" s="84" t="s">
        <v>1660</v>
      </c>
      <c r="L216" s="84"/>
      <c r="M216" s="84"/>
      <c r="N216" s="84" t="s">
        <v>874</v>
      </c>
      <c r="O216" s="90">
        <v>42945</v>
      </c>
      <c r="P216" s="84"/>
      <c r="Q216" s="84"/>
      <c r="R216" s="123" t="s">
        <v>2434</v>
      </c>
      <c r="S216" s="84"/>
      <c r="T216" s="84"/>
      <c r="U216" s="85" t="s">
        <v>2995</v>
      </c>
      <c r="V216" s="82">
        <v>42946</v>
      </c>
      <c r="W216" s="90">
        <v>44043</v>
      </c>
    </row>
    <row r="217" spans="1:23" ht="45" hidden="1" x14ac:dyDescent="0.25">
      <c r="A217" s="88" t="s">
        <v>1527</v>
      </c>
      <c r="B217" s="77" t="s">
        <v>2825</v>
      </c>
      <c r="C217" s="77" t="s">
        <v>679</v>
      </c>
      <c r="D217" s="256"/>
      <c r="E217" s="79" t="s">
        <v>2826</v>
      </c>
      <c r="F217" s="77" t="s">
        <v>679</v>
      </c>
      <c r="G217" s="32"/>
      <c r="H217" s="77" t="s">
        <v>2827</v>
      </c>
      <c r="I217" s="77" t="s">
        <v>93</v>
      </c>
      <c r="J217" s="84" t="s">
        <v>1660</v>
      </c>
      <c r="K217" s="84" t="s">
        <v>1660</v>
      </c>
      <c r="L217" s="84"/>
      <c r="M217" s="84"/>
      <c r="N217" s="84" t="s">
        <v>874</v>
      </c>
      <c r="O217" s="90">
        <v>42945</v>
      </c>
      <c r="P217" s="84"/>
      <c r="Q217" s="84"/>
      <c r="R217" s="84"/>
      <c r="S217" s="84"/>
      <c r="T217" s="84"/>
      <c r="U217" s="85"/>
      <c r="V217" s="82"/>
      <c r="W217" s="90"/>
    </row>
    <row r="218" spans="1:23" ht="33.75" hidden="1" x14ac:dyDescent="0.25">
      <c r="A218" s="88" t="s">
        <v>1528</v>
      </c>
      <c r="B218" s="77" t="s">
        <v>2435</v>
      </c>
      <c r="C218" s="77" t="s">
        <v>1657</v>
      </c>
      <c r="D218" s="256">
        <v>1</v>
      </c>
      <c r="E218" s="79" t="s">
        <v>2436</v>
      </c>
      <c r="F218" s="77" t="s">
        <v>1657</v>
      </c>
      <c r="G218" s="32">
        <v>1</v>
      </c>
      <c r="H218" s="77" t="s">
        <v>2437</v>
      </c>
      <c r="I218" s="77" t="s">
        <v>93</v>
      </c>
      <c r="J218" s="84" t="s">
        <v>1660</v>
      </c>
      <c r="K218" s="84" t="s">
        <v>1660</v>
      </c>
      <c r="L218" s="84"/>
      <c r="M218" s="84"/>
      <c r="N218" s="84" t="s">
        <v>874</v>
      </c>
      <c r="O218" s="90">
        <v>42945</v>
      </c>
      <c r="P218" s="84"/>
      <c r="Q218" s="84"/>
      <c r="R218" s="123" t="s">
        <v>2438</v>
      </c>
      <c r="S218" s="84"/>
      <c r="T218" s="84"/>
      <c r="U218" s="85" t="s">
        <v>2430</v>
      </c>
      <c r="V218" s="82">
        <v>42946</v>
      </c>
      <c r="W218" s="90">
        <v>44043</v>
      </c>
    </row>
    <row r="219" spans="1:23" ht="45" hidden="1" x14ac:dyDescent="0.25">
      <c r="A219" s="88" t="s">
        <v>1529</v>
      </c>
      <c r="B219" s="77" t="s">
        <v>2822</v>
      </c>
      <c r="C219" s="77" t="s">
        <v>679</v>
      </c>
      <c r="D219" s="256"/>
      <c r="E219" s="79" t="s">
        <v>2823</v>
      </c>
      <c r="F219" s="77" t="s">
        <v>679</v>
      </c>
      <c r="G219" s="32"/>
      <c r="H219" s="77" t="s">
        <v>114</v>
      </c>
      <c r="I219" s="77" t="s">
        <v>93</v>
      </c>
      <c r="J219" s="84" t="s">
        <v>1660</v>
      </c>
      <c r="K219" s="84" t="s">
        <v>1660</v>
      </c>
      <c r="L219" s="84"/>
      <c r="M219" s="84"/>
      <c r="N219" s="84" t="s">
        <v>874</v>
      </c>
      <c r="O219" s="90" t="s">
        <v>2824</v>
      </c>
      <c r="P219" s="84"/>
      <c r="Q219" s="84"/>
      <c r="R219" s="84"/>
      <c r="S219" s="84"/>
      <c r="T219" s="84"/>
      <c r="U219" s="85"/>
      <c r="V219" s="82"/>
      <c r="W219" s="90"/>
    </row>
    <row r="220" spans="1:23" ht="45" hidden="1" x14ac:dyDescent="0.25">
      <c r="A220" s="88" t="s">
        <v>1530</v>
      </c>
      <c r="B220" s="77" t="s">
        <v>2295</v>
      </c>
      <c r="C220" s="77" t="s">
        <v>1657</v>
      </c>
      <c r="D220" s="256">
        <v>1</v>
      </c>
      <c r="E220" s="79" t="s">
        <v>2296</v>
      </c>
      <c r="F220" s="77" t="s">
        <v>1657</v>
      </c>
      <c r="G220" s="32">
        <v>1</v>
      </c>
      <c r="H220" s="77" t="s">
        <v>2297</v>
      </c>
      <c r="I220" s="77" t="s">
        <v>31</v>
      </c>
      <c r="J220" s="84"/>
      <c r="K220" s="84"/>
      <c r="L220" s="84" t="s">
        <v>1660</v>
      </c>
      <c r="M220" s="84" t="s">
        <v>1660</v>
      </c>
      <c r="N220" s="22" t="s">
        <v>874</v>
      </c>
      <c r="O220" s="90">
        <v>42929</v>
      </c>
      <c r="P220" s="84"/>
      <c r="Q220" s="84"/>
      <c r="R220" s="122" t="s">
        <v>2298</v>
      </c>
      <c r="S220" s="84"/>
      <c r="T220" s="84"/>
      <c r="U220" s="84" t="s">
        <v>2299</v>
      </c>
      <c r="V220" s="91">
        <v>42930</v>
      </c>
      <c r="W220" s="91">
        <v>44025</v>
      </c>
    </row>
    <row r="221" spans="1:23" ht="45" hidden="1" x14ac:dyDescent="0.25">
      <c r="A221" s="88" t="s">
        <v>1531</v>
      </c>
      <c r="B221" s="77" t="s">
        <v>2290</v>
      </c>
      <c r="C221" s="77" t="s">
        <v>1657</v>
      </c>
      <c r="D221" s="256">
        <v>1</v>
      </c>
      <c r="E221" s="79" t="s">
        <v>2291</v>
      </c>
      <c r="F221" s="77" t="s">
        <v>1657</v>
      </c>
      <c r="G221" s="32">
        <v>1</v>
      </c>
      <c r="H221" s="77" t="s">
        <v>2292</v>
      </c>
      <c r="I221" s="77" t="s">
        <v>31</v>
      </c>
      <c r="J221" s="84"/>
      <c r="K221" s="84"/>
      <c r="L221" s="84" t="s">
        <v>1660</v>
      </c>
      <c r="M221" s="84" t="s">
        <v>1660</v>
      </c>
      <c r="N221" s="22" t="s">
        <v>874</v>
      </c>
      <c r="O221" s="90">
        <v>42929</v>
      </c>
      <c r="P221" s="84"/>
      <c r="Q221" s="84"/>
      <c r="R221" s="122" t="s">
        <v>2293</v>
      </c>
      <c r="S221" s="84"/>
      <c r="T221" s="84"/>
      <c r="U221" s="84" t="s">
        <v>2294</v>
      </c>
      <c r="V221" s="91">
        <v>42930</v>
      </c>
      <c r="W221" s="91">
        <v>44025</v>
      </c>
    </row>
    <row r="222" spans="1:23" ht="45" hidden="1" x14ac:dyDescent="0.25">
      <c r="A222" s="88" t="s">
        <v>1532</v>
      </c>
      <c r="B222" s="77" t="s">
        <v>2285</v>
      </c>
      <c r="C222" s="77" t="s">
        <v>1657</v>
      </c>
      <c r="D222" s="256">
        <v>1</v>
      </c>
      <c r="E222" s="79" t="s">
        <v>2286</v>
      </c>
      <c r="F222" s="77" t="s">
        <v>1747</v>
      </c>
      <c r="G222" s="32">
        <v>1</v>
      </c>
      <c r="H222" s="77" t="s">
        <v>2287</v>
      </c>
      <c r="I222" s="77" t="s">
        <v>31</v>
      </c>
      <c r="J222" s="89"/>
      <c r="K222" s="84"/>
      <c r="L222" s="84" t="s">
        <v>1660</v>
      </c>
      <c r="M222" s="84" t="s">
        <v>1660</v>
      </c>
      <c r="N222" s="84" t="s">
        <v>874</v>
      </c>
      <c r="O222" s="90">
        <v>42929</v>
      </c>
      <c r="P222" s="84"/>
      <c r="Q222" s="84"/>
      <c r="R222" s="122" t="s">
        <v>2288</v>
      </c>
      <c r="S222" s="84"/>
      <c r="T222" s="84"/>
      <c r="U222" s="84" t="s">
        <v>2289</v>
      </c>
      <c r="V222" s="91">
        <v>42930</v>
      </c>
      <c r="W222" s="91">
        <v>44025</v>
      </c>
    </row>
    <row r="223" spans="1:23" ht="33.75" hidden="1" x14ac:dyDescent="0.25">
      <c r="A223" s="88" t="s">
        <v>1533</v>
      </c>
      <c r="B223" s="77" t="s">
        <v>2237</v>
      </c>
      <c r="C223" s="77" t="s">
        <v>1747</v>
      </c>
      <c r="D223" s="256">
        <v>1</v>
      </c>
      <c r="E223" s="79" t="s">
        <v>2238</v>
      </c>
      <c r="F223" s="77" t="s">
        <v>1747</v>
      </c>
      <c r="G223" s="32">
        <v>1</v>
      </c>
      <c r="H223" s="77" t="s">
        <v>2239</v>
      </c>
      <c r="I223" s="84" t="s">
        <v>31</v>
      </c>
      <c r="J223" s="89"/>
      <c r="K223" s="84"/>
      <c r="L223" s="84" t="s">
        <v>1660</v>
      </c>
      <c r="M223" s="84" t="s">
        <v>1660</v>
      </c>
      <c r="N223" s="84" t="s">
        <v>874</v>
      </c>
      <c r="O223" s="90">
        <v>42880</v>
      </c>
      <c r="P223" s="84"/>
      <c r="Q223" s="84"/>
      <c r="R223" s="122" t="s">
        <v>2240</v>
      </c>
      <c r="S223" s="84"/>
      <c r="T223" s="84"/>
      <c r="U223" s="84" t="s">
        <v>2241</v>
      </c>
      <c r="V223" s="91">
        <v>42887</v>
      </c>
      <c r="W223" s="91">
        <v>43976</v>
      </c>
    </row>
    <row r="224" spans="1:23" ht="33.75" hidden="1" x14ac:dyDescent="0.25">
      <c r="A224" s="88" t="s">
        <v>1534</v>
      </c>
      <c r="B224" s="77" t="s">
        <v>2232</v>
      </c>
      <c r="C224" s="77" t="s">
        <v>1747</v>
      </c>
      <c r="D224" s="256">
        <v>1</v>
      </c>
      <c r="E224" s="79" t="s">
        <v>2233</v>
      </c>
      <c r="F224" s="77" t="s">
        <v>1747</v>
      </c>
      <c r="G224" s="32">
        <v>1</v>
      </c>
      <c r="H224" s="77" t="s">
        <v>2234</v>
      </c>
      <c r="I224" s="84" t="s">
        <v>31</v>
      </c>
      <c r="J224" s="89"/>
      <c r="K224" s="84"/>
      <c r="L224" s="84" t="s">
        <v>1660</v>
      </c>
      <c r="M224" s="84" t="s">
        <v>1660</v>
      </c>
      <c r="N224" s="84" t="s">
        <v>874</v>
      </c>
      <c r="O224" s="90">
        <v>42880</v>
      </c>
      <c r="P224" s="84"/>
      <c r="Q224" s="84"/>
      <c r="R224" s="122" t="s">
        <v>2235</v>
      </c>
      <c r="S224" s="84"/>
      <c r="T224" s="84"/>
      <c r="U224" s="84" t="s">
        <v>2236</v>
      </c>
      <c r="V224" s="91">
        <v>42887</v>
      </c>
      <c r="W224" s="91">
        <v>43976</v>
      </c>
    </row>
    <row r="225" spans="1:23" ht="33.75" hidden="1" x14ac:dyDescent="0.25">
      <c r="A225" s="88" t="s">
        <v>1535</v>
      </c>
      <c r="B225" s="77" t="s">
        <v>2227</v>
      </c>
      <c r="C225" s="77" t="s">
        <v>1747</v>
      </c>
      <c r="D225" s="256">
        <v>1</v>
      </c>
      <c r="E225" s="79" t="s">
        <v>2228</v>
      </c>
      <c r="F225" s="77" t="s">
        <v>1747</v>
      </c>
      <c r="G225" s="32">
        <v>1</v>
      </c>
      <c r="H225" s="77" t="s">
        <v>2229</v>
      </c>
      <c r="I225" s="84" t="s">
        <v>31</v>
      </c>
      <c r="J225" s="89"/>
      <c r="K225" s="84"/>
      <c r="L225" s="84" t="s">
        <v>1660</v>
      </c>
      <c r="M225" s="84" t="s">
        <v>1660</v>
      </c>
      <c r="N225" s="84" t="s">
        <v>874</v>
      </c>
      <c r="O225" s="90">
        <v>42880</v>
      </c>
      <c r="P225" s="84"/>
      <c r="Q225" s="84"/>
      <c r="R225" s="122" t="s">
        <v>2230</v>
      </c>
      <c r="S225" s="84"/>
      <c r="T225" s="84"/>
      <c r="U225" s="84" t="s">
        <v>2231</v>
      </c>
      <c r="V225" s="91">
        <v>42887</v>
      </c>
      <c r="W225" s="91">
        <v>43976</v>
      </c>
    </row>
    <row r="226" spans="1:23" ht="33.75" x14ac:dyDescent="0.25">
      <c r="A226" s="88" t="s">
        <v>1536</v>
      </c>
      <c r="B226" s="77" t="s">
        <v>2464</v>
      </c>
      <c r="C226" s="77" t="s">
        <v>1657</v>
      </c>
      <c r="D226" s="256">
        <v>1</v>
      </c>
      <c r="E226" s="79" t="s">
        <v>2465</v>
      </c>
      <c r="F226" s="77" t="s">
        <v>1657</v>
      </c>
      <c r="G226" s="32">
        <v>1</v>
      </c>
      <c r="H226" s="77" t="s">
        <v>2466</v>
      </c>
      <c r="I226" s="77" t="s">
        <v>232</v>
      </c>
      <c r="J226" s="84"/>
      <c r="K226" s="84"/>
      <c r="L226" s="84" t="s">
        <v>1660</v>
      </c>
      <c r="M226" s="84" t="s">
        <v>1660</v>
      </c>
      <c r="N226" s="84" t="s">
        <v>874</v>
      </c>
      <c r="O226" s="90">
        <v>42953</v>
      </c>
      <c r="P226" s="84"/>
      <c r="Q226" s="84"/>
      <c r="R226" s="120" t="s">
        <v>2467</v>
      </c>
      <c r="S226" s="84"/>
      <c r="T226" s="84"/>
      <c r="U226" s="85" t="s">
        <v>3001</v>
      </c>
      <c r="V226" s="82">
        <v>42954</v>
      </c>
      <c r="W226" s="90">
        <v>44049</v>
      </c>
    </row>
    <row r="227" spans="1:23" ht="33.75" x14ac:dyDescent="0.25">
      <c r="A227" s="88" t="s">
        <v>1537</v>
      </c>
      <c r="B227" s="77" t="s">
        <v>2469</v>
      </c>
      <c r="C227" s="77" t="s">
        <v>1657</v>
      </c>
      <c r="D227" s="256">
        <v>1</v>
      </c>
      <c r="E227" s="79" t="s">
        <v>2470</v>
      </c>
      <c r="F227" s="77" t="s">
        <v>1657</v>
      </c>
      <c r="G227" s="32">
        <v>1</v>
      </c>
      <c r="H227" s="77" t="s">
        <v>2471</v>
      </c>
      <c r="I227" s="77" t="s">
        <v>232</v>
      </c>
      <c r="J227" s="84"/>
      <c r="K227" s="84"/>
      <c r="L227" s="84" t="s">
        <v>1660</v>
      </c>
      <c r="M227" s="84" t="s">
        <v>1660</v>
      </c>
      <c r="N227" s="84" t="s">
        <v>874</v>
      </c>
      <c r="O227" s="90">
        <v>42953</v>
      </c>
      <c r="P227" s="84"/>
      <c r="Q227" s="84"/>
      <c r="R227" s="120" t="s">
        <v>2472</v>
      </c>
      <c r="S227" s="84"/>
      <c r="T227" s="84"/>
      <c r="U227" s="85" t="s">
        <v>3002</v>
      </c>
      <c r="V227" s="82">
        <v>42954</v>
      </c>
      <c r="W227" s="90">
        <v>44049</v>
      </c>
    </row>
    <row r="228" spans="1:23" ht="33.75" x14ac:dyDescent="0.25">
      <c r="A228" s="88" t="s">
        <v>1538</v>
      </c>
      <c r="B228" s="77" t="s">
        <v>2474</v>
      </c>
      <c r="C228" s="77" t="s">
        <v>1657</v>
      </c>
      <c r="D228" s="256">
        <v>1</v>
      </c>
      <c r="E228" s="79" t="s">
        <v>2475</v>
      </c>
      <c r="F228" s="77" t="s">
        <v>1657</v>
      </c>
      <c r="G228" s="32">
        <v>1</v>
      </c>
      <c r="H228" s="77" t="s">
        <v>2476</v>
      </c>
      <c r="I228" s="77" t="s">
        <v>232</v>
      </c>
      <c r="J228" s="84"/>
      <c r="K228" s="84"/>
      <c r="L228" s="84" t="s">
        <v>1660</v>
      </c>
      <c r="M228" s="84" t="s">
        <v>1660</v>
      </c>
      <c r="N228" s="84" t="s">
        <v>874</v>
      </c>
      <c r="O228" s="90">
        <v>42953</v>
      </c>
      <c r="P228" s="84"/>
      <c r="Q228" s="84"/>
      <c r="R228" s="120" t="s">
        <v>2477</v>
      </c>
      <c r="S228" s="84"/>
      <c r="T228" s="84"/>
      <c r="U228" s="85" t="s">
        <v>3003</v>
      </c>
      <c r="V228" s="82">
        <v>42954</v>
      </c>
      <c r="W228" s="90">
        <v>44049</v>
      </c>
    </row>
    <row r="229" spans="1:23" ht="33.75" x14ac:dyDescent="0.25">
      <c r="A229" s="88" t="s">
        <v>1539</v>
      </c>
      <c r="B229" s="77" t="s">
        <v>2479</v>
      </c>
      <c r="C229" s="77" t="s">
        <v>1657</v>
      </c>
      <c r="D229" s="256">
        <v>1</v>
      </c>
      <c r="E229" s="79" t="s">
        <v>2480</v>
      </c>
      <c r="F229" s="77" t="s">
        <v>1657</v>
      </c>
      <c r="G229" s="32">
        <v>1</v>
      </c>
      <c r="H229" s="77" t="s">
        <v>2476</v>
      </c>
      <c r="I229" s="77" t="s">
        <v>232</v>
      </c>
      <c r="J229" s="84"/>
      <c r="K229" s="84"/>
      <c r="L229" s="84" t="s">
        <v>1660</v>
      </c>
      <c r="M229" s="84" t="s">
        <v>1660</v>
      </c>
      <c r="N229" s="84" t="s">
        <v>874</v>
      </c>
      <c r="O229" s="90">
        <v>42953</v>
      </c>
      <c r="P229" s="84"/>
      <c r="Q229" s="84"/>
      <c r="R229" s="120" t="s">
        <v>2481</v>
      </c>
      <c r="S229" s="84"/>
      <c r="T229" s="84"/>
      <c r="U229" s="85" t="s">
        <v>3004</v>
      </c>
      <c r="V229" s="82">
        <v>42954</v>
      </c>
      <c r="W229" s="90">
        <v>44049</v>
      </c>
    </row>
    <row r="230" spans="1:23" ht="33.75" x14ac:dyDescent="0.25">
      <c r="A230" s="88" t="s">
        <v>1540</v>
      </c>
      <c r="B230" s="77" t="s">
        <v>2482</v>
      </c>
      <c r="C230" s="77" t="s">
        <v>1657</v>
      </c>
      <c r="D230" s="256">
        <v>1</v>
      </c>
      <c r="E230" s="79" t="s">
        <v>2483</v>
      </c>
      <c r="F230" s="77" t="s">
        <v>1657</v>
      </c>
      <c r="G230" s="32">
        <v>1</v>
      </c>
      <c r="H230" s="77" t="s">
        <v>2484</v>
      </c>
      <c r="I230" s="77" t="s">
        <v>232</v>
      </c>
      <c r="J230" s="84"/>
      <c r="K230" s="84"/>
      <c r="L230" s="84" t="s">
        <v>1660</v>
      </c>
      <c r="M230" s="84" t="s">
        <v>1660</v>
      </c>
      <c r="N230" s="84" t="s">
        <v>874</v>
      </c>
      <c r="O230" s="90">
        <v>42953</v>
      </c>
      <c r="P230" s="84"/>
      <c r="Q230" s="84"/>
      <c r="R230" s="120" t="s">
        <v>2485</v>
      </c>
      <c r="S230" s="84"/>
      <c r="T230" s="84"/>
      <c r="U230" s="85" t="s">
        <v>3005</v>
      </c>
      <c r="V230" s="82">
        <v>42954</v>
      </c>
      <c r="W230" s="90">
        <v>44049</v>
      </c>
    </row>
    <row r="231" spans="1:23" ht="33.75" x14ac:dyDescent="0.25">
      <c r="A231" s="88" t="s">
        <v>1541</v>
      </c>
      <c r="B231" s="77" t="s">
        <v>2486</v>
      </c>
      <c r="C231" s="77" t="s">
        <v>1657</v>
      </c>
      <c r="D231" s="256">
        <v>1</v>
      </c>
      <c r="E231" s="79" t="s">
        <v>2487</v>
      </c>
      <c r="F231" s="77" t="s">
        <v>1657</v>
      </c>
      <c r="G231" s="32">
        <v>1</v>
      </c>
      <c r="H231" s="77" t="s">
        <v>2484</v>
      </c>
      <c r="I231" s="77" t="s">
        <v>232</v>
      </c>
      <c r="J231" s="84"/>
      <c r="K231" s="84"/>
      <c r="L231" s="84" t="s">
        <v>1660</v>
      </c>
      <c r="M231" s="84" t="s">
        <v>1660</v>
      </c>
      <c r="N231" s="84" t="s">
        <v>874</v>
      </c>
      <c r="O231" s="90">
        <v>42953</v>
      </c>
      <c r="P231" s="84"/>
      <c r="Q231" s="84"/>
      <c r="R231" s="120" t="s">
        <v>2488</v>
      </c>
      <c r="S231" s="84"/>
      <c r="T231" s="84"/>
      <c r="U231" s="85" t="s">
        <v>3006</v>
      </c>
      <c r="V231" s="82">
        <v>42954</v>
      </c>
      <c r="W231" s="90">
        <v>44049</v>
      </c>
    </row>
    <row r="232" spans="1:23" ht="33.75" x14ac:dyDescent="0.25">
      <c r="A232" s="88" t="s">
        <v>1542</v>
      </c>
      <c r="B232" s="77" t="s">
        <v>2489</v>
      </c>
      <c r="C232" s="77" t="s">
        <v>1657</v>
      </c>
      <c r="D232" s="256">
        <v>1</v>
      </c>
      <c r="E232" s="79" t="s">
        <v>2490</v>
      </c>
      <c r="F232" s="77" t="s">
        <v>1657</v>
      </c>
      <c r="G232" s="32">
        <v>1</v>
      </c>
      <c r="H232" s="77" t="s">
        <v>2491</v>
      </c>
      <c r="I232" s="77" t="s">
        <v>232</v>
      </c>
      <c r="J232" s="84"/>
      <c r="K232" s="84"/>
      <c r="L232" s="84" t="s">
        <v>1660</v>
      </c>
      <c r="M232" s="84" t="s">
        <v>1660</v>
      </c>
      <c r="N232" s="84" t="s">
        <v>874</v>
      </c>
      <c r="O232" s="90">
        <v>42953</v>
      </c>
      <c r="P232" s="84"/>
      <c r="Q232" s="84"/>
      <c r="R232" s="120" t="s">
        <v>2492</v>
      </c>
      <c r="S232" s="84"/>
      <c r="T232" s="84"/>
      <c r="U232" s="85" t="s">
        <v>3007</v>
      </c>
      <c r="V232" s="82">
        <v>42954</v>
      </c>
      <c r="W232" s="90">
        <v>44049</v>
      </c>
    </row>
    <row r="233" spans="1:23" ht="33.75" x14ac:dyDescent="0.25">
      <c r="A233" s="88" t="s">
        <v>1543</v>
      </c>
      <c r="B233" s="77" t="s">
        <v>2493</v>
      </c>
      <c r="C233" s="77" t="s">
        <v>1657</v>
      </c>
      <c r="D233" s="256">
        <v>1</v>
      </c>
      <c r="E233" s="79" t="s">
        <v>2494</v>
      </c>
      <c r="F233" s="77" t="s">
        <v>1657</v>
      </c>
      <c r="G233" s="32">
        <v>1</v>
      </c>
      <c r="H233" s="77" t="s">
        <v>2495</v>
      </c>
      <c r="I233" s="77" t="s">
        <v>232</v>
      </c>
      <c r="J233" s="84"/>
      <c r="K233" s="84"/>
      <c r="L233" s="84" t="s">
        <v>1660</v>
      </c>
      <c r="M233" s="84" t="s">
        <v>1660</v>
      </c>
      <c r="N233" s="84" t="s">
        <v>874</v>
      </c>
      <c r="O233" s="90">
        <v>42953</v>
      </c>
      <c r="P233" s="84"/>
      <c r="Q233" s="84"/>
      <c r="R233" s="120" t="s">
        <v>2496</v>
      </c>
      <c r="S233" s="84"/>
      <c r="T233" s="84"/>
      <c r="U233" s="85" t="s">
        <v>3008</v>
      </c>
      <c r="V233" s="82">
        <v>42954</v>
      </c>
      <c r="W233" s="90">
        <v>44049</v>
      </c>
    </row>
    <row r="234" spans="1:23" ht="45" x14ac:dyDescent="0.25">
      <c r="A234" s="88" t="s">
        <v>1544</v>
      </c>
      <c r="B234" s="77" t="s">
        <v>2497</v>
      </c>
      <c r="C234" s="77" t="s">
        <v>1657</v>
      </c>
      <c r="D234" s="256">
        <v>1</v>
      </c>
      <c r="E234" s="79" t="s">
        <v>2498</v>
      </c>
      <c r="F234" s="77" t="s">
        <v>1657</v>
      </c>
      <c r="G234" s="32">
        <v>1</v>
      </c>
      <c r="H234" s="77" t="s">
        <v>2499</v>
      </c>
      <c r="I234" s="77" t="s">
        <v>232</v>
      </c>
      <c r="J234" s="84"/>
      <c r="K234" s="84"/>
      <c r="L234" s="84" t="s">
        <v>1660</v>
      </c>
      <c r="M234" s="84" t="s">
        <v>1660</v>
      </c>
      <c r="N234" s="84" t="s">
        <v>874</v>
      </c>
      <c r="O234" s="90">
        <v>42953</v>
      </c>
      <c r="P234" s="84"/>
      <c r="Q234" s="84"/>
      <c r="R234" s="120" t="s">
        <v>2500</v>
      </c>
      <c r="S234" s="84"/>
      <c r="T234" s="84"/>
      <c r="U234" s="85" t="s">
        <v>3009</v>
      </c>
      <c r="V234" s="82">
        <v>42954</v>
      </c>
      <c r="W234" s="90">
        <v>44049</v>
      </c>
    </row>
    <row r="235" spans="1:23" ht="33.75" x14ac:dyDescent="0.25">
      <c r="A235" s="88" t="s">
        <v>1545</v>
      </c>
      <c r="B235" s="77" t="s">
        <v>2501</v>
      </c>
      <c r="C235" s="77" t="s">
        <v>1657</v>
      </c>
      <c r="D235" s="256">
        <v>1</v>
      </c>
      <c r="E235" s="79" t="s">
        <v>2502</v>
      </c>
      <c r="F235" s="77" t="s">
        <v>1657</v>
      </c>
      <c r="G235" s="32">
        <v>1</v>
      </c>
      <c r="H235" s="77" t="s">
        <v>2503</v>
      </c>
      <c r="I235" s="77" t="s">
        <v>232</v>
      </c>
      <c r="J235" s="84"/>
      <c r="K235" s="84"/>
      <c r="L235" s="84" t="s">
        <v>1660</v>
      </c>
      <c r="M235" s="84" t="s">
        <v>1660</v>
      </c>
      <c r="N235" s="84" t="s">
        <v>874</v>
      </c>
      <c r="O235" s="90">
        <v>42953</v>
      </c>
      <c r="P235" s="84"/>
      <c r="Q235" s="84"/>
      <c r="R235" s="120" t="s">
        <v>2504</v>
      </c>
      <c r="S235" s="84"/>
      <c r="T235" s="84"/>
      <c r="U235" s="85" t="s">
        <v>3010</v>
      </c>
      <c r="V235" s="82">
        <v>42954</v>
      </c>
      <c r="W235" s="90">
        <v>44049</v>
      </c>
    </row>
    <row r="236" spans="1:23" ht="33.75" x14ac:dyDescent="0.25">
      <c r="A236" s="88" t="s">
        <v>1546</v>
      </c>
      <c r="B236" s="77" t="s">
        <v>2505</v>
      </c>
      <c r="C236" s="77" t="s">
        <v>1657</v>
      </c>
      <c r="D236" s="256">
        <v>1</v>
      </c>
      <c r="E236" s="79" t="s">
        <v>2506</v>
      </c>
      <c r="F236" s="77" t="s">
        <v>1657</v>
      </c>
      <c r="G236" s="32">
        <v>1</v>
      </c>
      <c r="H236" s="77" t="s">
        <v>2507</v>
      </c>
      <c r="I236" s="77" t="s">
        <v>232</v>
      </c>
      <c r="J236" s="84"/>
      <c r="K236" s="84"/>
      <c r="L236" s="84" t="s">
        <v>1660</v>
      </c>
      <c r="M236" s="84" t="s">
        <v>1660</v>
      </c>
      <c r="N236" s="84" t="s">
        <v>874</v>
      </c>
      <c r="O236" s="90">
        <v>42953</v>
      </c>
      <c r="P236" s="84"/>
      <c r="Q236" s="84"/>
      <c r="R236" s="120" t="s">
        <v>2508</v>
      </c>
      <c r="S236" s="84"/>
      <c r="T236" s="84"/>
      <c r="U236" s="85" t="s">
        <v>3011</v>
      </c>
      <c r="V236" s="82">
        <v>42954</v>
      </c>
      <c r="W236" s="90">
        <v>44049</v>
      </c>
    </row>
    <row r="237" spans="1:23" ht="33.75" x14ac:dyDescent="0.25">
      <c r="A237" s="88" t="s">
        <v>1547</v>
      </c>
      <c r="B237" s="77" t="s">
        <v>2509</v>
      </c>
      <c r="C237" s="77" t="s">
        <v>1657</v>
      </c>
      <c r="D237" s="256">
        <v>1</v>
      </c>
      <c r="E237" s="79" t="s">
        <v>2510</v>
      </c>
      <c r="F237" s="77" t="s">
        <v>1657</v>
      </c>
      <c r="G237" s="32">
        <v>1</v>
      </c>
      <c r="H237" s="77" t="s">
        <v>2507</v>
      </c>
      <c r="I237" s="77" t="s">
        <v>232</v>
      </c>
      <c r="J237" s="84"/>
      <c r="K237" s="84"/>
      <c r="L237" s="84" t="s">
        <v>1660</v>
      </c>
      <c r="M237" s="84" t="s">
        <v>1660</v>
      </c>
      <c r="N237" s="84" t="s">
        <v>874</v>
      </c>
      <c r="O237" s="90">
        <v>42953</v>
      </c>
      <c r="P237" s="84"/>
      <c r="Q237" s="84"/>
      <c r="R237" s="120" t="s">
        <v>2511</v>
      </c>
      <c r="S237" s="84"/>
      <c r="T237" s="84"/>
      <c r="U237" s="85" t="s">
        <v>3012</v>
      </c>
      <c r="V237" s="82">
        <v>42954</v>
      </c>
      <c r="W237" s="90">
        <v>44049</v>
      </c>
    </row>
    <row r="238" spans="1:23" ht="33.75" x14ac:dyDescent="0.25">
      <c r="A238" s="88" t="s">
        <v>1548</v>
      </c>
      <c r="B238" s="77" t="s">
        <v>2512</v>
      </c>
      <c r="C238" s="77" t="s">
        <v>1657</v>
      </c>
      <c r="D238" s="256">
        <v>1</v>
      </c>
      <c r="E238" s="79" t="s">
        <v>2513</v>
      </c>
      <c r="F238" s="77" t="s">
        <v>1657</v>
      </c>
      <c r="G238" s="32">
        <v>1</v>
      </c>
      <c r="H238" s="77" t="s">
        <v>2514</v>
      </c>
      <c r="I238" s="77" t="s">
        <v>232</v>
      </c>
      <c r="J238" s="84"/>
      <c r="K238" s="84"/>
      <c r="L238" s="84" t="s">
        <v>1660</v>
      </c>
      <c r="M238" s="84" t="s">
        <v>1660</v>
      </c>
      <c r="N238" s="84" t="s">
        <v>874</v>
      </c>
      <c r="O238" s="90">
        <v>42953</v>
      </c>
      <c r="P238" s="84"/>
      <c r="Q238" s="84"/>
      <c r="R238" s="120" t="s">
        <v>2515</v>
      </c>
      <c r="S238" s="84"/>
      <c r="T238" s="84"/>
      <c r="U238" s="85" t="s">
        <v>3013</v>
      </c>
      <c r="V238" s="82">
        <v>42954</v>
      </c>
      <c r="W238" s="90">
        <v>44049</v>
      </c>
    </row>
    <row r="239" spans="1:23" ht="33.75" x14ac:dyDescent="0.25">
      <c r="A239" s="88" t="s">
        <v>1549</v>
      </c>
      <c r="B239" s="77" t="s">
        <v>2305</v>
      </c>
      <c r="C239" s="77" t="s">
        <v>1657</v>
      </c>
      <c r="D239" s="256">
        <v>1</v>
      </c>
      <c r="E239" s="79" t="s">
        <v>2516</v>
      </c>
      <c r="F239" s="77" t="s">
        <v>1657</v>
      </c>
      <c r="G239" s="32">
        <v>1</v>
      </c>
      <c r="H239" s="77" t="s">
        <v>2517</v>
      </c>
      <c r="I239" s="77" t="s">
        <v>232</v>
      </c>
      <c r="J239" s="84"/>
      <c r="K239" s="84"/>
      <c r="L239" s="84" t="s">
        <v>1660</v>
      </c>
      <c r="M239" s="84" t="s">
        <v>1660</v>
      </c>
      <c r="N239" s="84" t="s">
        <v>874</v>
      </c>
      <c r="O239" s="90">
        <v>42953</v>
      </c>
      <c r="P239" s="84"/>
      <c r="Q239" s="84"/>
      <c r="R239" s="120" t="s">
        <v>2518</v>
      </c>
      <c r="S239" s="84"/>
      <c r="T239" s="84"/>
      <c r="U239" s="85" t="s">
        <v>3014</v>
      </c>
      <c r="V239" s="82">
        <v>42954</v>
      </c>
      <c r="W239" s="90">
        <v>44049</v>
      </c>
    </row>
    <row r="240" spans="1:23" ht="33.75" x14ac:dyDescent="0.25">
      <c r="A240" s="88" t="s">
        <v>1550</v>
      </c>
      <c r="B240" s="77" t="s">
        <v>2519</v>
      </c>
      <c r="C240" s="77" t="s">
        <v>1657</v>
      </c>
      <c r="D240" s="256">
        <v>1</v>
      </c>
      <c r="E240" s="79" t="s">
        <v>2520</v>
      </c>
      <c r="F240" s="77" t="s">
        <v>1657</v>
      </c>
      <c r="G240" s="32">
        <v>1</v>
      </c>
      <c r="H240" s="77" t="s">
        <v>2521</v>
      </c>
      <c r="I240" s="77" t="s">
        <v>232</v>
      </c>
      <c r="J240" s="84"/>
      <c r="K240" s="84"/>
      <c r="L240" s="84" t="s">
        <v>1660</v>
      </c>
      <c r="M240" s="84" t="s">
        <v>1660</v>
      </c>
      <c r="N240" s="84" t="s">
        <v>874</v>
      </c>
      <c r="O240" s="90">
        <v>42953</v>
      </c>
      <c r="P240" s="84"/>
      <c r="Q240" s="84"/>
      <c r="R240" s="120" t="s">
        <v>2522</v>
      </c>
      <c r="S240" s="84"/>
      <c r="T240" s="84"/>
      <c r="U240" s="85" t="s">
        <v>3015</v>
      </c>
      <c r="V240" s="82">
        <v>42954</v>
      </c>
      <c r="W240" s="90">
        <v>44049</v>
      </c>
    </row>
    <row r="241" spans="1:23" ht="33.75" x14ac:dyDescent="0.25">
      <c r="A241" s="88" t="s">
        <v>1551</v>
      </c>
      <c r="B241" s="77" t="s">
        <v>2523</v>
      </c>
      <c r="C241" s="77" t="s">
        <v>1657</v>
      </c>
      <c r="D241" s="256">
        <v>1</v>
      </c>
      <c r="E241" s="79" t="s">
        <v>2524</v>
      </c>
      <c r="F241" s="77" t="s">
        <v>1657</v>
      </c>
      <c r="G241" s="32">
        <v>1</v>
      </c>
      <c r="H241" s="77" t="s">
        <v>2525</v>
      </c>
      <c r="I241" s="77" t="s">
        <v>232</v>
      </c>
      <c r="J241" s="84"/>
      <c r="K241" s="84"/>
      <c r="L241" s="84" t="s">
        <v>1660</v>
      </c>
      <c r="M241" s="84" t="s">
        <v>1660</v>
      </c>
      <c r="N241" s="84" t="s">
        <v>874</v>
      </c>
      <c r="O241" s="90">
        <v>42953</v>
      </c>
      <c r="P241" s="84"/>
      <c r="Q241" s="84"/>
      <c r="R241" s="120" t="s">
        <v>2526</v>
      </c>
      <c r="S241" s="84"/>
      <c r="T241" s="84"/>
      <c r="U241" s="85" t="s">
        <v>3016</v>
      </c>
      <c r="V241" s="82">
        <v>42954</v>
      </c>
      <c r="W241" s="90">
        <v>44049</v>
      </c>
    </row>
    <row r="242" spans="1:23" ht="33.75" x14ac:dyDescent="0.25">
      <c r="A242" s="88" t="s">
        <v>1552</v>
      </c>
      <c r="B242" s="77" t="s">
        <v>2527</v>
      </c>
      <c r="C242" s="77" t="s">
        <v>1657</v>
      </c>
      <c r="D242" s="256">
        <v>1</v>
      </c>
      <c r="E242" s="79" t="s">
        <v>2528</v>
      </c>
      <c r="F242" s="77" t="s">
        <v>1657</v>
      </c>
      <c r="G242" s="32">
        <v>1</v>
      </c>
      <c r="H242" s="77" t="s">
        <v>2471</v>
      </c>
      <c r="I242" s="77" t="s">
        <v>232</v>
      </c>
      <c r="J242" s="84"/>
      <c r="K242" s="84"/>
      <c r="L242" s="84" t="s">
        <v>1660</v>
      </c>
      <c r="M242" s="84" t="s">
        <v>1660</v>
      </c>
      <c r="N242" s="84" t="s">
        <v>874</v>
      </c>
      <c r="O242" s="90">
        <v>42953</v>
      </c>
      <c r="P242" s="84"/>
      <c r="Q242" s="84"/>
      <c r="R242" s="120" t="s">
        <v>2529</v>
      </c>
      <c r="S242" s="84"/>
      <c r="T242" s="84"/>
      <c r="U242" s="85" t="s">
        <v>3017</v>
      </c>
      <c r="V242" s="82">
        <v>42954</v>
      </c>
      <c r="W242" s="90">
        <v>44049</v>
      </c>
    </row>
    <row r="243" spans="1:23" ht="33.75" x14ac:dyDescent="0.25">
      <c r="A243" s="88" t="s">
        <v>1553</v>
      </c>
      <c r="B243" s="77" t="s">
        <v>1820</v>
      </c>
      <c r="C243" s="77" t="s">
        <v>1657</v>
      </c>
      <c r="D243" s="256">
        <v>1</v>
      </c>
      <c r="E243" s="79" t="s">
        <v>2530</v>
      </c>
      <c r="F243" s="77" t="s">
        <v>1657</v>
      </c>
      <c r="G243" s="32">
        <v>1</v>
      </c>
      <c r="H243" s="77" t="s">
        <v>2531</v>
      </c>
      <c r="I243" s="77" t="s">
        <v>232</v>
      </c>
      <c r="J243" s="84"/>
      <c r="K243" s="84"/>
      <c r="L243" s="84" t="s">
        <v>1660</v>
      </c>
      <c r="M243" s="84" t="s">
        <v>1660</v>
      </c>
      <c r="N243" s="84" t="s">
        <v>874</v>
      </c>
      <c r="O243" s="90">
        <v>42953</v>
      </c>
      <c r="P243" s="84"/>
      <c r="Q243" s="84"/>
      <c r="R243" s="120" t="s">
        <v>2443</v>
      </c>
      <c r="S243" s="84"/>
      <c r="T243" s="84"/>
      <c r="U243" s="85" t="s">
        <v>3018</v>
      </c>
      <c r="V243" s="82">
        <v>42954</v>
      </c>
      <c r="W243" s="90">
        <v>44049</v>
      </c>
    </row>
    <row r="244" spans="1:23" ht="33.75" x14ac:dyDescent="0.25">
      <c r="A244" s="88" t="s">
        <v>1554</v>
      </c>
      <c r="B244" s="77" t="s">
        <v>2532</v>
      </c>
      <c r="C244" s="77" t="s">
        <v>1657</v>
      </c>
      <c r="D244" s="256">
        <v>1</v>
      </c>
      <c r="E244" s="79" t="s">
        <v>2533</v>
      </c>
      <c r="F244" s="77" t="s">
        <v>1657</v>
      </c>
      <c r="G244" s="32">
        <v>1</v>
      </c>
      <c r="H244" s="77" t="s">
        <v>2531</v>
      </c>
      <c r="I244" s="77" t="s">
        <v>232</v>
      </c>
      <c r="J244" s="84"/>
      <c r="K244" s="84"/>
      <c r="L244" s="84" t="s">
        <v>1660</v>
      </c>
      <c r="M244" s="84" t="s">
        <v>1660</v>
      </c>
      <c r="N244" s="84" t="s">
        <v>874</v>
      </c>
      <c r="O244" s="90">
        <v>42953</v>
      </c>
      <c r="P244" s="84"/>
      <c r="Q244" s="84"/>
      <c r="R244" s="120" t="s">
        <v>2534</v>
      </c>
      <c r="S244" s="84"/>
      <c r="T244" s="84"/>
      <c r="U244" s="85" t="s">
        <v>3019</v>
      </c>
      <c r="V244" s="82">
        <v>42954</v>
      </c>
      <c r="W244" s="90">
        <v>44049</v>
      </c>
    </row>
    <row r="245" spans="1:23" ht="33.75" x14ac:dyDescent="0.25">
      <c r="A245" s="88" t="s">
        <v>1555</v>
      </c>
      <c r="B245" s="77" t="s">
        <v>2535</v>
      </c>
      <c r="C245" s="77" t="s">
        <v>1657</v>
      </c>
      <c r="D245" s="256">
        <v>1</v>
      </c>
      <c r="E245" s="79" t="s">
        <v>2536</v>
      </c>
      <c r="F245" s="77" t="s">
        <v>1657</v>
      </c>
      <c r="G245" s="32">
        <v>1</v>
      </c>
      <c r="H245" s="77" t="s">
        <v>2537</v>
      </c>
      <c r="I245" s="77" t="s">
        <v>232</v>
      </c>
      <c r="J245" s="84"/>
      <c r="K245" s="84"/>
      <c r="L245" s="84" t="s">
        <v>1660</v>
      </c>
      <c r="M245" s="84" t="s">
        <v>1660</v>
      </c>
      <c r="N245" s="84" t="s">
        <v>874</v>
      </c>
      <c r="O245" s="90">
        <v>42953</v>
      </c>
      <c r="P245" s="84"/>
      <c r="Q245" s="84"/>
      <c r="R245" s="120" t="s">
        <v>2451</v>
      </c>
      <c r="S245" s="84"/>
      <c r="T245" s="84"/>
      <c r="U245" s="85" t="s">
        <v>3020</v>
      </c>
      <c r="V245" s="82">
        <v>42954</v>
      </c>
      <c r="W245" s="90">
        <v>44049</v>
      </c>
    </row>
    <row r="246" spans="1:23" ht="33.75" hidden="1" x14ac:dyDescent="0.25">
      <c r="A246" s="88" t="s">
        <v>1556</v>
      </c>
      <c r="B246" s="77" t="s">
        <v>2129</v>
      </c>
      <c r="C246" s="77" t="s">
        <v>1747</v>
      </c>
      <c r="D246" s="256">
        <v>1</v>
      </c>
      <c r="E246" s="79" t="s">
        <v>2130</v>
      </c>
      <c r="F246" s="77" t="s">
        <v>1747</v>
      </c>
      <c r="G246" s="32">
        <v>1</v>
      </c>
      <c r="H246" s="77" t="s">
        <v>2131</v>
      </c>
      <c r="I246" s="84" t="s">
        <v>31</v>
      </c>
      <c r="J246" s="89"/>
      <c r="K246" s="84"/>
      <c r="L246" s="84" t="s">
        <v>1660</v>
      </c>
      <c r="M246" s="84" t="s">
        <v>1660</v>
      </c>
      <c r="N246" s="84" t="s">
        <v>874</v>
      </c>
      <c r="O246" s="90">
        <v>42874</v>
      </c>
      <c r="P246" s="84"/>
      <c r="Q246" s="84"/>
      <c r="R246" s="122" t="s">
        <v>2132</v>
      </c>
      <c r="S246" s="84"/>
      <c r="T246" s="84"/>
      <c r="U246" s="84" t="s">
        <v>2133</v>
      </c>
      <c r="V246" s="91">
        <v>42881</v>
      </c>
      <c r="W246" s="91">
        <v>43970</v>
      </c>
    </row>
    <row r="247" spans="1:23" ht="33.75" hidden="1" x14ac:dyDescent="0.25">
      <c r="A247" s="88" t="s">
        <v>1557</v>
      </c>
      <c r="B247" s="77" t="s">
        <v>2124</v>
      </c>
      <c r="C247" s="77" t="s">
        <v>1747</v>
      </c>
      <c r="D247" s="256">
        <v>1</v>
      </c>
      <c r="E247" s="79" t="s">
        <v>2125</v>
      </c>
      <c r="F247" s="77" t="s">
        <v>1747</v>
      </c>
      <c r="G247" s="32">
        <v>1</v>
      </c>
      <c r="H247" s="77" t="s">
        <v>2126</v>
      </c>
      <c r="I247" s="84" t="s">
        <v>31</v>
      </c>
      <c r="J247" s="89"/>
      <c r="K247" s="84"/>
      <c r="L247" s="84" t="s">
        <v>1660</v>
      </c>
      <c r="M247" s="84" t="s">
        <v>1660</v>
      </c>
      <c r="N247" s="84" t="s">
        <v>874</v>
      </c>
      <c r="O247" s="90">
        <v>42874</v>
      </c>
      <c r="P247" s="84"/>
      <c r="Q247" s="84"/>
      <c r="R247" s="122" t="s">
        <v>2127</v>
      </c>
      <c r="S247" s="84"/>
      <c r="T247" s="84"/>
      <c r="U247" s="84" t="s">
        <v>2128</v>
      </c>
      <c r="V247" s="91">
        <v>42881</v>
      </c>
      <c r="W247" s="91">
        <v>43970</v>
      </c>
    </row>
    <row r="248" spans="1:23" ht="33.75" hidden="1" x14ac:dyDescent="0.25">
      <c r="A248" s="88" t="s">
        <v>1558</v>
      </c>
      <c r="B248" s="77" t="s">
        <v>2119</v>
      </c>
      <c r="C248" s="77" t="s">
        <v>1747</v>
      </c>
      <c r="D248" s="256">
        <v>1</v>
      </c>
      <c r="E248" s="79" t="s">
        <v>2120</v>
      </c>
      <c r="F248" s="77" t="s">
        <v>1747</v>
      </c>
      <c r="G248" s="32">
        <v>1</v>
      </c>
      <c r="H248" s="77" t="s">
        <v>2121</v>
      </c>
      <c r="I248" s="84" t="s">
        <v>31</v>
      </c>
      <c r="J248" s="89"/>
      <c r="K248" s="84"/>
      <c r="L248" s="84" t="s">
        <v>1660</v>
      </c>
      <c r="M248" s="84" t="s">
        <v>1660</v>
      </c>
      <c r="N248" s="84" t="s">
        <v>874</v>
      </c>
      <c r="O248" s="90">
        <v>42874</v>
      </c>
      <c r="P248" s="84"/>
      <c r="Q248" s="84"/>
      <c r="R248" s="122" t="s">
        <v>2122</v>
      </c>
      <c r="S248" s="84"/>
      <c r="T248" s="84"/>
      <c r="U248" s="84" t="s">
        <v>2123</v>
      </c>
      <c r="V248" s="91">
        <v>42881</v>
      </c>
      <c r="W248" s="91">
        <v>43970</v>
      </c>
    </row>
    <row r="249" spans="1:23" ht="33.75" hidden="1" x14ac:dyDescent="0.25">
      <c r="A249" s="88" t="s">
        <v>1559</v>
      </c>
      <c r="B249" s="77" t="s">
        <v>2115</v>
      </c>
      <c r="C249" s="77" t="s">
        <v>1747</v>
      </c>
      <c r="D249" s="256">
        <v>1</v>
      </c>
      <c r="E249" s="79" t="s">
        <v>2116</v>
      </c>
      <c r="F249" s="77" t="s">
        <v>1747</v>
      </c>
      <c r="G249" s="32">
        <v>1</v>
      </c>
      <c r="H249" s="77" t="s">
        <v>2112</v>
      </c>
      <c r="I249" s="84" t="s">
        <v>31</v>
      </c>
      <c r="J249" s="89"/>
      <c r="K249" s="84"/>
      <c r="L249" s="84" t="s">
        <v>1660</v>
      </c>
      <c r="M249" s="84" t="s">
        <v>1660</v>
      </c>
      <c r="N249" s="84" t="s">
        <v>874</v>
      </c>
      <c r="O249" s="90">
        <v>42873</v>
      </c>
      <c r="P249" s="84"/>
      <c r="Q249" s="84"/>
      <c r="R249" s="122" t="s">
        <v>2117</v>
      </c>
      <c r="S249" s="84"/>
      <c r="T249" s="84"/>
      <c r="U249" s="84" t="s">
        <v>2118</v>
      </c>
      <c r="V249" s="91">
        <v>42880</v>
      </c>
      <c r="W249" s="91">
        <v>43969</v>
      </c>
    </row>
    <row r="250" spans="1:23" ht="33.75" hidden="1" x14ac:dyDescent="0.25">
      <c r="A250" s="88" t="s">
        <v>1560</v>
      </c>
      <c r="B250" s="77" t="s">
        <v>2110</v>
      </c>
      <c r="C250" s="77" t="s">
        <v>1747</v>
      </c>
      <c r="D250" s="256">
        <v>1</v>
      </c>
      <c r="E250" s="79" t="s">
        <v>2111</v>
      </c>
      <c r="F250" s="77" t="s">
        <v>1747</v>
      </c>
      <c r="G250" s="32">
        <v>1</v>
      </c>
      <c r="H250" s="77" t="s">
        <v>2112</v>
      </c>
      <c r="I250" s="84" t="s">
        <v>31</v>
      </c>
      <c r="J250" s="89"/>
      <c r="K250" s="84"/>
      <c r="L250" s="84" t="s">
        <v>1660</v>
      </c>
      <c r="M250" s="84" t="s">
        <v>1660</v>
      </c>
      <c r="N250" s="84" t="s">
        <v>874</v>
      </c>
      <c r="O250" s="90">
        <v>42873</v>
      </c>
      <c r="P250" s="84"/>
      <c r="Q250" s="84"/>
      <c r="R250" s="122" t="s">
        <v>2113</v>
      </c>
      <c r="S250" s="84"/>
      <c r="T250" s="84"/>
      <c r="U250" s="84" t="s">
        <v>2114</v>
      </c>
      <c r="V250" s="91">
        <v>42880</v>
      </c>
      <c r="W250" s="91">
        <v>43969</v>
      </c>
    </row>
    <row r="251" spans="1:23" ht="45" hidden="1" x14ac:dyDescent="0.25">
      <c r="A251" s="88" t="s">
        <v>1561</v>
      </c>
      <c r="B251" s="77" t="s">
        <v>2105</v>
      </c>
      <c r="C251" s="77" t="s">
        <v>1747</v>
      </c>
      <c r="D251" s="256">
        <v>1</v>
      </c>
      <c r="E251" s="79" t="s">
        <v>2106</v>
      </c>
      <c r="F251" s="77" t="s">
        <v>1747</v>
      </c>
      <c r="G251" s="32">
        <v>1</v>
      </c>
      <c r="H251" s="77" t="s">
        <v>2107</v>
      </c>
      <c r="I251" s="84" t="s">
        <v>31</v>
      </c>
      <c r="J251" s="89"/>
      <c r="K251" s="84"/>
      <c r="L251" s="84" t="s">
        <v>1660</v>
      </c>
      <c r="M251" s="84" t="s">
        <v>1660</v>
      </c>
      <c r="N251" s="84" t="s">
        <v>874</v>
      </c>
      <c r="O251" s="90">
        <v>42873</v>
      </c>
      <c r="P251" s="84"/>
      <c r="Q251" s="84"/>
      <c r="R251" s="122" t="s">
        <v>2108</v>
      </c>
      <c r="S251" s="84"/>
      <c r="T251" s="84"/>
      <c r="U251" s="84" t="s">
        <v>2109</v>
      </c>
      <c r="V251" s="91">
        <v>42880</v>
      </c>
      <c r="W251" s="91">
        <v>43969</v>
      </c>
    </row>
    <row r="252" spans="1:23" ht="33.75" hidden="1" x14ac:dyDescent="0.25">
      <c r="A252" s="88" t="s">
        <v>1562</v>
      </c>
      <c r="B252" s="77" t="s">
        <v>2562</v>
      </c>
      <c r="C252" s="77" t="s">
        <v>1657</v>
      </c>
      <c r="D252" s="256">
        <v>1</v>
      </c>
      <c r="E252" s="79" t="s">
        <v>2563</v>
      </c>
      <c r="F252" s="77" t="s">
        <v>1657</v>
      </c>
      <c r="G252" s="32">
        <v>1</v>
      </c>
      <c r="H252" s="77" t="s">
        <v>2564</v>
      </c>
      <c r="I252" s="77" t="s">
        <v>93</v>
      </c>
      <c r="J252" s="84" t="s">
        <v>1660</v>
      </c>
      <c r="K252" s="84" t="s">
        <v>1660</v>
      </c>
      <c r="L252" s="84"/>
      <c r="M252" s="84"/>
      <c r="N252" s="84" t="s">
        <v>874</v>
      </c>
      <c r="O252" s="90">
        <v>42981</v>
      </c>
      <c r="P252" s="84"/>
      <c r="Q252" s="84"/>
      <c r="R252" s="123" t="s">
        <v>2565</v>
      </c>
      <c r="S252" s="84"/>
      <c r="T252" s="84"/>
      <c r="U252" s="86" t="s">
        <v>3027</v>
      </c>
      <c r="V252" s="95">
        <v>42982</v>
      </c>
      <c r="W252" s="90">
        <v>44077</v>
      </c>
    </row>
    <row r="253" spans="1:23" ht="33.75" hidden="1" x14ac:dyDescent="0.25">
      <c r="A253" s="88" t="s">
        <v>1563</v>
      </c>
      <c r="B253" s="77" t="s">
        <v>2566</v>
      </c>
      <c r="C253" s="77" t="s">
        <v>1657</v>
      </c>
      <c r="D253" s="256">
        <v>1</v>
      </c>
      <c r="E253" s="79" t="s">
        <v>2567</v>
      </c>
      <c r="F253" s="77" t="s">
        <v>1657</v>
      </c>
      <c r="G253" s="32">
        <v>1</v>
      </c>
      <c r="H253" s="77" t="s">
        <v>2568</v>
      </c>
      <c r="I253" s="77" t="s">
        <v>93</v>
      </c>
      <c r="J253" s="84" t="s">
        <v>1660</v>
      </c>
      <c r="K253" s="84" t="s">
        <v>1660</v>
      </c>
      <c r="L253" s="84"/>
      <c r="M253" s="84"/>
      <c r="N253" s="84" t="s">
        <v>874</v>
      </c>
      <c r="O253" s="90">
        <v>42981</v>
      </c>
      <c r="P253" s="84"/>
      <c r="Q253" s="84"/>
      <c r="R253" s="123" t="s">
        <v>2569</v>
      </c>
      <c r="S253" s="84"/>
      <c r="T253" s="84"/>
      <c r="U253" s="86" t="s">
        <v>3028</v>
      </c>
      <c r="V253" s="95">
        <v>42982</v>
      </c>
      <c r="W253" s="90">
        <v>44077</v>
      </c>
    </row>
    <row r="254" spans="1:23" ht="33.75" hidden="1" x14ac:dyDescent="0.25">
      <c r="A254" s="88" t="s">
        <v>1564</v>
      </c>
      <c r="B254" s="77" t="s">
        <v>2570</v>
      </c>
      <c r="C254" s="77" t="s">
        <v>1657</v>
      </c>
      <c r="D254" s="256">
        <v>1</v>
      </c>
      <c r="E254" s="79" t="s">
        <v>2571</v>
      </c>
      <c r="F254" s="77" t="s">
        <v>1657</v>
      </c>
      <c r="G254" s="32">
        <v>1</v>
      </c>
      <c r="H254" s="77" t="s">
        <v>2572</v>
      </c>
      <c r="I254" s="77" t="s">
        <v>93</v>
      </c>
      <c r="J254" s="84" t="s">
        <v>1660</v>
      </c>
      <c r="K254" s="84" t="s">
        <v>1660</v>
      </c>
      <c r="L254" s="84"/>
      <c r="M254" s="84"/>
      <c r="N254" s="84" t="s">
        <v>874</v>
      </c>
      <c r="O254" s="90">
        <v>42981</v>
      </c>
      <c r="P254" s="84"/>
      <c r="Q254" s="84"/>
      <c r="R254" s="123" t="s">
        <v>2573</v>
      </c>
      <c r="S254" s="84"/>
      <c r="T254" s="84"/>
      <c r="U254" s="86" t="s">
        <v>3029</v>
      </c>
      <c r="V254" s="95">
        <v>42982</v>
      </c>
      <c r="W254" s="90">
        <v>44077</v>
      </c>
    </row>
    <row r="255" spans="1:23" ht="33.75" hidden="1" x14ac:dyDescent="0.25">
      <c r="A255" s="88" t="s">
        <v>1565</v>
      </c>
      <c r="B255" s="77" t="s">
        <v>2574</v>
      </c>
      <c r="C255" s="77" t="s">
        <v>1657</v>
      </c>
      <c r="D255" s="256">
        <v>1</v>
      </c>
      <c r="E255" s="79" t="s">
        <v>2575</v>
      </c>
      <c r="F255" s="77" t="s">
        <v>1657</v>
      </c>
      <c r="G255" s="32">
        <v>1</v>
      </c>
      <c r="H255" s="77" t="s">
        <v>2576</v>
      </c>
      <c r="I255" s="77" t="s">
        <v>93</v>
      </c>
      <c r="J255" s="84" t="s">
        <v>1660</v>
      </c>
      <c r="K255" s="84" t="s">
        <v>1660</v>
      </c>
      <c r="L255" s="84"/>
      <c r="M255" s="84"/>
      <c r="N255" s="84" t="s">
        <v>874</v>
      </c>
      <c r="O255" s="90">
        <v>42981</v>
      </c>
      <c r="P255" s="84"/>
      <c r="Q255" s="84"/>
      <c r="R255" s="123" t="s">
        <v>2577</v>
      </c>
      <c r="S255" s="84"/>
      <c r="T255" s="84"/>
      <c r="U255" s="86" t="s">
        <v>3030</v>
      </c>
      <c r="V255" s="95">
        <v>42982</v>
      </c>
      <c r="W255" s="90">
        <v>44077</v>
      </c>
    </row>
    <row r="256" spans="1:23" ht="33.75" hidden="1" x14ac:dyDescent="0.25">
      <c r="A256" s="88" t="s">
        <v>1566</v>
      </c>
      <c r="B256" s="77" t="s">
        <v>2578</v>
      </c>
      <c r="C256" s="77" t="s">
        <v>1657</v>
      </c>
      <c r="D256" s="256">
        <v>1</v>
      </c>
      <c r="E256" s="79" t="s">
        <v>2579</v>
      </c>
      <c r="F256" s="77" t="s">
        <v>1657</v>
      </c>
      <c r="G256" s="32">
        <v>1</v>
      </c>
      <c r="H256" s="77" t="s">
        <v>2580</v>
      </c>
      <c r="I256" s="77" t="s">
        <v>93</v>
      </c>
      <c r="J256" s="84"/>
      <c r="K256" s="84"/>
      <c r="L256" s="84" t="s">
        <v>1660</v>
      </c>
      <c r="M256" s="84" t="s">
        <v>1660</v>
      </c>
      <c r="N256" s="84" t="s">
        <v>874</v>
      </c>
      <c r="O256" s="90">
        <v>42981</v>
      </c>
      <c r="P256" s="84"/>
      <c r="Q256" s="84"/>
      <c r="R256" s="123" t="s">
        <v>2581</v>
      </c>
      <c r="S256" s="84"/>
      <c r="T256" s="84"/>
      <c r="U256" s="86" t="s">
        <v>3031</v>
      </c>
      <c r="V256" s="95">
        <v>42982</v>
      </c>
      <c r="W256" s="90">
        <v>44077</v>
      </c>
    </row>
    <row r="257" spans="1:23" ht="33.75" hidden="1" x14ac:dyDescent="0.25">
      <c r="A257" s="88" t="s">
        <v>1567</v>
      </c>
      <c r="B257" s="77" t="s">
        <v>2464</v>
      </c>
      <c r="C257" s="77" t="s">
        <v>679</v>
      </c>
      <c r="D257" s="256"/>
      <c r="E257" s="79" t="s">
        <v>2922</v>
      </c>
      <c r="F257" s="77" t="s">
        <v>679</v>
      </c>
      <c r="G257" s="32"/>
      <c r="H257" s="77" t="s">
        <v>2923</v>
      </c>
      <c r="I257" s="77" t="s">
        <v>93</v>
      </c>
      <c r="J257" s="84" t="s">
        <v>1660</v>
      </c>
      <c r="K257" s="84" t="s">
        <v>1660</v>
      </c>
      <c r="L257" s="84"/>
      <c r="M257" s="84"/>
      <c r="N257" s="84" t="s">
        <v>874</v>
      </c>
      <c r="O257" s="90">
        <v>42981</v>
      </c>
      <c r="P257" s="84"/>
      <c r="Q257" s="84"/>
      <c r="R257" s="84"/>
      <c r="S257" s="84"/>
      <c r="T257" s="84"/>
      <c r="U257" s="86"/>
      <c r="V257" s="95"/>
      <c r="W257" s="90"/>
    </row>
    <row r="258" spans="1:23" ht="33.75" hidden="1" x14ac:dyDescent="0.25">
      <c r="A258" s="88" t="s">
        <v>1568</v>
      </c>
      <c r="B258" s="77" t="s">
        <v>2582</v>
      </c>
      <c r="C258" s="77" t="s">
        <v>1657</v>
      </c>
      <c r="D258" s="256">
        <v>1</v>
      </c>
      <c r="E258" s="79" t="s">
        <v>2583</v>
      </c>
      <c r="F258" s="77" t="s">
        <v>1657</v>
      </c>
      <c r="G258" s="32">
        <v>1</v>
      </c>
      <c r="H258" s="77" t="s">
        <v>2584</v>
      </c>
      <c r="I258" s="77" t="s">
        <v>93</v>
      </c>
      <c r="J258" s="84"/>
      <c r="K258" s="84"/>
      <c r="L258" s="84" t="s">
        <v>1660</v>
      </c>
      <c r="M258" s="84" t="s">
        <v>1660</v>
      </c>
      <c r="N258" s="84" t="s">
        <v>874</v>
      </c>
      <c r="O258" s="90">
        <v>42981</v>
      </c>
      <c r="P258" s="84"/>
      <c r="Q258" s="84"/>
      <c r="R258" s="123" t="s">
        <v>2585</v>
      </c>
      <c r="S258" s="84"/>
      <c r="T258" s="84"/>
      <c r="U258" s="86" t="s">
        <v>3032</v>
      </c>
      <c r="V258" s="95">
        <v>42982</v>
      </c>
      <c r="W258" s="90">
        <v>44077</v>
      </c>
    </row>
    <row r="259" spans="1:23" ht="33.75" hidden="1" x14ac:dyDescent="0.25">
      <c r="A259" s="88" t="s">
        <v>1569</v>
      </c>
      <c r="B259" s="77" t="s">
        <v>2586</v>
      </c>
      <c r="C259" s="77" t="s">
        <v>1657</v>
      </c>
      <c r="D259" s="256">
        <v>1</v>
      </c>
      <c r="E259" s="79" t="s">
        <v>2587</v>
      </c>
      <c r="F259" s="77" t="s">
        <v>1657</v>
      </c>
      <c r="G259" s="32">
        <v>1</v>
      </c>
      <c r="H259" s="77" t="s">
        <v>2588</v>
      </c>
      <c r="I259" s="77" t="s">
        <v>93</v>
      </c>
      <c r="J259" s="84" t="s">
        <v>1660</v>
      </c>
      <c r="K259" s="84" t="s">
        <v>1660</v>
      </c>
      <c r="L259" s="84"/>
      <c r="M259" s="84"/>
      <c r="N259" s="84" t="s">
        <v>874</v>
      </c>
      <c r="O259" s="90">
        <v>42981</v>
      </c>
      <c r="P259" s="84"/>
      <c r="Q259" s="84"/>
      <c r="R259" s="123" t="s">
        <v>2589</v>
      </c>
      <c r="S259" s="84"/>
      <c r="T259" s="84"/>
      <c r="U259" s="86" t="s">
        <v>3033</v>
      </c>
      <c r="V259" s="95">
        <v>42982</v>
      </c>
      <c r="W259" s="90">
        <v>44077</v>
      </c>
    </row>
    <row r="260" spans="1:23" ht="33.75" hidden="1" x14ac:dyDescent="0.25">
      <c r="A260" s="88" t="s">
        <v>1570</v>
      </c>
      <c r="B260" s="77" t="s">
        <v>2590</v>
      </c>
      <c r="C260" s="77" t="s">
        <v>1657</v>
      </c>
      <c r="D260" s="256">
        <v>1</v>
      </c>
      <c r="E260" s="79" t="s">
        <v>2591</v>
      </c>
      <c r="F260" s="77" t="s">
        <v>1657</v>
      </c>
      <c r="G260" s="32">
        <v>1</v>
      </c>
      <c r="H260" s="77" t="s">
        <v>2592</v>
      </c>
      <c r="I260" s="77" t="s">
        <v>93</v>
      </c>
      <c r="J260" s="84" t="s">
        <v>1660</v>
      </c>
      <c r="K260" s="84" t="s">
        <v>1660</v>
      </c>
      <c r="L260" s="84"/>
      <c r="M260" s="84"/>
      <c r="N260" s="84" t="s">
        <v>874</v>
      </c>
      <c r="O260" s="90">
        <v>42981</v>
      </c>
      <c r="P260" s="84"/>
      <c r="Q260" s="84"/>
      <c r="R260" s="123" t="s">
        <v>2593</v>
      </c>
      <c r="S260" s="84"/>
      <c r="T260" s="84"/>
      <c r="U260" s="86" t="s">
        <v>3034</v>
      </c>
      <c r="V260" s="95">
        <v>42982</v>
      </c>
      <c r="W260" s="90">
        <v>44077</v>
      </c>
    </row>
    <row r="261" spans="1:23" ht="33.75" hidden="1" x14ac:dyDescent="0.25">
      <c r="A261" s="88" t="s">
        <v>1571</v>
      </c>
      <c r="B261" s="77" t="s">
        <v>2924</v>
      </c>
      <c r="C261" s="77" t="s">
        <v>679</v>
      </c>
      <c r="D261" s="256"/>
      <c r="E261" s="79" t="s">
        <v>2925</v>
      </c>
      <c r="F261" s="77" t="s">
        <v>679</v>
      </c>
      <c r="G261" s="32"/>
      <c r="H261" s="77" t="s">
        <v>2926</v>
      </c>
      <c r="I261" s="77" t="s">
        <v>93</v>
      </c>
      <c r="J261" s="84" t="s">
        <v>1660</v>
      </c>
      <c r="K261" s="84" t="s">
        <v>1660</v>
      </c>
      <c r="L261" s="84"/>
      <c r="M261" s="84"/>
      <c r="N261" s="84" t="s">
        <v>874</v>
      </c>
      <c r="O261" s="90">
        <v>42981</v>
      </c>
      <c r="P261" s="84"/>
      <c r="Q261" s="84"/>
      <c r="R261" s="84"/>
      <c r="S261" s="84"/>
      <c r="T261" s="84"/>
      <c r="U261" s="86"/>
      <c r="V261" s="95"/>
      <c r="W261" s="90"/>
    </row>
    <row r="262" spans="1:23" ht="33.75" hidden="1" x14ac:dyDescent="0.25">
      <c r="A262" s="88" t="s">
        <v>1572</v>
      </c>
      <c r="B262" s="77" t="s">
        <v>2594</v>
      </c>
      <c r="C262" s="77" t="s">
        <v>1657</v>
      </c>
      <c r="D262" s="256">
        <v>1</v>
      </c>
      <c r="E262" s="79" t="s">
        <v>2595</v>
      </c>
      <c r="F262" s="77" t="s">
        <v>1657</v>
      </c>
      <c r="G262" s="32">
        <v>1</v>
      </c>
      <c r="H262" s="77" t="s">
        <v>2596</v>
      </c>
      <c r="I262" s="77" t="s">
        <v>93</v>
      </c>
      <c r="J262" s="84" t="s">
        <v>1660</v>
      </c>
      <c r="K262" s="84" t="s">
        <v>1660</v>
      </c>
      <c r="L262" s="84"/>
      <c r="M262" s="84"/>
      <c r="N262" s="84" t="s">
        <v>874</v>
      </c>
      <c r="O262" s="90">
        <v>42981</v>
      </c>
      <c r="P262" s="84"/>
      <c r="Q262" s="84"/>
      <c r="R262" s="123" t="s">
        <v>2597</v>
      </c>
      <c r="S262" s="84"/>
      <c r="T262" s="84"/>
      <c r="U262" s="86" t="s">
        <v>3035</v>
      </c>
      <c r="V262" s="95">
        <v>42982</v>
      </c>
      <c r="W262" s="90">
        <v>44077</v>
      </c>
    </row>
    <row r="263" spans="1:23" ht="33.75" hidden="1" x14ac:dyDescent="0.25">
      <c r="A263" s="88" t="s">
        <v>1573</v>
      </c>
      <c r="B263" s="77" t="s">
        <v>2598</v>
      </c>
      <c r="C263" s="77" t="s">
        <v>1657</v>
      </c>
      <c r="D263" s="256">
        <v>1</v>
      </c>
      <c r="E263" s="79" t="s">
        <v>2599</v>
      </c>
      <c r="F263" s="77" t="s">
        <v>1657</v>
      </c>
      <c r="G263" s="32">
        <v>1</v>
      </c>
      <c r="H263" s="77" t="s">
        <v>2600</v>
      </c>
      <c r="I263" s="77" t="s">
        <v>93</v>
      </c>
      <c r="J263" s="84" t="s">
        <v>1660</v>
      </c>
      <c r="K263" s="84" t="s">
        <v>1660</v>
      </c>
      <c r="L263" s="84"/>
      <c r="M263" s="84"/>
      <c r="N263" s="84" t="s">
        <v>874</v>
      </c>
      <c r="O263" s="90">
        <v>42981</v>
      </c>
      <c r="P263" s="84"/>
      <c r="Q263" s="84"/>
      <c r="R263" s="123" t="s">
        <v>2601</v>
      </c>
      <c r="S263" s="84"/>
      <c r="T263" s="84"/>
      <c r="U263" s="86" t="s">
        <v>3036</v>
      </c>
      <c r="V263" s="95">
        <v>42982</v>
      </c>
      <c r="W263" s="90">
        <v>44077</v>
      </c>
    </row>
    <row r="264" spans="1:23" ht="33.75" hidden="1" x14ac:dyDescent="0.25">
      <c r="A264" s="88" t="s">
        <v>1574</v>
      </c>
      <c r="B264" s="77" t="s">
        <v>2602</v>
      </c>
      <c r="C264" s="77" t="s">
        <v>1657</v>
      </c>
      <c r="D264" s="256">
        <v>1</v>
      </c>
      <c r="E264" s="79" t="s">
        <v>2603</v>
      </c>
      <c r="F264" s="77" t="s">
        <v>1657</v>
      </c>
      <c r="G264" s="32">
        <v>1</v>
      </c>
      <c r="H264" s="77" t="s">
        <v>2604</v>
      </c>
      <c r="I264" s="77" t="s">
        <v>93</v>
      </c>
      <c r="J264" s="84"/>
      <c r="K264" s="84"/>
      <c r="L264" s="84" t="s">
        <v>1660</v>
      </c>
      <c r="M264" s="84" t="s">
        <v>1660</v>
      </c>
      <c r="N264" s="84" t="s">
        <v>874</v>
      </c>
      <c r="O264" s="90">
        <v>42981</v>
      </c>
      <c r="P264" s="84"/>
      <c r="Q264" s="84"/>
      <c r="R264" s="123" t="s">
        <v>2605</v>
      </c>
      <c r="S264" s="84"/>
      <c r="T264" s="84"/>
      <c r="U264" s="86" t="s">
        <v>3037</v>
      </c>
      <c r="V264" s="95">
        <v>42982</v>
      </c>
      <c r="W264" s="90">
        <v>44077</v>
      </c>
    </row>
    <row r="265" spans="1:23" ht="33.75" hidden="1" x14ac:dyDescent="0.25">
      <c r="A265" s="88" t="s">
        <v>1575</v>
      </c>
      <c r="B265" s="77" t="s">
        <v>1803</v>
      </c>
      <c r="C265" s="77" t="s">
        <v>1657</v>
      </c>
      <c r="D265" s="256">
        <v>1</v>
      </c>
      <c r="E265" s="79" t="s">
        <v>1804</v>
      </c>
      <c r="F265" s="77" t="s">
        <v>1657</v>
      </c>
      <c r="G265" s="32">
        <v>1</v>
      </c>
      <c r="H265" s="77" t="s">
        <v>1805</v>
      </c>
      <c r="I265" s="77" t="s">
        <v>31</v>
      </c>
      <c r="J265" s="84" t="s">
        <v>1660</v>
      </c>
      <c r="K265" s="84" t="s">
        <v>1660</v>
      </c>
      <c r="L265" s="84"/>
      <c r="M265" s="84"/>
      <c r="N265" s="84" t="s">
        <v>874</v>
      </c>
      <c r="O265" s="90">
        <v>42784</v>
      </c>
      <c r="P265" s="84"/>
      <c r="Q265" s="84"/>
      <c r="R265" s="122" t="s">
        <v>1806</v>
      </c>
      <c r="S265" s="84"/>
      <c r="T265" s="84"/>
      <c r="U265" s="84" t="s">
        <v>1807</v>
      </c>
      <c r="V265" s="91">
        <v>42760</v>
      </c>
      <c r="W265" s="91">
        <v>43879</v>
      </c>
    </row>
    <row r="266" spans="1:23" ht="45" hidden="1" x14ac:dyDescent="0.25">
      <c r="A266" s="88" t="s">
        <v>1576</v>
      </c>
      <c r="B266" s="77" t="s">
        <v>1798</v>
      </c>
      <c r="C266" s="77" t="s">
        <v>1657</v>
      </c>
      <c r="D266" s="256">
        <v>1</v>
      </c>
      <c r="E266" s="79" t="s">
        <v>1799</v>
      </c>
      <c r="F266" s="77" t="s">
        <v>1657</v>
      </c>
      <c r="G266" s="32">
        <v>1</v>
      </c>
      <c r="H266" s="77" t="s">
        <v>1800</v>
      </c>
      <c r="I266" s="77" t="s">
        <v>31</v>
      </c>
      <c r="J266" s="84" t="s">
        <v>1660</v>
      </c>
      <c r="K266" s="84" t="s">
        <v>1660</v>
      </c>
      <c r="L266" s="84"/>
      <c r="M266" s="84"/>
      <c r="N266" s="84" t="s">
        <v>874</v>
      </c>
      <c r="O266" s="90">
        <v>42783</v>
      </c>
      <c r="P266" s="84"/>
      <c r="Q266" s="84"/>
      <c r="R266" s="122" t="s">
        <v>1801</v>
      </c>
      <c r="S266" s="84"/>
      <c r="T266" s="84"/>
      <c r="U266" s="84" t="s">
        <v>1802</v>
      </c>
      <c r="V266" s="91">
        <v>42759</v>
      </c>
      <c r="W266" s="91">
        <v>43878</v>
      </c>
    </row>
    <row r="267" spans="1:23" ht="33.75" hidden="1" x14ac:dyDescent="0.25">
      <c r="A267" s="88" t="s">
        <v>1577</v>
      </c>
      <c r="B267" s="77" t="s">
        <v>1793</v>
      </c>
      <c r="C267" s="77" t="s">
        <v>1657</v>
      </c>
      <c r="D267" s="256">
        <v>1</v>
      </c>
      <c r="E267" s="79" t="s">
        <v>1794</v>
      </c>
      <c r="F267" s="77" t="s">
        <v>1657</v>
      </c>
      <c r="G267" s="32">
        <v>1</v>
      </c>
      <c r="H267" s="77" t="s">
        <v>1795</v>
      </c>
      <c r="I267" s="77" t="s">
        <v>31</v>
      </c>
      <c r="J267" s="84" t="s">
        <v>1660</v>
      </c>
      <c r="K267" s="84" t="s">
        <v>1660</v>
      </c>
      <c r="L267" s="84"/>
      <c r="M267" s="84"/>
      <c r="N267" s="84" t="s">
        <v>874</v>
      </c>
      <c r="O267" s="90">
        <v>42783</v>
      </c>
      <c r="P267" s="84"/>
      <c r="Q267" s="84"/>
      <c r="R267" s="122" t="s">
        <v>1796</v>
      </c>
      <c r="S267" s="84"/>
      <c r="T267" s="84"/>
      <c r="U267" s="84" t="s">
        <v>1797</v>
      </c>
      <c r="V267" s="91">
        <v>42759</v>
      </c>
      <c r="W267" s="91">
        <v>43878</v>
      </c>
    </row>
    <row r="268" spans="1:23" ht="33.75" hidden="1" x14ac:dyDescent="0.25">
      <c r="A268" s="88" t="s">
        <v>1578</v>
      </c>
      <c r="B268" s="77" t="s">
        <v>1788</v>
      </c>
      <c r="C268" s="77" t="s">
        <v>1657</v>
      </c>
      <c r="D268" s="256">
        <v>1</v>
      </c>
      <c r="E268" s="79" t="s">
        <v>1789</v>
      </c>
      <c r="F268" s="77" t="s">
        <v>1657</v>
      </c>
      <c r="G268" s="32">
        <v>1</v>
      </c>
      <c r="H268" s="77" t="s">
        <v>1790</v>
      </c>
      <c r="I268" s="77" t="s">
        <v>31</v>
      </c>
      <c r="J268" s="89"/>
      <c r="K268" s="84"/>
      <c r="L268" s="84" t="s">
        <v>1660</v>
      </c>
      <c r="M268" s="84" t="s">
        <v>1660</v>
      </c>
      <c r="N268" s="84" t="s">
        <v>874</v>
      </c>
      <c r="O268" s="90">
        <v>42783</v>
      </c>
      <c r="P268" s="84"/>
      <c r="Q268" s="84"/>
      <c r="R268" s="122" t="s">
        <v>1791</v>
      </c>
      <c r="S268" s="84"/>
      <c r="T268" s="84"/>
      <c r="U268" s="84" t="s">
        <v>1792</v>
      </c>
      <c r="V268" s="91">
        <v>42759</v>
      </c>
      <c r="W268" s="91">
        <v>43878</v>
      </c>
    </row>
    <row r="269" spans="1:23" ht="33.75" hidden="1" x14ac:dyDescent="0.25">
      <c r="A269" s="88" t="s">
        <v>1579</v>
      </c>
      <c r="B269" s="77" t="s">
        <v>1779</v>
      </c>
      <c r="C269" s="77" t="s">
        <v>1657</v>
      </c>
      <c r="D269" s="256">
        <v>1</v>
      </c>
      <c r="E269" s="79" t="s">
        <v>1780</v>
      </c>
      <c r="F269" s="77" t="s">
        <v>1657</v>
      </c>
      <c r="G269" s="32">
        <v>1</v>
      </c>
      <c r="H269" s="77" t="s">
        <v>1768</v>
      </c>
      <c r="I269" s="77" t="s">
        <v>31</v>
      </c>
      <c r="J269" s="84" t="s">
        <v>1660</v>
      </c>
      <c r="K269" s="84" t="s">
        <v>1660</v>
      </c>
      <c r="L269" s="84"/>
      <c r="M269" s="84"/>
      <c r="N269" s="84" t="s">
        <v>874</v>
      </c>
      <c r="O269" s="90">
        <v>42781</v>
      </c>
      <c r="P269" s="84"/>
      <c r="Q269" s="84"/>
      <c r="R269" s="122" t="s">
        <v>1781</v>
      </c>
      <c r="S269" s="84"/>
      <c r="T269" s="84"/>
      <c r="U269" s="84" t="s">
        <v>1782</v>
      </c>
      <c r="V269" s="91">
        <v>42758</v>
      </c>
      <c r="W269" s="91">
        <v>43876</v>
      </c>
    </row>
    <row r="270" spans="1:23" ht="33.75" hidden="1" x14ac:dyDescent="0.25">
      <c r="A270" s="88" t="s">
        <v>1580</v>
      </c>
      <c r="B270" s="77" t="s">
        <v>1783</v>
      </c>
      <c r="C270" s="77" t="s">
        <v>1657</v>
      </c>
      <c r="D270" s="256">
        <v>1</v>
      </c>
      <c r="E270" s="79" t="s">
        <v>1784</v>
      </c>
      <c r="F270" s="77" t="s">
        <v>1657</v>
      </c>
      <c r="G270" s="32">
        <v>1</v>
      </c>
      <c r="H270" s="77" t="s">
        <v>1785</v>
      </c>
      <c r="I270" s="77" t="s">
        <v>31</v>
      </c>
      <c r="J270" s="84" t="s">
        <v>1660</v>
      </c>
      <c r="K270" s="84" t="s">
        <v>1660</v>
      </c>
      <c r="L270" s="84"/>
      <c r="M270" s="84"/>
      <c r="N270" s="84" t="s">
        <v>874</v>
      </c>
      <c r="O270" s="90">
        <v>42782</v>
      </c>
      <c r="P270" s="84"/>
      <c r="Q270" s="84"/>
      <c r="R270" s="122" t="s">
        <v>1786</v>
      </c>
      <c r="S270" s="84"/>
      <c r="T270" s="84"/>
      <c r="U270" s="84" t="s">
        <v>1787</v>
      </c>
      <c r="V270" s="91">
        <v>42758</v>
      </c>
      <c r="W270" s="91">
        <v>43877</v>
      </c>
    </row>
    <row r="271" spans="1:23" ht="33.75" hidden="1" x14ac:dyDescent="0.25">
      <c r="A271" s="88" t="s">
        <v>1581</v>
      </c>
      <c r="B271" s="77" t="s">
        <v>1775</v>
      </c>
      <c r="C271" s="77" t="s">
        <v>1657</v>
      </c>
      <c r="D271" s="256">
        <v>1</v>
      </c>
      <c r="E271" s="79" t="s">
        <v>1776</v>
      </c>
      <c r="F271" s="77" t="s">
        <v>1657</v>
      </c>
      <c r="G271" s="32">
        <v>1</v>
      </c>
      <c r="H271" s="77" t="s">
        <v>1768</v>
      </c>
      <c r="I271" s="77" t="s">
        <v>31</v>
      </c>
      <c r="J271" s="89"/>
      <c r="K271" s="84"/>
      <c r="L271" s="84" t="s">
        <v>1660</v>
      </c>
      <c r="M271" s="84" t="s">
        <v>1660</v>
      </c>
      <c r="N271" s="84" t="s">
        <v>874</v>
      </c>
      <c r="O271" s="90">
        <v>42780</v>
      </c>
      <c r="P271" s="84"/>
      <c r="Q271" s="84"/>
      <c r="R271" s="122" t="s">
        <v>1777</v>
      </c>
      <c r="S271" s="84"/>
      <c r="T271" s="84"/>
      <c r="U271" s="84" t="s">
        <v>1778</v>
      </c>
      <c r="V271" s="91">
        <v>42757</v>
      </c>
      <c r="W271" s="91">
        <v>43875</v>
      </c>
    </row>
    <row r="272" spans="1:23" ht="33.75" hidden="1" x14ac:dyDescent="0.25">
      <c r="A272" s="88" t="s">
        <v>1582</v>
      </c>
      <c r="B272" s="77" t="s">
        <v>1771</v>
      </c>
      <c r="C272" s="77" t="s">
        <v>1657</v>
      </c>
      <c r="D272" s="256">
        <v>1</v>
      </c>
      <c r="E272" s="79" t="s">
        <v>1772</v>
      </c>
      <c r="F272" s="77" t="s">
        <v>1657</v>
      </c>
      <c r="G272" s="32">
        <v>1</v>
      </c>
      <c r="H272" s="77" t="s">
        <v>1768</v>
      </c>
      <c r="I272" s="77" t="s">
        <v>31</v>
      </c>
      <c r="J272" s="84" t="s">
        <v>1660</v>
      </c>
      <c r="K272" s="84" t="s">
        <v>1660</v>
      </c>
      <c r="L272" s="84"/>
      <c r="M272" s="84"/>
      <c r="N272" s="84" t="s">
        <v>874</v>
      </c>
      <c r="O272" s="90">
        <v>42780</v>
      </c>
      <c r="P272" s="84"/>
      <c r="Q272" s="84"/>
      <c r="R272" s="122" t="s">
        <v>1773</v>
      </c>
      <c r="S272" s="84"/>
      <c r="T272" s="84"/>
      <c r="U272" s="84" t="s">
        <v>1774</v>
      </c>
      <c r="V272" s="91">
        <v>42757</v>
      </c>
      <c r="W272" s="91">
        <v>43875</v>
      </c>
    </row>
    <row r="273" spans="1:23" ht="33.75" hidden="1" x14ac:dyDescent="0.25">
      <c r="A273" s="88" t="s">
        <v>1583</v>
      </c>
      <c r="B273" s="77" t="s">
        <v>1766</v>
      </c>
      <c r="C273" s="77" t="s">
        <v>1657</v>
      </c>
      <c r="D273" s="256">
        <v>1</v>
      </c>
      <c r="E273" s="79" t="s">
        <v>1767</v>
      </c>
      <c r="F273" s="77" t="s">
        <v>1657</v>
      </c>
      <c r="G273" s="32">
        <v>1</v>
      </c>
      <c r="H273" s="77" t="s">
        <v>1768</v>
      </c>
      <c r="I273" s="77" t="s">
        <v>31</v>
      </c>
      <c r="J273" s="89"/>
      <c r="K273" s="84"/>
      <c r="L273" s="84" t="s">
        <v>1660</v>
      </c>
      <c r="M273" s="84" t="s">
        <v>1660</v>
      </c>
      <c r="N273" s="84" t="s">
        <v>874</v>
      </c>
      <c r="O273" s="90">
        <v>42780</v>
      </c>
      <c r="P273" s="84"/>
      <c r="Q273" s="84"/>
      <c r="R273" s="122" t="s">
        <v>1769</v>
      </c>
      <c r="S273" s="84"/>
      <c r="T273" s="84"/>
      <c r="U273" s="84" t="s">
        <v>1770</v>
      </c>
      <c r="V273" s="91">
        <v>42757</v>
      </c>
      <c r="W273" s="91">
        <v>43875</v>
      </c>
    </row>
    <row r="274" spans="1:23" ht="33.75" x14ac:dyDescent="0.25">
      <c r="A274" s="88" t="s">
        <v>1584</v>
      </c>
      <c r="B274" s="77" t="s">
        <v>2642</v>
      </c>
      <c r="C274" s="77" t="s">
        <v>1657</v>
      </c>
      <c r="D274" s="256">
        <v>1</v>
      </c>
      <c r="E274" s="79" t="s">
        <v>2643</v>
      </c>
      <c r="F274" s="77" t="s">
        <v>1657</v>
      </c>
      <c r="G274" s="32">
        <v>1</v>
      </c>
      <c r="H274" s="77" t="s">
        <v>2644</v>
      </c>
      <c r="I274" s="84" t="s">
        <v>232</v>
      </c>
      <c r="J274" s="84"/>
      <c r="K274" s="84"/>
      <c r="L274" s="84" t="s">
        <v>1660</v>
      </c>
      <c r="M274" s="84" t="s">
        <v>1660</v>
      </c>
      <c r="N274" s="84" t="s">
        <v>874</v>
      </c>
      <c r="O274" s="90">
        <v>42982</v>
      </c>
      <c r="P274" s="84"/>
      <c r="Q274" s="84"/>
      <c r="R274" s="120" t="s">
        <v>2645</v>
      </c>
      <c r="S274" s="84"/>
      <c r="T274" s="84"/>
      <c r="U274" s="86" t="s">
        <v>3047</v>
      </c>
      <c r="V274" s="82">
        <v>42983</v>
      </c>
      <c r="W274" s="90">
        <v>44078</v>
      </c>
    </row>
    <row r="275" spans="1:23" ht="33.75" x14ac:dyDescent="0.25">
      <c r="A275" s="88" t="s">
        <v>1585</v>
      </c>
      <c r="B275" s="77" t="s">
        <v>2646</v>
      </c>
      <c r="C275" s="77" t="s">
        <v>1657</v>
      </c>
      <c r="D275" s="256">
        <v>1</v>
      </c>
      <c r="E275" s="79" t="s">
        <v>2647</v>
      </c>
      <c r="F275" s="77" t="s">
        <v>1747</v>
      </c>
      <c r="G275" s="32">
        <v>1</v>
      </c>
      <c r="H275" s="77" t="s">
        <v>2648</v>
      </c>
      <c r="I275" s="84" t="s">
        <v>232</v>
      </c>
      <c r="J275" s="84" t="s">
        <v>1660</v>
      </c>
      <c r="K275" s="84" t="s">
        <v>1660</v>
      </c>
      <c r="L275" s="84"/>
      <c r="M275" s="84"/>
      <c r="N275" s="84" t="s">
        <v>874</v>
      </c>
      <c r="O275" s="90">
        <v>42982</v>
      </c>
      <c r="P275" s="84"/>
      <c r="Q275" s="84"/>
      <c r="R275" s="120" t="s">
        <v>2649</v>
      </c>
      <c r="S275" s="84"/>
      <c r="T275" s="84"/>
      <c r="U275" s="86" t="s">
        <v>3048</v>
      </c>
      <c r="V275" s="82">
        <v>42983</v>
      </c>
      <c r="W275" s="90">
        <v>44078</v>
      </c>
    </row>
    <row r="276" spans="1:23" ht="67.5" x14ac:dyDescent="0.25">
      <c r="A276" s="88" t="s">
        <v>1586</v>
      </c>
      <c r="B276" s="77" t="s">
        <v>2834</v>
      </c>
      <c r="C276" s="77" t="s">
        <v>679</v>
      </c>
      <c r="D276" s="256"/>
      <c r="E276" s="79" t="s">
        <v>2835</v>
      </c>
      <c r="F276" s="77" t="s">
        <v>679</v>
      </c>
      <c r="G276" s="32"/>
      <c r="H276" s="77" t="s">
        <v>2836</v>
      </c>
      <c r="I276" s="84" t="s">
        <v>232</v>
      </c>
      <c r="J276" s="84" t="s">
        <v>1660</v>
      </c>
      <c r="K276" s="84" t="s">
        <v>1660</v>
      </c>
      <c r="L276" s="84"/>
      <c r="M276" s="84"/>
      <c r="N276" s="84" t="s">
        <v>874</v>
      </c>
      <c r="O276" s="90">
        <v>42982</v>
      </c>
      <c r="P276" s="84"/>
      <c r="Q276" s="84"/>
      <c r="R276" s="84"/>
      <c r="S276" s="84"/>
      <c r="T276" s="84"/>
      <c r="U276" s="86"/>
      <c r="V276" s="82"/>
      <c r="W276" s="90"/>
    </row>
    <row r="277" spans="1:23" ht="22.5" hidden="1" x14ac:dyDescent="0.25">
      <c r="A277" s="88" t="s">
        <v>1587</v>
      </c>
      <c r="B277" s="77" t="s">
        <v>2837</v>
      </c>
      <c r="C277" s="77" t="s">
        <v>2773</v>
      </c>
      <c r="D277" s="256"/>
      <c r="E277" s="79" t="s">
        <v>2838</v>
      </c>
      <c r="F277" s="77" t="s">
        <v>2773</v>
      </c>
      <c r="G277" s="32"/>
      <c r="H277" s="77" t="s">
        <v>2839</v>
      </c>
      <c r="I277" s="84"/>
      <c r="J277" s="84"/>
      <c r="K277" s="84"/>
      <c r="L277" s="84"/>
      <c r="M277" s="84"/>
      <c r="N277" s="84"/>
      <c r="O277" s="90"/>
      <c r="P277" s="84"/>
      <c r="Q277" s="84"/>
      <c r="R277" s="84"/>
      <c r="S277" s="84"/>
      <c r="T277" s="84"/>
      <c r="U277" s="86"/>
      <c r="V277" s="82"/>
      <c r="W277" s="90"/>
    </row>
    <row r="278" spans="1:23" ht="45" x14ac:dyDescent="0.25">
      <c r="A278" s="88" t="s">
        <v>1588</v>
      </c>
      <c r="B278" s="77" t="s">
        <v>2650</v>
      </c>
      <c r="C278" s="77" t="s">
        <v>1657</v>
      </c>
      <c r="D278" s="256">
        <v>1</v>
      </c>
      <c r="E278" s="79" t="s">
        <v>2651</v>
      </c>
      <c r="F278" s="77" t="s">
        <v>1657</v>
      </c>
      <c r="G278" s="32">
        <v>1</v>
      </c>
      <c r="H278" s="77" t="s">
        <v>2652</v>
      </c>
      <c r="I278" s="84" t="s">
        <v>232</v>
      </c>
      <c r="J278" s="84" t="s">
        <v>1660</v>
      </c>
      <c r="K278" s="84" t="s">
        <v>1660</v>
      </c>
      <c r="L278" s="84"/>
      <c r="M278" s="84"/>
      <c r="N278" s="84" t="s">
        <v>874</v>
      </c>
      <c r="O278" s="90">
        <v>42982</v>
      </c>
      <c r="P278" s="84"/>
      <c r="Q278" s="84"/>
      <c r="R278" s="120" t="s">
        <v>2653</v>
      </c>
      <c r="S278" s="84"/>
      <c r="T278" s="84"/>
      <c r="U278" s="86" t="s">
        <v>3049</v>
      </c>
      <c r="V278" s="82">
        <v>42983</v>
      </c>
      <c r="W278" s="90">
        <v>44078</v>
      </c>
    </row>
    <row r="279" spans="1:23" ht="33.75" x14ac:dyDescent="0.25">
      <c r="A279" s="88" t="s">
        <v>1589</v>
      </c>
      <c r="B279" s="77" t="s">
        <v>2654</v>
      </c>
      <c r="C279" s="77" t="s">
        <v>1657</v>
      </c>
      <c r="D279" s="256">
        <v>1</v>
      </c>
      <c r="E279" s="79" t="s">
        <v>2655</v>
      </c>
      <c r="F279" s="77" t="s">
        <v>1657</v>
      </c>
      <c r="G279" s="32">
        <v>1</v>
      </c>
      <c r="H279" s="77" t="s">
        <v>2656</v>
      </c>
      <c r="I279" s="84" t="s">
        <v>232</v>
      </c>
      <c r="J279" s="84" t="s">
        <v>1660</v>
      </c>
      <c r="K279" s="84" t="s">
        <v>1660</v>
      </c>
      <c r="L279" s="84"/>
      <c r="M279" s="84"/>
      <c r="N279" s="84" t="s">
        <v>874</v>
      </c>
      <c r="O279" s="90">
        <v>42982</v>
      </c>
      <c r="P279" s="84"/>
      <c r="Q279" s="84"/>
      <c r="R279" s="120" t="s">
        <v>2657</v>
      </c>
      <c r="S279" s="84"/>
      <c r="T279" s="84"/>
      <c r="U279" s="86" t="s">
        <v>3050</v>
      </c>
      <c r="V279" s="82">
        <v>42983</v>
      </c>
      <c r="W279" s="90">
        <v>44078</v>
      </c>
    </row>
    <row r="280" spans="1:23" ht="67.5" x14ac:dyDescent="0.25">
      <c r="A280" s="88" t="s">
        <v>1590</v>
      </c>
      <c r="B280" s="77" t="s">
        <v>2916</v>
      </c>
      <c r="C280" s="77" t="s">
        <v>679</v>
      </c>
      <c r="D280" s="256"/>
      <c r="E280" s="79" t="s">
        <v>2917</v>
      </c>
      <c r="F280" s="77" t="s">
        <v>1657</v>
      </c>
      <c r="G280" s="32"/>
      <c r="H280" s="77" t="s">
        <v>2918</v>
      </c>
      <c r="I280" s="84" t="s">
        <v>232</v>
      </c>
      <c r="J280" s="84" t="s">
        <v>1660</v>
      </c>
      <c r="K280" s="84" t="s">
        <v>1660</v>
      </c>
      <c r="L280" s="84"/>
      <c r="M280" s="84"/>
      <c r="N280" s="84" t="s">
        <v>874</v>
      </c>
      <c r="O280" s="90">
        <v>42982</v>
      </c>
      <c r="P280" s="84"/>
      <c r="Q280" s="84"/>
      <c r="R280" s="84"/>
      <c r="S280" s="84"/>
      <c r="T280" s="84"/>
      <c r="U280" s="86" t="s">
        <v>3051</v>
      </c>
      <c r="V280" s="82">
        <v>42983</v>
      </c>
      <c r="W280" s="90">
        <v>44078</v>
      </c>
    </row>
    <row r="281" spans="1:23" ht="45" x14ac:dyDescent="0.25">
      <c r="A281" s="88" t="s">
        <v>1591</v>
      </c>
      <c r="B281" s="77" t="s">
        <v>2658</v>
      </c>
      <c r="C281" s="77" t="s">
        <v>1657</v>
      </c>
      <c r="D281" s="256">
        <v>1</v>
      </c>
      <c r="E281" s="79" t="s">
        <v>2659</v>
      </c>
      <c r="F281" s="77" t="s">
        <v>1657</v>
      </c>
      <c r="G281" s="32">
        <v>1</v>
      </c>
      <c r="H281" s="77" t="s">
        <v>2660</v>
      </c>
      <c r="I281" s="84" t="s">
        <v>232</v>
      </c>
      <c r="J281" s="84" t="s">
        <v>1660</v>
      </c>
      <c r="K281" s="84" t="s">
        <v>1660</v>
      </c>
      <c r="L281" s="84"/>
      <c r="M281" s="84"/>
      <c r="N281" s="84" t="s">
        <v>874</v>
      </c>
      <c r="O281" s="90">
        <v>42982</v>
      </c>
      <c r="P281" s="84"/>
      <c r="Q281" s="84"/>
      <c r="R281" s="120" t="s">
        <v>2661</v>
      </c>
      <c r="S281" s="84"/>
      <c r="T281" s="84"/>
      <c r="U281" s="86" t="s">
        <v>3052</v>
      </c>
      <c r="V281" s="82">
        <v>42983</v>
      </c>
      <c r="W281" s="90">
        <v>44078</v>
      </c>
    </row>
    <row r="282" spans="1:23" ht="33.75" x14ac:dyDescent="0.25">
      <c r="A282" s="88" t="s">
        <v>1592</v>
      </c>
      <c r="B282" s="77" t="s">
        <v>2919</v>
      </c>
      <c r="C282" s="77" t="s">
        <v>679</v>
      </c>
      <c r="D282" s="256"/>
      <c r="E282" s="79" t="s">
        <v>2920</v>
      </c>
      <c r="F282" s="77" t="s">
        <v>679</v>
      </c>
      <c r="G282" s="32"/>
      <c r="H282" s="77" t="s">
        <v>2921</v>
      </c>
      <c r="I282" s="84" t="s">
        <v>232</v>
      </c>
      <c r="J282" s="84" t="s">
        <v>1660</v>
      </c>
      <c r="K282" s="84" t="s">
        <v>1660</v>
      </c>
      <c r="L282" s="84"/>
      <c r="M282" s="84"/>
      <c r="N282" s="84" t="s">
        <v>874</v>
      </c>
      <c r="O282" s="90">
        <v>42982</v>
      </c>
      <c r="P282" s="84"/>
      <c r="Q282" s="84"/>
      <c r="R282" s="84"/>
      <c r="S282" s="84"/>
      <c r="T282" s="84"/>
      <c r="U282" s="86"/>
      <c r="V282" s="82"/>
      <c r="W282" s="90"/>
    </row>
    <row r="283" spans="1:23" ht="45" x14ac:dyDescent="0.25">
      <c r="A283" s="88" t="s">
        <v>1593</v>
      </c>
      <c r="B283" s="77" t="s">
        <v>2681</v>
      </c>
      <c r="C283" s="77" t="s">
        <v>2773</v>
      </c>
      <c r="D283" s="256"/>
      <c r="E283" s="79" t="s">
        <v>2682</v>
      </c>
      <c r="F283" s="77" t="s">
        <v>2773</v>
      </c>
      <c r="G283" s="32"/>
      <c r="H283" s="77" t="s">
        <v>2833</v>
      </c>
      <c r="I283" s="84" t="s">
        <v>232</v>
      </c>
      <c r="J283" s="84" t="s">
        <v>1660</v>
      </c>
      <c r="K283" s="84" t="s">
        <v>1660</v>
      </c>
      <c r="L283" s="84"/>
      <c r="M283" s="84"/>
      <c r="N283" s="84" t="s">
        <v>874</v>
      </c>
      <c r="O283" s="90">
        <v>42982</v>
      </c>
      <c r="P283" s="84"/>
      <c r="Q283" s="84"/>
      <c r="R283" s="84"/>
      <c r="S283" s="84"/>
      <c r="T283" s="84"/>
      <c r="U283" s="86"/>
      <c r="V283" s="82"/>
      <c r="W283" s="90"/>
    </row>
    <row r="284" spans="1:23" ht="33.75" x14ac:dyDescent="0.25">
      <c r="A284" s="88" t="s">
        <v>1594</v>
      </c>
      <c r="B284" s="77" t="s">
        <v>2642</v>
      </c>
      <c r="C284" s="77" t="s">
        <v>1657</v>
      </c>
      <c r="D284" s="256">
        <v>1</v>
      </c>
      <c r="E284" s="79" t="s">
        <v>2662</v>
      </c>
      <c r="F284" s="77" t="s">
        <v>1657</v>
      </c>
      <c r="G284" s="32">
        <v>1</v>
      </c>
      <c r="H284" s="77" t="s">
        <v>2663</v>
      </c>
      <c r="I284" s="84" t="s">
        <v>232</v>
      </c>
      <c r="J284" s="84" t="s">
        <v>1660</v>
      </c>
      <c r="K284" s="84" t="s">
        <v>1660</v>
      </c>
      <c r="L284" s="84"/>
      <c r="M284" s="84"/>
      <c r="N284" s="84" t="s">
        <v>874</v>
      </c>
      <c r="O284" s="90">
        <v>42987</v>
      </c>
      <c r="P284" s="84"/>
      <c r="Q284" s="84"/>
      <c r="R284" s="120" t="s">
        <v>2664</v>
      </c>
      <c r="S284" s="84"/>
      <c r="T284" s="84"/>
      <c r="U284" s="86" t="s">
        <v>3053</v>
      </c>
      <c r="V284" s="82">
        <v>42988</v>
      </c>
      <c r="W284" s="90">
        <v>44083</v>
      </c>
    </row>
    <row r="285" spans="1:23" ht="56.25" x14ac:dyDescent="0.25">
      <c r="A285" s="88" t="s">
        <v>1595</v>
      </c>
      <c r="B285" s="77" t="s">
        <v>2665</v>
      </c>
      <c r="C285" s="77" t="s">
        <v>1657</v>
      </c>
      <c r="D285" s="256">
        <v>1</v>
      </c>
      <c r="E285" s="79" t="s">
        <v>2666</v>
      </c>
      <c r="F285" s="77" t="s">
        <v>1657</v>
      </c>
      <c r="G285" s="32">
        <v>1</v>
      </c>
      <c r="H285" s="77" t="s">
        <v>2667</v>
      </c>
      <c r="I285" s="84" t="s">
        <v>232</v>
      </c>
      <c r="J285" s="84"/>
      <c r="K285" s="84"/>
      <c r="L285" s="84" t="s">
        <v>1660</v>
      </c>
      <c r="M285" s="84" t="s">
        <v>1660</v>
      </c>
      <c r="N285" s="84" t="s">
        <v>874</v>
      </c>
      <c r="O285" s="90">
        <v>42987</v>
      </c>
      <c r="P285" s="84"/>
      <c r="Q285" s="84"/>
      <c r="R285" s="120" t="s">
        <v>2668</v>
      </c>
      <c r="S285" s="84"/>
      <c r="T285" s="84"/>
      <c r="U285" s="86" t="s">
        <v>3054</v>
      </c>
      <c r="V285" s="82">
        <v>42988</v>
      </c>
      <c r="W285" s="90">
        <v>44083</v>
      </c>
    </row>
    <row r="286" spans="1:23" ht="33.75" x14ac:dyDescent="0.25">
      <c r="A286" s="88" t="s">
        <v>1596</v>
      </c>
      <c r="B286" s="77" t="s">
        <v>2669</v>
      </c>
      <c r="C286" s="77" t="s">
        <v>1657</v>
      </c>
      <c r="D286" s="256">
        <v>1</v>
      </c>
      <c r="E286" s="79" t="s">
        <v>2670</v>
      </c>
      <c r="F286" s="77" t="s">
        <v>1657</v>
      </c>
      <c r="G286" s="32">
        <v>1</v>
      </c>
      <c r="H286" s="77" t="s">
        <v>2671</v>
      </c>
      <c r="I286" s="84" t="s">
        <v>232</v>
      </c>
      <c r="J286" s="84" t="s">
        <v>1660</v>
      </c>
      <c r="K286" s="84" t="s">
        <v>1660</v>
      </c>
      <c r="L286" s="84"/>
      <c r="M286" s="84"/>
      <c r="N286" s="84" t="s">
        <v>874</v>
      </c>
      <c r="O286" s="90">
        <v>42987</v>
      </c>
      <c r="P286" s="84"/>
      <c r="Q286" s="84"/>
      <c r="R286" s="120" t="s">
        <v>2672</v>
      </c>
      <c r="S286" s="84"/>
      <c r="T286" s="84"/>
      <c r="U286" s="86" t="s">
        <v>3055</v>
      </c>
      <c r="V286" s="82">
        <v>42988</v>
      </c>
      <c r="W286" s="90">
        <v>44083</v>
      </c>
    </row>
    <row r="287" spans="1:23" ht="45" hidden="1" x14ac:dyDescent="0.25">
      <c r="A287" s="88" t="s">
        <v>1597</v>
      </c>
      <c r="B287" s="77" t="s">
        <v>2673</v>
      </c>
      <c r="C287" s="77" t="s">
        <v>1657</v>
      </c>
      <c r="D287" s="256">
        <v>1</v>
      </c>
      <c r="E287" s="79" t="s">
        <v>2674</v>
      </c>
      <c r="F287" s="77" t="s">
        <v>1657</v>
      </c>
      <c r="G287" s="32">
        <v>1</v>
      </c>
      <c r="H287" s="77" t="s">
        <v>2675</v>
      </c>
      <c r="I287" s="77" t="s">
        <v>134</v>
      </c>
      <c r="J287" s="84" t="s">
        <v>1660</v>
      </c>
      <c r="K287" s="84" t="s">
        <v>1660</v>
      </c>
      <c r="L287" s="84"/>
      <c r="M287" s="84"/>
      <c r="N287" s="84" t="s">
        <v>874</v>
      </c>
      <c r="O287" s="90">
        <v>43017</v>
      </c>
      <c r="P287" s="84"/>
      <c r="Q287" s="84"/>
      <c r="R287" s="124" t="s">
        <v>2676</v>
      </c>
      <c r="S287" s="84"/>
      <c r="T287" s="84"/>
      <c r="U287" s="86" t="s">
        <v>3056</v>
      </c>
      <c r="V287" s="82">
        <v>43018</v>
      </c>
      <c r="W287" s="90">
        <v>44113</v>
      </c>
    </row>
    <row r="288" spans="1:23" ht="33.75" hidden="1" x14ac:dyDescent="0.25">
      <c r="A288" s="88" t="s">
        <v>1598</v>
      </c>
      <c r="B288" s="77" t="s">
        <v>2677</v>
      </c>
      <c r="C288" s="77" t="s">
        <v>1657</v>
      </c>
      <c r="D288" s="256">
        <v>1</v>
      </c>
      <c r="E288" s="79" t="s">
        <v>2678</v>
      </c>
      <c r="F288" s="77" t="s">
        <v>1657</v>
      </c>
      <c r="G288" s="32">
        <v>1</v>
      </c>
      <c r="H288" s="77" t="s">
        <v>2679</v>
      </c>
      <c r="I288" s="77" t="s">
        <v>134</v>
      </c>
      <c r="J288" s="84" t="s">
        <v>1660</v>
      </c>
      <c r="K288" s="84" t="s">
        <v>1660</v>
      </c>
      <c r="L288" s="84"/>
      <c r="M288" s="84"/>
      <c r="N288" s="84" t="s">
        <v>874</v>
      </c>
      <c r="O288" s="90">
        <v>43017</v>
      </c>
      <c r="P288" s="84"/>
      <c r="Q288" s="84"/>
      <c r="R288" s="124" t="s">
        <v>2680</v>
      </c>
      <c r="S288" s="84"/>
      <c r="T288" s="84"/>
      <c r="U288" s="86" t="s">
        <v>3057</v>
      </c>
      <c r="V288" s="82">
        <v>43018</v>
      </c>
      <c r="W288" s="90">
        <v>44113</v>
      </c>
    </row>
    <row r="289" spans="1:23" ht="45" x14ac:dyDescent="0.25">
      <c r="A289" s="88" t="s">
        <v>1599</v>
      </c>
      <c r="B289" s="77" t="s">
        <v>2681</v>
      </c>
      <c r="C289" s="77" t="s">
        <v>1657</v>
      </c>
      <c r="D289" s="256">
        <v>1</v>
      </c>
      <c r="E289" s="79" t="s">
        <v>2682</v>
      </c>
      <c r="F289" s="77" t="s">
        <v>1657</v>
      </c>
      <c r="G289" s="32">
        <v>1</v>
      </c>
      <c r="H289" s="77" t="s">
        <v>2683</v>
      </c>
      <c r="I289" s="77" t="s">
        <v>232</v>
      </c>
      <c r="J289" s="84" t="s">
        <v>1660</v>
      </c>
      <c r="K289" s="84" t="s">
        <v>1660</v>
      </c>
      <c r="L289" s="84"/>
      <c r="M289" s="84"/>
      <c r="N289" s="84" t="s">
        <v>874</v>
      </c>
      <c r="O289" s="90">
        <v>43017</v>
      </c>
      <c r="P289" s="84"/>
      <c r="Q289" s="84"/>
      <c r="R289" s="120" t="s">
        <v>2684</v>
      </c>
      <c r="S289" s="84"/>
      <c r="T289" s="84"/>
      <c r="U289" s="85" t="s">
        <v>3058</v>
      </c>
      <c r="V289" s="82">
        <v>43018</v>
      </c>
      <c r="W289" s="90">
        <v>44113</v>
      </c>
    </row>
    <row r="290" spans="1:23" ht="33.75" hidden="1" x14ac:dyDescent="0.25">
      <c r="A290" s="88" t="s">
        <v>1600</v>
      </c>
      <c r="B290" s="77" t="s">
        <v>2685</v>
      </c>
      <c r="C290" s="77" t="s">
        <v>1657</v>
      </c>
      <c r="D290" s="256">
        <v>1</v>
      </c>
      <c r="E290" s="79" t="s">
        <v>2686</v>
      </c>
      <c r="F290" s="77" t="s">
        <v>1657</v>
      </c>
      <c r="G290" s="32">
        <v>1</v>
      </c>
      <c r="H290" s="77" t="s">
        <v>2687</v>
      </c>
      <c r="I290" s="77" t="s">
        <v>238</v>
      </c>
      <c r="J290" s="84" t="s">
        <v>1660</v>
      </c>
      <c r="K290" s="84" t="s">
        <v>1660</v>
      </c>
      <c r="L290" s="84"/>
      <c r="M290" s="84"/>
      <c r="N290" s="84" t="s">
        <v>874</v>
      </c>
      <c r="O290" s="90">
        <v>42802</v>
      </c>
      <c r="P290" s="84"/>
      <c r="Q290" s="84"/>
      <c r="R290" s="84" t="s">
        <v>2688</v>
      </c>
      <c r="S290" s="84"/>
      <c r="T290" s="84"/>
      <c r="U290" s="85" t="s">
        <v>3059</v>
      </c>
      <c r="V290" s="82">
        <v>42803</v>
      </c>
      <c r="W290" s="90">
        <v>43898</v>
      </c>
    </row>
    <row r="291" spans="1:23" ht="33.75" hidden="1" x14ac:dyDescent="0.25">
      <c r="A291" s="88" t="s">
        <v>1601</v>
      </c>
      <c r="B291" s="77" t="s">
        <v>2689</v>
      </c>
      <c r="C291" s="77" t="s">
        <v>1657</v>
      </c>
      <c r="D291" s="256">
        <v>1</v>
      </c>
      <c r="E291" s="79" t="s">
        <v>2690</v>
      </c>
      <c r="F291" s="77" t="s">
        <v>1657</v>
      </c>
      <c r="G291" s="32">
        <v>1</v>
      </c>
      <c r="H291" s="77" t="s">
        <v>2691</v>
      </c>
      <c r="I291" s="77" t="s">
        <v>238</v>
      </c>
      <c r="J291" s="84" t="s">
        <v>1660</v>
      </c>
      <c r="K291" s="84" t="s">
        <v>1660</v>
      </c>
      <c r="L291" s="84"/>
      <c r="M291" s="84"/>
      <c r="N291" s="84" t="s">
        <v>874</v>
      </c>
      <c r="O291" s="90">
        <v>42802</v>
      </c>
      <c r="P291" s="84"/>
      <c r="Q291" s="84"/>
      <c r="R291" s="84" t="s">
        <v>2692</v>
      </c>
      <c r="S291" s="84"/>
      <c r="T291" s="84"/>
      <c r="U291" s="85" t="s">
        <v>3060</v>
      </c>
      <c r="V291" s="82">
        <v>42803</v>
      </c>
      <c r="W291" s="90">
        <v>43898</v>
      </c>
    </row>
    <row r="292" spans="1:23" ht="33.75" hidden="1" x14ac:dyDescent="0.25">
      <c r="A292" s="88" t="s">
        <v>1602</v>
      </c>
      <c r="B292" s="77" t="s">
        <v>2693</v>
      </c>
      <c r="C292" s="77" t="s">
        <v>1657</v>
      </c>
      <c r="D292" s="256">
        <v>1</v>
      </c>
      <c r="E292" s="79" t="s">
        <v>2694</v>
      </c>
      <c r="F292" s="77" t="s">
        <v>1657</v>
      </c>
      <c r="G292" s="32">
        <v>1</v>
      </c>
      <c r="H292" s="77" t="s">
        <v>2695</v>
      </c>
      <c r="I292" s="77" t="s">
        <v>238</v>
      </c>
      <c r="J292" s="84" t="s">
        <v>1660</v>
      </c>
      <c r="K292" s="84" t="s">
        <v>1660</v>
      </c>
      <c r="L292" s="84"/>
      <c r="M292" s="84"/>
      <c r="N292" s="84" t="s">
        <v>874</v>
      </c>
      <c r="O292" s="90">
        <v>42802</v>
      </c>
      <c r="P292" s="84"/>
      <c r="Q292" s="84"/>
      <c r="R292" s="84" t="s">
        <v>2696</v>
      </c>
      <c r="S292" s="84"/>
      <c r="T292" s="84"/>
      <c r="U292" s="85" t="s">
        <v>3061</v>
      </c>
      <c r="V292" s="82">
        <v>42803</v>
      </c>
      <c r="W292" s="90">
        <v>43898</v>
      </c>
    </row>
    <row r="293" spans="1:23" ht="33.75" hidden="1" x14ac:dyDescent="0.25">
      <c r="A293" s="88" t="s">
        <v>1603</v>
      </c>
      <c r="B293" s="77" t="s">
        <v>2697</v>
      </c>
      <c r="C293" s="77" t="s">
        <v>1657</v>
      </c>
      <c r="D293" s="256">
        <v>1</v>
      </c>
      <c r="E293" s="79" t="s">
        <v>2698</v>
      </c>
      <c r="F293" s="77" t="s">
        <v>1657</v>
      </c>
      <c r="G293" s="32">
        <v>1</v>
      </c>
      <c r="H293" s="77" t="s">
        <v>2699</v>
      </c>
      <c r="I293" s="77" t="s">
        <v>238</v>
      </c>
      <c r="J293" s="84" t="s">
        <v>1660</v>
      </c>
      <c r="K293" s="84" t="s">
        <v>1660</v>
      </c>
      <c r="L293" s="84"/>
      <c r="M293" s="84"/>
      <c r="N293" s="84" t="s">
        <v>874</v>
      </c>
      <c r="O293" s="90">
        <v>42802</v>
      </c>
      <c r="P293" s="84"/>
      <c r="Q293" s="84"/>
      <c r="R293" s="84" t="s">
        <v>2700</v>
      </c>
      <c r="S293" s="84"/>
      <c r="T293" s="84"/>
      <c r="U293" s="85" t="s">
        <v>3062</v>
      </c>
      <c r="V293" s="82">
        <v>42803</v>
      </c>
      <c r="W293" s="90">
        <v>43898</v>
      </c>
    </row>
    <row r="294" spans="1:23" ht="33.75" hidden="1" x14ac:dyDescent="0.25">
      <c r="A294" s="88" t="s">
        <v>1604</v>
      </c>
      <c r="B294" s="77" t="s">
        <v>2701</v>
      </c>
      <c r="C294" s="77" t="s">
        <v>1657</v>
      </c>
      <c r="D294" s="256">
        <v>1</v>
      </c>
      <c r="E294" s="79" t="s">
        <v>2702</v>
      </c>
      <c r="F294" s="77" t="s">
        <v>1657</v>
      </c>
      <c r="G294" s="32">
        <v>1</v>
      </c>
      <c r="H294" s="77" t="s">
        <v>2703</v>
      </c>
      <c r="I294" s="77" t="s">
        <v>238</v>
      </c>
      <c r="J294" s="84" t="s">
        <v>1660</v>
      </c>
      <c r="K294" s="84" t="s">
        <v>1660</v>
      </c>
      <c r="L294" s="84"/>
      <c r="M294" s="84"/>
      <c r="N294" s="84" t="s">
        <v>874</v>
      </c>
      <c r="O294" s="90">
        <v>42909</v>
      </c>
      <c r="P294" s="84"/>
      <c r="Q294" s="84"/>
      <c r="R294" s="84" t="s">
        <v>2704</v>
      </c>
      <c r="S294" s="84"/>
      <c r="T294" s="84"/>
      <c r="U294" s="85" t="s">
        <v>3063</v>
      </c>
      <c r="V294" s="82">
        <v>42910</v>
      </c>
      <c r="W294" s="90">
        <v>44005</v>
      </c>
    </row>
    <row r="295" spans="1:23" ht="33.75" hidden="1" x14ac:dyDescent="0.25">
      <c r="A295" s="88" t="s">
        <v>1605</v>
      </c>
      <c r="B295" s="77" t="s">
        <v>2705</v>
      </c>
      <c r="C295" s="77" t="s">
        <v>1657</v>
      </c>
      <c r="D295" s="256">
        <v>1</v>
      </c>
      <c r="E295" s="79" t="s">
        <v>2706</v>
      </c>
      <c r="F295" s="77" t="s">
        <v>1657</v>
      </c>
      <c r="G295" s="32">
        <v>1</v>
      </c>
      <c r="H295" s="77" t="s">
        <v>2707</v>
      </c>
      <c r="I295" s="77" t="s">
        <v>238</v>
      </c>
      <c r="J295" s="84" t="s">
        <v>1660</v>
      </c>
      <c r="K295" s="84" t="s">
        <v>1660</v>
      </c>
      <c r="L295" s="84"/>
      <c r="M295" s="84"/>
      <c r="N295" s="84" t="s">
        <v>874</v>
      </c>
      <c r="O295" s="90">
        <v>42909</v>
      </c>
      <c r="P295" s="84"/>
      <c r="Q295" s="84"/>
      <c r="R295" s="84" t="s">
        <v>2708</v>
      </c>
      <c r="S295" s="84"/>
      <c r="T295" s="84"/>
      <c r="U295" s="85" t="s">
        <v>3064</v>
      </c>
      <c r="V295" s="82">
        <v>42910</v>
      </c>
      <c r="W295" s="90">
        <v>44005</v>
      </c>
    </row>
    <row r="296" spans="1:23" ht="45" hidden="1" x14ac:dyDescent="0.25">
      <c r="A296" s="88" t="s">
        <v>1606</v>
      </c>
      <c r="B296" s="77" t="s">
        <v>2709</v>
      </c>
      <c r="C296" s="77" t="s">
        <v>1657</v>
      </c>
      <c r="D296" s="256">
        <v>1</v>
      </c>
      <c r="E296" s="79" t="s">
        <v>2710</v>
      </c>
      <c r="F296" s="77" t="s">
        <v>1657</v>
      </c>
      <c r="G296" s="32">
        <v>1</v>
      </c>
      <c r="H296" s="77" t="s">
        <v>2711</v>
      </c>
      <c r="I296" s="77" t="s">
        <v>238</v>
      </c>
      <c r="J296" s="84" t="s">
        <v>1660</v>
      </c>
      <c r="K296" s="84" t="s">
        <v>1660</v>
      </c>
      <c r="L296" s="84"/>
      <c r="M296" s="84"/>
      <c r="N296" s="84" t="s">
        <v>874</v>
      </c>
      <c r="O296" s="90">
        <v>42909</v>
      </c>
      <c r="P296" s="84"/>
      <c r="Q296" s="84"/>
      <c r="R296" s="84" t="s">
        <v>2712</v>
      </c>
      <c r="S296" s="84"/>
      <c r="T296" s="84"/>
      <c r="U296" s="85" t="s">
        <v>3065</v>
      </c>
      <c r="V296" s="82">
        <v>42910</v>
      </c>
      <c r="W296" s="90">
        <v>44005</v>
      </c>
    </row>
    <row r="297" spans="1:23" ht="33.75" hidden="1" x14ac:dyDescent="0.25">
      <c r="A297" s="88" t="s">
        <v>1607</v>
      </c>
      <c r="B297" s="77" t="s">
        <v>2001</v>
      </c>
      <c r="C297" s="77" t="s">
        <v>1657</v>
      </c>
      <c r="D297" s="256">
        <v>1</v>
      </c>
      <c r="E297" s="79" t="s">
        <v>2713</v>
      </c>
      <c r="F297" s="77" t="s">
        <v>1657</v>
      </c>
      <c r="G297" s="32">
        <v>1</v>
      </c>
      <c r="H297" s="77" t="s">
        <v>2714</v>
      </c>
      <c r="I297" s="77" t="s">
        <v>238</v>
      </c>
      <c r="J297" s="84" t="s">
        <v>1660</v>
      </c>
      <c r="K297" s="84" t="s">
        <v>1660</v>
      </c>
      <c r="L297" s="84"/>
      <c r="M297" s="84"/>
      <c r="N297" s="84" t="s">
        <v>874</v>
      </c>
      <c r="O297" s="90">
        <v>43012</v>
      </c>
      <c r="P297" s="84"/>
      <c r="Q297" s="84"/>
      <c r="R297" s="84" t="s">
        <v>2715</v>
      </c>
      <c r="S297" s="84"/>
      <c r="T297" s="84"/>
      <c r="U297" s="85" t="s">
        <v>3066</v>
      </c>
      <c r="V297" s="82">
        <v>43013</v>
      </c>
      <c r="W297" s="90">
        <v>44108</v>
      </c>
    </row>
    <row r="298" spans="1:23" ht="33.75" hidden="1" x14ac:dyDescent="0.25">
      <c r="A298" s="88" t="s">
        <v>1608</v>
      </c>
      <c r="B298" s="77" t="s">
        <v>2709</v>
      </c>
      <c r="C298" s="77" t="s">
        <v>1657</v>
      </c>
      <c r="D298" s="256">
        <v>1</v>
      </c>
      <c r="E298" s="79" t="s">
        <v>2716</v>
      </c>
      <c r="F298" s="77" t="s">
        <v>1657</v>
      </c>
      <c r="G298" s="32">
        <v>1</v>
      </c>
      <c r="H298" s="77" t="s">
        <v>2717</v>
      </c>
      <c r="I298" s="77" t="s">
        <v>238</v>
      </c>
      <c r="J298" s="84" t="s">
        <v>1660</v>
      </c>
      <c r="K298" s="84" t="s">
        <v>1660</v>
      </c>
      <c r="L298" s="84"/>
      <c r="M298" s="84"/>
      <c r="N298" s="84" t="s">
        <v>874</v>
      </c>
      <c r="O298" s="90">
        <v>43012</v>
      </c>
      <c r="P298" s="84"/>
      <c r="Q298" s="84"/>
      <c r="R298" s="84" t="s">
        <v>2718</v>
      </c>
      <c r="S298" s="84"/>
      <c r="T298" s="84"/>
      <c r="U298" s="85" t="s">
        <v>2715</v>
      </c>
      <c r="V298" s="82">
        <v>43013</v>
      </c>
      <c r="W298" s="90">
        <v>44108</v>
      </c>
    </row>
    <row r="299" spans="1:23" ht="33.75" hidden="1" x14ac:dyDescent="0.25">
      <c r="A299" s="88" t="s">
        <v>1609</v>
      </c>
      <c r="B299" s="77" t="s">
        <v>2719</v>
      </c>
      <c r="C299" s="77" t="s">
        <v>1657</v>
      </c>
      <c r="D299" s="256">
        <v>1</v>
      </c>
      <c r="E299" s="79" t="s">
        <v>2720</v>
      </c>
      <c r="F299" s="77" t="s">
        <v>1657</v>
      </c>
      <c r="G299" s="32">
        <v>1</v>
      </c>
      <c r="H299" s="77" t="s">
        <v>2721</v>
      </c>
      <c r="I299" s="77" t="s">
        <v>238</v>
      </c>
      <c r="J299" s="84" t="s">
        <v>1660</v>
      </c>
      <c r="K299" s="84" t="s">
        <v>1660</v>
      </c>
      <c r="L299" s="84"/>
      <c r="M299" s="84"/>
      <c r="N299" s="84" t="s">
        <v>874</v>
      </c>
      <c r="O299" s="90">
        <v>43013</v>
      </c>
      <c r="P299" s="84"/>
      <c r="Q299" s="84"/>
      <c r="R299" s="84" t="s">
        <v>2722</v>
      </c>
      <c r="S299" s="84"/>
      <c r="T299" s="84"/>
      <c r="U299" s="85" t="s">
        <v>3067</v>
      </c>
      <c r="V299" s="82">
        <v>43014</v>
      </c>
      <c r="W299" s="90">
        <v>44109</v>
      </c>
    </row>
    <row r="300" spans="1:23" ht="33.75" hidden="1" x14ac:dyDescent="0.25">
      <c r="A300" s="88" t="s">
        <v>1610</v>
      </c>
      <c r="B300" s="77" t="s">
        <v>2723</v>
      </c>
      <c r="C300" s="77" t="s">
        <v>1657</v>
      </c>
      <c r="D300" s="256">
        <v>1</v>
      </c>
      <c r="E300" s="79" t="s">
        <v>2724</v>
      </c>
      <c r="F300" s="77" t="s">
        <v>1657</v>
      </c>
      <c r="G300" s="32">
        <v>1</v>
      </c>
      <c r="H300" s="77" t="s">
        <v>2725</v>
      </c>
      <c r="I300" s="77" t="s">
        <v>238</v>
      </c>
      <c r="J300" s="84" t="s">
        <v>1660</v>
      </c>
      <c r="K300" s="84" t="s">
        <v>1660</v>
      </c>
      <c r="L300" s="84"/>
      <c r="M300" s="84"/>
      <c r="N300" s="84" t="s">
        <v>874</v>
      </c>
      <c r="O300" s="90">
        <v>43019</v>
      </c>
      <c r="P300" s="84"/>
      <c r="Q300" s="84"/>
      <c r="R300" s="84" t="s">
        <v>2726</v>
      </c>
      <c r="S300" s="84"/>
      <c r="T300" s="84"/>
      <c r="U300" s="85" t="s">
        <v>3068</v>
      </c>
      <c r="V300" s="82">
        <v>43020</v>
      </c>
      <c r="W300" s="90">
        <v>44115</v>
      </c>
    </row>
    <row r="301" spans="1:23" ht="33.75" hidden="1" x14ac:dyDescent="0.25">
      <c r="A301" s="88" t="s">
        <v>1611</v>
      </c>
      <c r="B301" s="77" t="s">
        <v>2727</v>
      </c>
      <c r="C301" s="77" t="s">
        <v>1657</v>
      </c>
      <c r="D301" s="256">
        <v>1</v>
      </c>
      <c r="E301" s="79" t="s">
        <v>2728</v>
      </c>
      <c r="F301" s="77" t="s">
        <v>1657</v>
      </c>
      <c r="G301" s="32">
        <v>1</v>
      </c>
      <c r="H301" s="77" t="s">
        <v>2729</v>
      </c>
      <c r="I301" s="77" t="s">
        <v>238</v>
      </c>
      <c r="J301" s="84" t="s">
        <v>1660</v>
      </c>
      <c r="K301" s="84" t="s">
        <v>1660</v>
      </c>
      <c r="L301" s="84"/>
      <c r="M301" s="84"/>
      <c r="N301" s="84" t="s">
        <v>874</v>
      </c>
      <c r="O301" s="90">
        <v>43019</v>
      </c>
      <c r="P301" s="84"/>
      <c r="Q301" s="84"/>
      <c r="R301" s="84" t="s">
        <v>2730</v>
      </c>
      <c r="S301" s="84"/>
      <c r="T301" s="84"/>
      <c r="U301" s="85" t="s">
        <v>3069</v>
      </c>
      <c r="V301" s="82">
        <v>43020</v>
      </c>
      <c r="W301" s="90">
        <v>44115</v>
      </c>
    </row>
    <row r="302" spans="1:23" ht="33.75" hidden="1" x14ac:dyDescent="0.25">
      <c r="A302" s="88" t="s">
        <v>1612</v>
      </c>
      <c r="B302" s="77" t="s">
        <v>2731</v>
      </c>
      <c r="C302" s="77" t="s">
        <v>1657</v>
      </c>
      <c r="D302" s="256">
        <v>1</v>
      </c>
      <c r="E302" s="79" t="s">
        <v>2732</v>
      </c>
      <c r="F302" s="77" t="s">
        <v>1657</v>
      </c>
      <c r="G302" s="32">
        <v>1</v>
      </c>
      <c r="H302" s="77" t="s">
        <v>2733</v>
      </c>
      <c r="I302" s="77" t="s">
        <v>238</v>
      </c>
      <c r="J302" s="84" t="s">
        <v>1660</v>
      </c>
      <c r="K302" s="84" t="s">
        <v>1660</v>
      </c>
      <c r="L302" s="84"/>
      <c r="M302" s="84"/>
      <c r="N302" s="84" t="s">
        <v>874</v>
      </c>
      <c r="O302" s="90">
        <v>43019</v>
      </c>
      <c r="P302" s="84"/>
      <c r="Q302" s="84"/>
      <c r="R302" s="84" t="s">
        <v>2734</v>
      </c>
      <c r="S302" s="84"/>
      <c r="T302" s="84"/>
      <c r="U302" s="85" t="s">
        <v>3070</v>
      </c>
      <c r="V302" s="82">
        <v>43020</v>
      </c>
      <c r="W302" s="90">
        <v>44115</v>
      </c>
    </row>
    <row r="303" spans="1:23" ht="33.75" hidden="1" x14ac:dyDescent="0.25">
      <c r="A303" s="88" t="s">
        <v>1613</v>
      </c>
      <c r="B303" s="77" t="s">
        <v>2735</v>
      </c>
      <c r="C303" s="77" t="s">
        <v>1657</v>
      </c>
      <c r="D303" s="256">
        <v>1</v>
      </c>
      <c r="E303" s="79" t="s">
        <v>2736</v>
      </c>
      <c r="F303" s="77" t="s">
        <v>1657</v>
      </c>
      <c r="G303" s="32">
        <v>1</v>
      </c>
      <c r="H303" s="77" t="s">
        <v>2737</v>
      </c>
      <c r="I303" s="77" t="s">
        <v>238</v>
      </c>
      <c r="J303" s="84" t="s">
        <v>1660</v>
      </c>
      <c r="K303" s="84" t="s">
        <v>1660</v>
      </c>
      <c r="L303" s="84"/>
      <c r="M303" s="84"/>
      <c r="N303" s="84" t="s">
        <v>874</v>
      </c>
      <c r="O303" s="90">
        <v>43019</v>
      </c>
      <c r="P303" s="84"/>
      <c r="Q303" s="84"/>
      <c r="R303" s="84" t="s">
        <v>2738</v>
      </c>
      <c r="S303" s="84"/>
      <c r="T303" s="84"/>
      <c r="U303" s="85" t="s">
        <v>3071</v>
      </c>
      <c r="V303" s="82">
        <v>43020</v>
      </c>
      <c r="W303" s="90">
        <v>44115</v>
      </c>
    </row>
    <row r="304" spans="1:23" ht="33.75" hidden="1" x14ac:dyDescent="0.25">
      <c r="A304" s="88" t="s">
        <v>1614</v>
      </c>
      <c r="B304" s="77" t="s">
        <v>2739</v>
      </c>
      <c r="C304" s="77" t="s">
        <v>1657</v>
      </c>
      <c r="D304" s="256">
        <v>1</v>
      </c>
      <c r="E304" s="79" t="s">
        <v>2799</v>
      </c>
      <c r="F304" s="77" t="s">
        <v>1657</v>
      </c>
      <c r="G304" s="32">
        <v>1</v>
      </c>
      <c r="H304" s="77" t="s">
        <v>2740</v>
      </c>
      <c r="I304" s="77" t="s">
        <v>93</v>
      </c>
      <c r="J304" s="84"/>
      <c r="K304" s="84"/>
      <c r="L304" s="84" t="s">
        <v>1660</v>
      </c>
      <c r="M304" s="84" t="s">
        <v>1660</v>
      </c>
      <c r="N304" s="84" t="s">
        <v>874</v>
      </c>
      <c r="O304" s="90">
        <v>43030</v>
      </c>
      <c r="P304" s="84"/>
      <c r="Q304" s="84"/>
      <c r="R304" s="123" t="s">
        <v>2741</v>
      </c>
      <c r="S304" s="84"/>
      <c r="T304" s="84"/>
      <c r="U304" s="85" t="s">
        <v>3072</v>
      </c>
      <c r="V304" s="82">
        <v>43031</v>
      </c>
      <c r="W304" s="90">
        <v>44126</v>
      </c>
    </row>
    <row r="305" spans="1:23" ht="33.75" hidden="1" x14ac:dyDescent="0.25">
      <c r="A305" s="88" t="s">
        <v>1615</v>
      </c>
      <c r="B305" s="77" t="s">
        <v>2742</v>
      </c>
      <c r="C305" s="77" t="s">
        <v>1657</v>
      </c>
      <c r="D305" s="256">
        <v>1</v>
      </c>
      <c r="E305" s="79" t="s">
        <v>2743</v>
      </c>
      <c r="F305" s="77" t="s">
        <v>1657</v>
      </c>
      <c r="G305" s="32">
        <v>1</v>
      </c>
      <c r="H305" s="77" t="s">
        <v>2744</v>
      </c>
      <c r="I305" s="77" t="s">
        <v>93</v>
      </c>
      <c r="J305" s="84"/>
      <c r="K305" s="84"/>
      <c r="L305" s="84" t="s">
        <v>1660</v>
      </c>
      <c r="M305" s="84" t="s">
        <v>1660</v>
      </c>
      <c r="N305" s="84" t="s">
        <v>874</v>
      </c>
      <c r="O305" s="90">
        <v>43030</v>
      </c>
      <c r="P305" s="84"/>
      <c r="Q305" s="84"/>
      <c r="R305" s="123" t="s">
        <v>2745</v>
      </c>
      <c r="S305" s="84"/>
      <c r="T305" s="84"/>
      <c r="U305" s="85" t="s">
        <v>3073</v>
      </c>
      <c r="V305" s="82">
        <v>43031</v>
      </c>
      <c r="W305" s="90">
        <v>44126</v>
      </c>
    </row>
    <row r="306" spans="1:23" ht="56.25" hidden="1" x14ac:dyDescent="0.25">
      <c r="A306" s="88" t="s">
        <v>1616</v>
      </c>
      <c r="B306" s="77" t="s">
        <v>2801</v>
      </c>
      <c r="C306" s="77" t="s">
        <v>679</v>
      </c>
      <c r="D306" s="256"/>
      <c r="E306" s="79" t="s">
        <v>2802</v>
      </c>
      <c r="F306" s="77" t="s">
        <v>679</v>
      </c>
      <c r="G306" s="32"/>
      <c r="H306" s="77" t="s">
        <v>2803</v>
      </c>
      <c r="I306" s="77" t="s">
        <v>31</v>
      </c>
      <c r="J306" s="84" t="s">
        <v>1660</v>
      </c>
      <c r="K306" s="84" t="s">
        <v>1660</v>
      </c>
      <c r="L306" s="84"/>
      <c r="M306" s="84"/>
      <c r="N306" s="84" t="s">
        <v>874</v>
      </c>
      <c r="O306" s="90" t="s">
        <v>2804</v>
      </c>
      <c r="P306" s="84"/>
      <c r="Q306" s="84"/>
      <c r="R306" s="84"/>
      <c r="S306" s="84"/>
      <c r="T306" s="84"/>
      <c r="U306" s="85"/>
      <c r="V306" s="82"/>
      <c r="W306" s="90"/>
    </row>
    <row r="307" spans="1:23" ht="33.75" hidden="1" x14ac:dyDescent="0.25">
      <c r="A307" s="88" t="s">
        <v>1617</v>
      </c>
      <c r="B307" s="77" t="s">
        <v>1761</v>
      </c>
      <c r="C307" s="77" t="s">
        <v>1657</v>
      </c>
      <c r="D307" s="256">
        <v>1</v>
      </c>
      <c r="E307" s="79" t="s">
        <v>1762</v>
      </c>
      <c r="F307" s="77" t="s">
        <v>1657</v>
      </c>
      <c r="G307" s="32">
        <v>1</v>
      </c>
      <c r="H307" s="77" t="s">
        <v>1763</v>
      </c>
      <c r="I307" s="77" t="s">
        <v>31</v>
      </c>
      <c r="J307" s="89"/>
      <c r="K307" s="84"/>
      <c r="L307" s="84" t="s">
        <v>1660</v>
      </c>
      <c r="M307" s="84" t="s">
        <v>1660</v>
      </c>
      <c r="N307" s="84" t="s">
        <v>874</v>
      </c>
      <c r="O307" s="90">
        <v>42779</v>
      </c>
      <c r="P307" s="84"/>
      <c r="Q307" s="84"/>
      <c r="R307" s="122" t="s">
        <v>1764</v>
      </c>
      <c r="S307" s="84"/>
      <c r="T307" s="84"/>
      <c r="U307" s="84" t="s">
        <v>1765</v>
      </c>
      <c r="V307" s="91">
        <v>42756</v>
      </c>
      <c r="W307" s="91">
        <v>43874</v>
      </c>
    </row>
    <row r="308" spans="1:23" ht="33.75" hidden="1" x14ac:dyDescent="0.25">
      <c r="A308" s="88" t="s">
        <v>1618</v>
      </c>
      <c r="B308" s="77" t="s">
        <v>1756</v>
      </c>
      <c r="C308" s="77" t="s">
        <v>1657</v>
      </c>
      <c r="D308" s="256">
        <v>1</v>
      </c>
      <c r="E308" s="79" t="s">
        <v>1757</v>
      </c>
      <c r="F308" s="77" t="s">
        <v>1657</v>
      </c>
      <c r="G308" s="32">
        <v>1</v>
      </c>
      <c r="H308" s="77" t="s">
        <v>1758</v>
      </c>
      <c r="I308" s="77" t="s">
        <v>31</v>
      </c>
      <c r="J308" s="89"/>
      <c r="K308" s="84"/>
      <c r="L308" s="84" t="s">
        <v>1660</v>
      </c>
      <c r="M308" s="84" t="s">
        <v>1660</v>
      </c>
      <c r="N308" s="84" t="s">
        <v>874</v>
      </c>
      <c r="O308" s="90">
        <v>42751</v>
      </c>
      <c r="P308" s="84"/>
      <c r="Q308" s="84"/>
      <c r="R308" s="122" t="s">
        <v>1759</v>
      </c>
      <c r="S308" s="84"/>
      <c r="T308" s="84"/>
      <c r="U308" s="84" t="s">
        <v>1760</v>
      </c>
      <c r="V308" s="91">
        <v>42759</v>
      </c>
      <c r="W308" s="91">
        <v>43846</v>
      </c>
    </row>
    <row r="309" spans="1:23" ht="45" hidden="1" x14ac:dyDescent="0.25">
      <c r="A309" s="88" t="s">
        <v>1619</v>
      </c>
      <c r="B309" s="77" t="s">
        <v>1844</v>
      </c>
      <c r="C309" s="77" t="s">
        <v>2773</v>
      </c>
      <c r="D309" s="256"/>
      <c r="E309" s="79" t="s">
        <v>2808</v>
      </c>
      <c r="F309" s="77" t="s">
        <v>2773</v>
      </c>
      <c r="G309" s="32"/>
      <c r="H309" s="77" t="s">
        <v>2812</v>
      </c>
      <c r="I309" s="77" t="s">
        <v>31</v>
      </c>
      <c r="J309" s="84" t="s">
        <v>1660</v>
      </c>
      <c r="K309" s="84" t="s">
        <v>1660</v>
      </c>
      <c r="L309" s="84"/>
      <c r="M309" s="84"/>
      <c r="N309" s="84" t="s">
        <v>874</v>
      </c>
      <c r="O309" s="90">
        <v>43031</v>
      </c>
      <c r="P309" s="84"/>
      <c r="Q309" s="84"/>
      <c r="R309" s="84"/>
      <c r="S309" s="84"/>
      <c r="T309" s="84"/>
      <c r="U309" s="85"/>
      <c r="V309" s="82"/>
      <c r="W309" s="90"/>
    </row>
    <row r="310" spans="1:23" ht="45" hidden="1" x14ac:dyDescent="0.25">
      <c r="A310" s="88" t="s">
        <v>1620</v>
      </c>
      <c r="B310" s="77" t="s">
        <v>2805</v>
      </c>
      <c r="C310" s="77" t="s">
        <v>2773</v>
      </c>
      <c r="D310" s="256"/>
      <c r="E310" s="79" t="s">
        <v>2809</v>
      </c>
      <c r="F310" s="77" t="s">
        <v>2773</v>
      </c>
      <c r="G310" s="32"/>
      <c r="H310" s="77" t="s">
        <v>2813</v>
      </c>
      <c r="I310" s="77" t="s">
        <v>31</v>
      </c>
      <c r="J310" s="84" t="s">
        <v>1660</v>
      </c>
      <c r="K310" s="84" t="s">
        <v>1660</v>
      </c>
      <c r="L310" s="84"/>
      <c r="M310" s="84"/>
      <c r="N310" s="84" t="s">
        <v>874</v>
      </c>
      <c r="O310" s="90">
        <v>43031</v>
      </c>
      <c r="P310" s="84"/>
      <c r="Q310" s="84"/>
      <c r="R310" s="84"/>
      <c r="S310" s="84"/>
      <c r="T310" s="84"/>
      <c r="U310" s="85"/>
      <c r="V310" s="82"/>
      <c r="W310" s="90"/>
    </row>
    <row r="311" spans="1:23" ht="56.25" hidden="1" x14ac:dyDescent="0.25">
      <c r="A311" s="88" t="s">
        <v>1621</v>
      </c>
      <c r="B311" s="77" t="s">
        <v>2806</v>
      </c>
      <c r="C311" s="77" t="s">
        <v>2773</v>
      </c>
      <c r="D311" s="256"/>
      <c r="E311" s="79" t="s">
        <v>2810</v>
      </c>
      <c r="F311" s="77" t="s">
        <v>2773</v>
      </c>
      <c r="G311" s="32"/>
      <c r="H311" s="77" t="s">
        <v>2815</v>
      </c>
      <c r="I311" s="77" t="s">
        <v>31</v>
      </c>
      <c r="J311" s="84" t="s">
        <v>1660</v>
      </c>
      <c r="K311" s="84" t="s">
        <v>1660</v>
      </c>
      <c r="L311" s="84"/>
      <c r="M311" s="84"/>
      <c r="N311" s="84" t="s">
        <v>874</v>
      </c>
      <c r="O311" s="90">
        <v>43031</v>
      </c>
      <c r="P311" s="84"/>
      <c r="Q311" s="84"/>
      <c r="R311" s="84"/>
      <c r="S311" s="84"/>
      <c r="T311" s="84"/>
      <c r="U311" s="85"/>
      <c r="V311" s="82"/>
      <c r="W311" s="90"/>
    </row>
    <row r="312" spans="1:23" ht="45" hidden="1" x14ac:dyDescent="0.25">
      <c r="A312" s="88" t="s">
        <v>1622</v>
      </c>
      <c r="B312" s="77" t="s">
        <v>2807</v>
      </c>
      <c r="C312" s="77" t="s">
        <v>2773</v>
      </c>
      <c r="D312" s="256"/>
      <c r="E312" s="79" t="s">
        <v>2811</v>
      </c>
      <c r="F312" s="77" t="s">
        <v>2773</v>
      </c>
      <c r="G312" s="32"/>
      <c r="H312" s="77" t="s">
        <v>2814</v>
      </c>
      <c r="I312" s="77" t="s">
        <v>31</v>
      </c>
      <c r="J312" s="84" t="s">
        <v>1660</v>
      </c>
      <c r="K312" s="84" t="s">
        <v>1660</v>
      </c>
      <c r="L312" s="84"/>
      <c r="M312" s="84"/>
      <c r="N312" s="84" t="s">
        <v>874</v>
      </c>
      <c r="O312" s="90">
        <v>43031</v>
      </c>
      <c r="P312" s="84"/>
      <c r="Q312" s="84"/>
      <c r="R312" s="84"/>
      <c r="S312" s="84"/>
      <c r="T312" s="84"/>
      <c r="U312" s="85"/>
      <c r="V312" s="82"/>
      <c r="W312" s="90"/>
    </row>
    <row r="313" spans="1:23" ht="33.75" hidden="1" x14ac:dyDescent="0.25">
      <c r="A313" s="88" t="s">
        <v>1623</v>
      </c>
      <c r="B313" s="118" t="s">
        <v>1751</v>
      </c>
      <c r="C313" s="118" t="s">
        <v>1657</v>
      </c>
      <c r="D313" s="256">
        <v>1</v>
      </c>
      <c r="E313" s="79" t="s">
        <v>1752</v>
      </c>
      <c r="F313" s="118" t="s">
        <v>1657</v>
      </c>
      <c r="G313" s="32">
        <v>1</v>
      </c>
      <c r="H313" s="118" t="s">
        <v>1753</v>
      </c>
      <c r="I313" s="118" t="s">
        <v>31</v>
      </c>
      <c r="J313" s="84" t="s">
        <v>1660</v>
      </c>
      <c r="K313" s="84" t="s">
        <v>1660</v>
      </c>
      <c r="L313" s="84"/>
      <c r="M313" s="84"/>
      <c r="N313" s="84" t="s">
        <v>874</v>
      </c>
      <c r="O313" s="90">
        <v>42751</v>
      </c>
      <c r="P313" s="84"/>
      <c r="Q313" s="84"/>
      <c r="R313" s="122" t="s">
        <v>1754</v>
      </c>
      <c r="S313" s="84"/>
      <c r="T313" s="84"/>
      <c r="U313" s="84" t="s">
        <v>1755</v>
      </c>
      <c r="V313" s="91">
        <v>42759</v>
      </c>
      <c r="W313" s="91">
        <v>43846</v>
      </c>
    </row>
    <row r="314" spans="1:23" ht="67.5" hidden="1" x14ac:dyDescent="0.25">
      <c r="A314" s="88" t="s">
        <v>1624</v>
      </c>
      <c r="B314" s="77" t="s">
        <v>2816</v>
      </c>
      <c r="C314" s="77" t="s">
        <v>2773</v>
      </c>
      <c r="D314" s="256"/>
      <c r="E314" s="79" t="s">
        <v>2820</v>
      </c>
      <c r="F314" s="77" t="s">
        <v>2773</v>
      </c>
      <c r="G314" s="32"/>
      <c r="H314" s="77" t="s">
        <v>2821</v>
      </c>
      <c r="I314" s="77" t="s">
        <v>31</v>
      </c>
      <c r="J314" s="84" t="s">
        <v>1660</v>
      </c>
      <c r="K314" s="84" t="s">
        <v>1660</v>
      </c>
      <c r="L314" s="84"/>
      <c r="M314" s="84"/>
      <c r="N314" s="84" t="s">
        <v>874</v>
      </c>
      <c r="O314" s="90">
        <v>43031</v>
      </c>
      <c r="P314" s="84"/>
      <c r="Q314" s="84"/>
      <c r="R314" s="84"/>
      <c r="S314" s="84"/>
      <c r="T314" s="84"/>
      <c r="U314" s="85"/>
      <c r="V314" s="82"/>
      <c r="W314" s="90"/>
    </row>
    <row r="315" spans="1:23" ht="33.75" hidden="1" x14ac:dyDescent="0.25">
      <c r="A315" s="88" t="s">
        <v>1625</v>
      </c>
      <c r="B315" s="77" t="s">
        <v>1745</v>
      </c>
      <c r="C315" s="77" t="s">
        <v>1657</v>
      </c>
      <c r="D315" s="256">
        <v>1</v>
      </c>
      <c r="E315" s="79" t="s">
        <v>1746</v>
      </c>
      <c r="F315" s="77" t="s">
        <v>1747</v>
      </c>
      <c r="G315" s="32">
        <v>1</v>
      </c>
      <c r="H315" s="77" t="s">
        <v>1748</v>
      </c>
      <c r="I315" s="77" t="s">
        <v>31</v>
      </c>
      <c r="J315" s="89"/>
      <c r="K315" s="84"/>
      <c r="L315" s="84" t="s">
        <v>1660</v>
      </c>
      <c r="M315" s="84" t="s">
        <v>1660</v>
      </c>
      <c r="N315" s="84" t="s">
        <v>874</v>
      </c>
      <c r="O315" s="90">
        <v>42752</v>
      </c>
      <c r="P315" s="84"/>
      <c r="Q315" s="84"/>
      <c r="R315" s="122" t="s">
        <v>1749</v>
      </c>
      <c r="S315" s="84"/>
      <c r="T315" s="84"/>
      <c r="U315" s="84" t="s">
        <v>1750</v>
      </c>
      <c r="V315" s="91">
        <v>42758</v>
      </c>
      <c r="W315" s="91">
        <v>43846</v>
      </c>
    </row>
    <row r="316" spans="1:23" x14ac:dyDescent="0.25">
      <c r="A316" s="55"/>
      <c r="B316" s="56"/>
      <c r="C316" s="55"/>
      <c r="D316" s="55"/>
      <c r="E316" s="57"/>
      <c r="F316" s="55"/>
      <c r="G316" s="55"/>
      <c r="H316" s="56"/>
      <c r="I316" s="55"/>
      <c r="J316" s="58"/>
      <c r="K316" s="58"/>
      <c r="L316" s="58"/>
      <c r="M316" s="58"/>
      <c r="N316" s="58"/>
      <c r="O316" s="58"/>
      <c r="P316" s="58"/>
      <c r="Q316" s="58"/>
      <c r="R316" s="54"/>
      <c r="S316" s="54"/>
      <c r="T316" s="54"/>
      <c r="U316" s="54"/>
      <c r="V316" s="55"/>
      <c r="W316" s="58"/>
    </row>
    <row r="317" spans="1:23" x14ac:dyDescent="0.25">
      <c r="A317" s="44"/>
      <c r="B317" s="49"/>
      <c r="C317" s="44"/>
      <c r="D317" s="44"/>
      <c r="E317" s="50"/>
      <c r="F317" s="44"/>
      <c r="G317" s="44"/>
      <c r="H317" s="49"/>
      <c r="I317" s="44"/>
      <c r="J317" s="44"/>
      <c r="K317" s="44"/>
      <c r="L317" s="44"/>
      <c r="M317" s="44"/>
      <c r="N317" s="44"/>
      <c r="O317" s="44"/>
      <c r="P317" s="44"/>
      <c r="Q317" s="44"/>
      <c r="R317" s="49"/>
      <c r="S317" s="49"/>
      <c r="T317" s="49"/>
      <c r="U317" s="49"/>
      <c r="V317" s="44"/>
      <c r="W317" s="44"/>
    </row>
    <row r="318" spans="1:23" ht="15.75" thickBot="1" x14ac:dyDescent="0.3">
      <c r="A318" s="4"/>
      <c r="B318" s="45"/>
      <c r="C318" s="4"/>
      <c r="D318" s="4"/>
      <c r="E318" s="46"/>
      <c r="F318" s="4"/>
      <c r="G318" s="4"/>
      <c r="H318" s="45"/>
      <c r="I318" s="4"/>
      <c r="J318" s="47"/>
      <c r="K318" s="47"/>
      <c r="L318" s="47"/>
      <c r="M318" s="47"/>
      <c r="N318" s="47"/>
      <c r="O318" s="47"/>
      <c r="P318" s="47"/>
      <c r="Q318" s="47"/>
      <c r="R318" s="48"/>
      <c r="S318" s="48"/>
      <c r="T318" s="48"/>
      <c r="U318" s="48"/>
      <c r="V318" s="4"/>
      <c r="W318" s="47"/>
    </row>
    <row r="319" spans="1:23" ht="16.5" thickBot="1" x14ac:dyDescent="0.3">
      <c r="A319" s="3"/>
      <c r="B319" s="315" t="s">
        <v>15</v>
      </c>
      <c r="C319" s="316"/>
      <c r="D319" s="316"/>
      <c r="E319" s="317"/>
      <c r="F319" s="315" t="s">
        <v>23</v>
      </c>
      <c r="G319" s="316"/>
      <c r="H319" s="320"/>
      <c r="I319" s="321" t="s">
        <v>24</v>
      </c>
      <c r="J319" s="317"/>
      <c r="K319" s="315" t="s">
        <v>26</v>
      </c>
      <c r="L319" s="317"/>
      <c r="M319" s="2"/>
      <c r="N319" s="2"/>
      <c r="O319" s="2"/>
      <c r="P319" s="2"/>
      <c r="Q319" s="2"/>
      <c r="R319" s="51"/>
      <c r="S319" s="51"/>
      <c r="T319" s="51"/>
      <c r="U319" s="51"/>
      <c r="V319" s="5"/>
      <c r="W319" s="5"/>
    </row>
    <row r="320" spans="1:23" ht="15.75" x14ac:dyDescent="0.25">
      <c r="A320" s="3"/>
      <c r="B320" s="304" t="s">
        <v>22</v>
      </c>
      <c r="C320" s="305"/>
      <c r="D320" s="305"/>
      <c r="E320" s="306"/>
      <c r="F320" s="359">
        <v>307</v>
      </c>
      <c r="G320" s="360"/>
      <c r="H320" s="361"/>
      <c r="I320" s="362">
        <v>307</v>
      </c>
      <c r="J320" s="363"/>
      <c r="K320" s="364">
        <v>614</v>
      </c>
      <c r="L320" s="365"/>
      <c r="M320" s="2"/>
      <c r="N320" s="2"/>
      <c r="O320" s="2"/>
      <c r="P320" s="2"/>
      <c r="Q320" s="2"/>
      <c r="R320" s="51"/>
      <c r="S320" s="51"/>
      <c r="T320" s="51"/>
      <c r="U320" s="51"/>
      <c r="V320" s="5"/>
      <c r="W320" s="5"/>
    </row>
    <row r="321" spans="1:23" ht="16.5" thickBot="1" x14ac:dyDescent="0.3">
      <c r="A321" s="3"/>
      <c r="B321" s="292" t="s">
        <v>25</v>
      </c>
      <c r="C321" s="293"/>
      <c r="D321" s="293"/>
      <c r="E321" s="294"/>
      <c r="F321" s="347">
        <v>266</v>
      </c>
      <c r="G321" s="348"/>
      <c r="H321" s="349"/>
      <c r="I321" s="297">
        <v>266</v>
      </c>
      <c r="J321" s="350"/>
      <c r="K321" s="347">
        <v>532</v>
      </c>
      <c r="L321" s="350"/>
      <c r="M321" s="2"/>
      <c r="N321" s="2"/>
      <c r="O321" s="2"/>
      <c r="P321" s="2"/>
      <c r="Q321" s="2"/>
      <c r="R321" s="51"/>
      <c r="S321" s="51"/>
      <c r="T321" s="51"/>
      <c r="U321" s="51"/>
      <c r="V321" s="5"/>
      <c r="W321" s="5"/>
    </row>
    <row r="322" spans="1:23" ht="15.75" x14ac:dyDescent="0.25">
      <c r="A322" s="3"/>
      <c r="B322" s="45"/>
      <c r="C322" s="4"/>
      <c r="D322" s="4"/>
      <c r="E322" s="46"/>
      <c r="F322" s="7"/>
      <c r="G322" s="7"/>
      <c r="H322" s="52"/>
      <c r="I322" s="7"/>
      <c r="J322" s="7"/>
      <c r="K322" s="7"/>
      <c r="L322" s="7"/>
      <c r="M322" s="2"/>
      <c r="N322" s="2"/>
      <c r="O322" s="2"/>
      <c r="P322" s="2"/>
      <c r="Q322" s="2"/>
      <c r="R322" s="51"/>
      <c r="S322" s="51"/>
      <c r="T322" s="51"/>
      <c r="U322" s="51"/>
      <c r="V322" s="5"/>
      <c r="W322" s="5"/>
    </row>
    <row r="323" spans="1:23" ht="15.75" x14ac:dyDescent="0.25">
      <c r="A323" s="3"/>
      <c r="B323" s="37"/>
      <c r="C323" s="3"/>
      <c r="D323" s="3"/>
      <c r="E323" s="53"/>
      <c r="F323" s="2"/>
      <c r="G323" s="2"/>
      <c r="H323" s="51"/>
      <c r="I323" s="2"/>
      <c r="J323" s="2"/>
      <c r="K323" s="2"/>
      <c r="L323" s="2"/>
      <c r="M323" s="2"/>
      <c r="N323" s="2"/>
      <c r="O323" s="2"/>
      <c r="P323" s="2"/>
      <c r="Q323" s="2"/>
      <c r="R323" s="51"/>
      <c r="S323" s="51"/>
      <c r="T323" s="51"/>
      <c r="U323" s="51"/>
      <c r="V323" s="5"/>
      <c r="W323" s="5"/>
    </row>
    <row r="324" spans="1:23" ht="15.75" x14ac:dyDescent="0.25">
      <c r="A324" s="3"/>
      <c r="B324" s="3"/>
      <c r="C324" s="3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51"/>
      <c r="S324" s="51"/>
      <c r="T324" s="51"/>
      <c r="U324" s="51"/>
      <c r="V324" s="5"/>
      <c r="W324" s="5"/>
    </row>
    <row r="325" spans="1:23" ht="15.75" x14ac:dyDescent="0.25">
      <c r="A325" s="3"/>
      <c r="B325" s="3"/>
      <c r="C325" s="3"/>
      <c r="D325" s="3"/>
      <c r="E325" s="2"/>
      <c r="F325" s="2"/>
      <c r="G325" s="2"/>
      <c r="H325" s="6" t="s">
        <v>9</v>
      </c>
      <c r="I325" s="2"/>
      <c r="J325" s="2"/>
      <c r="K325" s="2"/>
      <c r="L325" s="2"/>
      <c r="M325" s="2"/>
      <c r="N325" s="2"/>
      <c r="O325" s="6" t="s">
        <v>27</v>
      </c>
      <c r="P325" s="2"/>
      <c r="Q325" s="2"/>
      <c r="R325" s="37"/>
      <c r="S325" s="37"/>
      <c r="T325" s="37"/>
      <c r="U325" s="37"/>
      <c r="V325" s="3"/>
      <c r="W325" s="3"/>
    </row>
    <row r="326" spans="1:23" ht="15.75" x14ac:dyDescent="0.25">
      <c r="A326" s="1" t="s">
        <v>7</v>
      </c>
      <c r="B326" s="3"/>
      <c r="C326" s="3"/>
      <c r="D326" s="3"/>
      <c r="E326" s="3"/>
      <c r="F326" s="3"/>
      <c r="G326" s="3"/>
      <c r="H326" s="6" t="s">
        <v>14</v>
      </c>
      <c r="I326" s="3"/>
      <c r="J326" s="3"/>
      <c r="K326" s="3"/>
      <c r="L326" s="3"/>
      <c r="M326" s="3"/>
      <c r="N326" s="3"/>
      <c r="O326" s="6" t="s">
        <v>14</v>
      </c>
      <c r="P326" s="3"/>
      <c r="Q326" s="3"/>
      <c r="R326" s="37"/>
      <c r="S326" s="37"/>
      <c r="T326" s="37"/>
      <c r="U326" s="37"/>
      <c r="V326" s="3"/>
      <c r="W326" s="3"/>
    </row>
    <row r="327" spans="1:23" ht="15.75" x14ac:dyDescent="0.25">
      <c r="A327" s="6" t="s">
        <v>14</v>
      </c>
      <c r="B327" s="3"/>
      <c r="C327" s="3"/>
      <c r="D327" s="3"/>
      <c r="E327" s="3"/>
      <c r="F327" s="3"/>
      <c r="G327" s="3"/>
      <c r="H327" s="3" t="s">
        <v>1652</v>
      </c>
      <c r="I327" s="3"/>
      <c r="J327" s="3"/>
      <c r="K327" s="3"/>
      <c r="L327" s="3"/>
      <c r="M327" s="3"/>
      <c r="N327" s="3"/>
      <c r="O327" s="3" t="s">
        <v>1654</v>
      </c>
      <c r="P327" s="3"/>
      <c r="Q327" s="3"/>
      <c r="R327" s="37"/>
      <c r="S327" s="37"/>
      <c r="T327" s="37"/>
      <c r="U327" s="37"/>
      <c r="V327" s="3"/>
      <c r="W327" s="3"/>
    </row>
    <row r="328" spans="1:23" ht="15.75" x14ac:dyDescent="0.25">
      <c r="A328" s="3" t="s">
        <v>1651</v>
      </c>
      <c r="B328" s="3"/>
      <c r="C328" s="3"/>
      <c r="D328" s="3"/>
      <c r="E328" s="3"/>
      <c r="F328" s="3"/>
      <c r="G328" s="3"/>
      <c r="H328" s="3" t="s">
        <v>1653</v>
      </c>
      <c r="I328" s="3"/>
      <c r="J328" s="3"/>
      <c r="K328" s="3"/>
      <c r="L328" s="3"/>
      <c r="M328" s="3"/>
      <c r="N328" s="3"/>
      <c r="O328" s="3" t="s">
        <v>1655</v>
      </c>
      <c r="P328" s="3"/>
      <c r="Q328" s="3"/>
      <c r="R328" s="37"/>
      <c r="S328" s="37"/>
      <c r="T328" s="37"/>
      <c r="U328" s="37"/>
      <c r="V328" s="3"/>
      <c r="W328" s="3"/>
    </row>
    <row r="329" spans="1:23" ht="15.75" x14ac:dyDescent="0.25">
      <c r="A329" s="291" t="s">
        <v>1650</v>
      </c>
      <c r="B329" s="291"/>
      <c r="C329" s="291"/>
      <c r="D329" s="252"/>
      <c r="E329" s="3"/>
      <c r="F329" s="3"/>
      <c r="G329" s="3"/>
      <c r="H329" s="3" t="s">
        <v>4567</v>
      </c>
      <c r="I329" s="3"/>
      <c r="J329" s="3"/>
      <c r="K329" s="3"/>
      <c r="L329" s="3"/>
      <c r="M329" s="3"/>
      <c r="N329" s="3"/>
      <c r="O329" s="3" t="s">
        <v>4568</v>
      </c>
      <c r="P329" s="3"/>
      <c r="Q329" s="3"/>
    </row>
    <row r="330" spans="1:23" ht="15.75" x14ac:dyDescent="0.25">
      <c r="A330" s="2" t="s">
        <v>4566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</sheetData>
  <autoFilter ref="A8:W315">
    <filterColumn colId="8">
      <filters>
        <filter val="ADN"/>
      </filters>
    </filterColumn>
    <sortState ref="A31:W315">
      <sortCondition descending="1" ref="R8:R315"/>
    </sortState>
  </autoFilter>
  <mergeCells count="39">
    <mergeCell ref="A2:W2"/>
    <mergeCell ref="A3:W3"/>
    <mergeCell ref="A4:W4"/>
    <mergeCell ref="A6:A8"/>
    <mergeCell ref="B6:B8"/>
    <mergeCell ref="C6:C8"/>
    <mergeCell ref="E6:E8"/>
    <mergeCell ref="F6:F8"/>
    <mergeCell ref="H6:H8"/>
    <mergeCell ref="I6:I8"/>
    <mergeCell ref="S7:S8"/>
    <mergeCell ref="T7:T8"/>
    <mergeCell ref="R6:T6"/>
    <mergeCell ref="W7:W8"/>
    <mergeCell ref="N6:N8"/>
    <mergeCell ref="O6:O8"/>
    <mergeCell ref="B320:E320"/>
    <mergeCell ref="F320:H320"/>
    <mergeCell ref="I320:J320"/>
    <mergeCell ref="K320:L320"/>
    <mergeCell ref="J6:M6"/>
    <mergeCell ref="J7:K7"/>
    <mergeCell ref="L7:M7"/>
    <mergeCell ref="B319:E319"/>
    <mergeCell ref="F319:H319"/>
    <mergeCell ref="I319:J319"/>
    <mergeCell ref="K319:L319"/>
    <mergeCell ref="D6:D8"/>
    <mergeCell ref="G6:G8"/>
    <mergeCell ref="P6:P8"/>
    <mergeCell ref="Q6:Q8"/>
    <mergeCell ref="U6:W6"/>
    <mergeCell ref="U7:U8"/>
    <mergeCell ref="V7:V8"/>
    <mergeCell ref="B321:E321"/>
    <mergeCell ref="F321:H321"/>
    <mergeCell ref="I321:J321"/>
    <mergeCell ref="K321:L321"/>
    <mergeCell ref="A329:C329"/>
  </mergeCells>
  <pageMargins left="0.7" right="0.7" top="0.75" bottom="0.75" header="0.3" footer="0.3"/>
  <pageSetup paperSize="5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5"/>
  <sheetViews>
    <sheetView showGridLines="0" view="pageBreakPreview" zoomScaleNormal="100" zoomScaleSheetLayoutView="100" workbookViewId="0">
      <selection activeCell="F52" sqref="F52"/>
    </sheetView>
  </sheetViews>
  <sheetFormatPr defaultColWidth="9.140625" defaultRowHeight="15" x14ac:dyDescent="0.2"/>
  <cols>
    <col min="1" max="1" width="4" style="3" customWidth="1"/>
    <col min="2" max="2" width="14" style="3" customWidth="1"/>
    <col min="3" max="3" width="5.85546875" style="3" customWidth="1"/>
    <col min="4" max="5" width="10.7109375" style="3" customWidth="1"/>
    <col min="6" max="6" width="15.85546875" style="3" customWidth="1"/>
    <col min="7" max="9" width="6.140625" style="3" customWidth="1"/>
    <col min="10" max="10" width="21.140625" style="3" customWidth="1"/>
    <col min="11" max="12" width="4.42578125" style="3" customWidth="1"/>
    <col min="13" max="13" width="4.28515625" style="3" customWidth="1"/>
    <col min="14" max="14" width="4.5703125" style="3" customWidth="1"/>
    <col min="15" max="15" width="3.5703125" style="3" customWidth="1"/>
    <col min="16" max="16" width="6.140625" style="3" customWidth="1"/>
    <col min="17" max="17" width="8.28515625" style="3" customWidth="1"/>
    <col min="18" max="19" width="5.42578125" style="3" customWidth="1"/>
    <col min="20" max="20" width="20.5703125" style="3" customWidth="1"/>
    <col min="21" max="21" width="9.140625" style="3" customWidth="1"/>
    <col min="22" max="22" width="9.85546875" style="3" customWidth="1"/>
    <col min="23" max="23" width="19.42578125" style="3" customWidth="1"/>
    <col min="24" max="25" width="8.7109375" style="3" customWidth="1"/>
    <col min="26" max="27" width="9.140625" style="63"/>
    <col min="28" max="16384" width="9.140625" style="3"/>
  </cols>
  <sheetData>
    <row r="1" spans="1:27" ht="19.5" customHeight="1" x14ac:dyDescent="0.25">
      <c r="G1" s="12"/>
      <c r="H1" s="267"/>
      <c r="I1" s="252"/>
      <c r="L1" s="6"/>
    </row>
    <row r="2" spans="1:27" ht="7.5" customHeight="1" x14ac:dyDescent="0.2"/>
    <row r="3" spans="1:27" ht="27" customHeight="1" x14ac:dyDescent="0.2">
      <c r="A3" s="325" t="s">
        <v>28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</row>
    <row r="4" spans="1:27" ht="15.75" customHeight="1" x14ac:dyDescent="0.2">
      <c r="A4" s="326" t="s">
        <v>676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</row>
    <row r="5" spans="1:27" ht="15.75" customHeight="1" x14ac:dyDescent="0.2">
      <c r="A5" s="327" t="s">
        <v>677</v>
      </c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</row>
    <row r="6" spans="1:27" ht="18" customHeight="1" thickBot="1" x14ac:dyDescent="0.25">
      <c r="A6" s="8"/>
      <c r="B6" s="8"/>
      <c r="C6" s="8"/>
      <c r="D6" s="8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W6" s="9"/>
      <c r="X6" s="9"/>
      <c r="Y6" s="9"/>
    </row>
    <row r="7" spans="1:27" s="116" customFormat="1" ht="15" customHeight="1" x14ac:dyDescent="0.25">
      <c r="A7" s="397" t="s">
        <v>13</v>
      </c>
      <c r="B7" s="399" t="s">
        <v>1</v>
      </c>
      <c r="C7" s="394" t="s">
        <v>12</v>
      </c>
      <c r="D7" s="411">
        <f>SUBTOTAL(9,D10:D339)</f>
        <v>300</v>
      </c>
      <c r="E7" s="271"/>
      <c r="F7" s="416" t="s">
        <v>0</v>
      </c>
      <c r="G7" s="394" t="s">
        <v>12</v>
      </c>
      <c r="H7" s="277"/>
      <c r="I7" s="411">
        <f>SUBTOTAL(9,I10:I339)</f>
        <v>302</v>
      </c>
      <c r="J7" s="416" t="s">
        <v>2</v>
      </c>
      <c r="K7" s="408" t="s">
        <v>10</v>
      </c>
      <c r="L7" s="402" t="s">
        <v>3</v>
      </c>
      <c r="M7" s="394"/>
      <c r="N7" s="394"/>
      <c r="O7" s="403"/>
      <c r="P7" s="399" t="s">
        <v>16</v>
      </c>
      <c r="Q7" s="416" t="s">
        <v>17</v>
      </c>
      <c r="R7" s="416" t="s">
        <v>18</v>
      </c>
      <c r="S7" s="408" t="s">
        <v>19</v>
      </c>
      <c r="T7" s="419" t="s">
        <v>402</v>
      </c>
      <c r="U7" s="420"/>
      <c r="V7" s="421"/>
      <c r="W7" s="419" t="s">
        <v>401</v>
      </c>
      <c r="X7" s="420"/>
      <c r="Y7" s="421"/>
      <c r="Z7" s="115"/>
      <c r="AA7" s="115"/>
    </row>
    <row r="8" spans="1:27" s="116" customFormat="1" ht="15" customHeight="1" x14ac:dyDescent="0.25">
      <c r="A8" s="398"/>
      <c r="B8" s="400"/>
      <c r="C8" s="395"/>
      <c r="D8" s="412"/>
      <c r="E8" s="272"/>
      <c r="F8" s="417"/>
      <c r="G8" s="395"/>
      <c r="H8" s="278"/>
      <c r="I8" s="412"/>
      <c r="J8" s="417"/>
      <c r="K8" s="409"/>
      <c r="L8" s="404" t="s">
        <v>4</v>
      </c>
      <c r="M8" s="405"/>
      <c r="N8" s="406" t="s">
        <v>8</v>
      </c>
      <c r="O8" s="407"/>
      <c r="P8" s="414"/>
      <c r="Q8" s="417"/>
      <c r="R8" s="417"/>
      <c r="S8" s="409"/>
      <c r="T8" s="422" t="s">
        <v>20</v>
      </c>
      <c r="U8" s="424" t="s">
        <v>11</v>
      </c>
      <c r="V8" s="426" t="s">
        <v>21</v>
      </c>
      <c r="W8" s="422" t="s">
        <v>20</v>
      </c>
      <c r="X8" s="424" t="s">
        <v>11</v>
      </c>
      <c r="Y8" s="426" t="s">
        <v>21</v>
      </c>
      <c r="Z8" s="115"/>
      <c r="AA8" s="115"/>
    </row>
    <row r="9" spans="1:27" s="116" customFormat="1" ht="54" customHeight="1" x14ac:dyDescent="0.25">
      <c r="A9" s="398"/>
      <c r="B9" s="401"/>
      <c r="C9" s="396"/>
      <c r="D9" s="413"/>
      <c r="E9" s="272"/>
      <c r="F9" s="418"/>
      <c r="G9" s="396"/>
      <c r="H9" s="278"/>
      <c r="I9" s="413"/>
      <c r="J9" s="418"/>
      <c r="K9" s="410"/>
      <c r="L9" s="60" t="s">
        <v>5</v>
      </c>
      <c r="M9" s="97" t="s">
        <v>6</v>
      </c>
      <c r="N9" s="97" t="s">
        <v>5</v>
      </c>
      <c r="O9" s="98" t="s">
        <v>6</v>
      </c>
      <c r="P9" s="415"/>
      <c r="Q9" s="418"/>
      <c r="R9" s="418"/>
      <c r="S9" s="410"/>
      <c r="T9" s="423"/>
      <c r="U9" s="425"/>
      <c r="V9" s="427"/>
      <c r="W9" s="423"/>
      <c r="X9" s="425"/>
      <c r="Y9" s="427"/>
      <c r="Z9" s="115"/>
      <c r="AA9" s="115"/>
    </row>
    <row r="10" spans="1:27" ht="39.950000000000003" customHeight="1" x14ac:dyDescent="0.2">
      <c r="A10" s="84" t="s">
        <v>682</v>
      </c>
      <c r="B10" s="77" t="s">
        <v>29</v>
      </c>
      <c r="C10" s="77">
        <v>2</v>
      </c>
      <c r="D10" s="255">
        <v>1</v>
      </c>
      <c r="E10" s="120" t="s">
        <v>682</v>
      </c>
      <c r="F10" s="77" t="s">
        <v>1649</v>
      </c>
      <c r="G10" s="77">
        <v>2</v>
      </c>
      <c r="H10" s="268"/>
      <c r="I10" s="255">
        <v>1</v>
      </c>
      <c r="J10" s="23" t="s">
        <v>30</v>
      </c>
      <c r="K10" s="77" t="s">
        <v>31</v>
      </c>
      <c r="L10" s="84"/>
      <c r="M10" s="84"/>
      <c r="N10" s="84" t="s">
        <v>48</v>
      </c>
      <c r="O10" s="84" t="s">
        <v>48</v>
      </c>
      <c r="P10" s="84" t="s">
        <v>874</v>
      </c>
      <c r="Q10" s="90">
        <v>43103</v>
      </c>
      <c r="R10" s="84"/>
      <c r="S10" s="84"/>
      <c r="T10" s="99" t="s">
        <v>404</v>
      </c>
      <c r="U10" s="100">
        <v>43104</v>
      </c>
      <c r="V10" s="100">
        <v>44564</v>
      </c>
      <c r="W10" s="99" t="s">
        <v>403</v>
      </c>
      <c r="X10" s="101">
        <v>43104</v>
      </c>
      <c r="Y10" s="101">
        <v>44564</v>
      </c>
    </row>
    <row r="11" spans="1:27" ht="39.950000000000003" customHeight="1" x14ac:dyDescent="0.2">
      <c r="A11" s="84" t="s">
        <v>683</v>
      </c>
      <c r="B11" s="77" t="s">
        <v>32</v>
      </c>
      <c r="C11" s="77">
        <v>1</v>
      </c>
      <c r="D11" s="255">
        <v>1</v>
      </c>
      <c r="E11" s="120" t="s">
        <v>683</v>
      </c>
      <c r="F11" s="77" t="s">
        <v>33</v>
      </c>
      <c r="G11" s="77">
        <v>2</v>
      </c>
      <c r="H11" s="268"/>
      <c r="I11" s="255">
        <v>1</v>
      </c>
      <c r="J11" s="102" t="s">
        <v>34</v>
      </c>
      <c r="K11" s="77" t="s">
        <v>31</v>
      </c>
      <c r="L11" s="84"/>
      <c r="M11" s="84"/>
      <c r="N11" s="84" t="s">
        <v>48</v>
      </c>
      <c r="O11" s="84" t="s">
        <v>48</v>
      </c>
      <c r="P11" s="84" t="s">
        <v>874</v>
      </c>
      <c r="Q11" s="90">
        <v>43103</v>
      </c>
      <c r="R11" s="84"/>
      <c r="S11" s="84"/>
      <c r="T11" s="99" t="s">
        <v>406</v>
      </c>
      <c r="U11" s="100">
        <v>43104</v>
      </c>
      <c r="V11" s="100">
        <v>44199</v>
      </c>
      <c r="W11" s="103" t="s">
        <v>405</v>
      </c>
      <c r="X11" s="101">
        <v>43104</v>
      </c>
      <c r="Y11" s="101">
        <v>44564</v>
      </c>
    </row>
    <row r="12" spans="1:27" ht="39.950000000000003" customHeight="1" x14ac:dyDescent="0.2">
      <c r="A12" s="84" t="s">
        <v>684</v>
      </c>
      <c r="B12" s="77" t="s">
        <v>35</v>
      </c>
      <c r="C12" s="77">
        <v>2</v>
      </c>
      <c r="D12" s="255">
        <v>1</v>
      </c>
      <c r="E12" s="120" t="s">
        <v>684</v>
      </c>
      <c r="F12" s="77" t="s">
        <v>36</v>
      </c>
      <c r="G12" s="77">
        <v>2</v>
      </c>
      <c r="H12" s="268"/>
      <c r="I12" s="255">
        <v>1</v>
      </c>
      <c r="J12" s="102" t="s">
        <v>37</v>
      </c>
      <c r="K12" s="77" t="s">
        <v>31</v>
      </c>
      <c r="L12" s="84"/>
      <c r="M12" s="84"/>
      <c r="N12" s="84" t="s">
        <v>48</v>
      </c>
      <c r="O12" s="84" t="s">
        <v>48</v>
      </c>
      <c r="P12" s="84" t="s">
        <v>874</v>
      </c>
      <c r="Q12" s="90">
        <v>43103</v>
      </c>
      <c r="R12" s="84"/>
      <c r="S12" s="84"/>
      <c r="T12" s="99" t="s">
        <v>408</v>
      </c>
      <c r="U12" s="100">
        <v>43104</v>
      </c>
      <c r="V12" s="100">
        <v>44564</v>
      </c>
      <c r="W12" s="99" t="s">
        <v>409</v>
      </c>
      <c r="X12" s="101">
        <v>43104</v>
      </c>
      <c r="Y12" s="101">
        <v>44564</v>
      </c>
    </row>
    <row r="13" spans="1:27" ht="39.950000000000003" customHeight="1" x14ac:dyDescent="0.2">
      <c r="A13" s="84" t="s">
        <v>685</v>
      </c>
      <c r="B13" s="77" t="s">
        <v>38</v>
      </c>
      <c r="C13" s="77">
        <v>1</v>
      </c>
      <c r="D13" s="255">
        <v>1</v>
      </c>
      <c r="E13" s="120" t="s">
        <v>685</v>
      </c>
      <c r="F13" s="77" t="s">
        <v>39</v>
      </c>
      <c r="G13" s="77">
        <v>1</v>
      </c>
      <c r="H13" s="268"/>
      <c r="I13" s="255">
        <v>1</v>
      </c>
      <c r="J13" s="102" t="s">
        <v>40</v>
      </c>
      <c r="K13" s="77" t="s">
        <v>31</v>
      </c>
      <c r="L13" s="84"/>
      <c r="M13" s="84"/>
      <c r="N13" s="84" t="s">
        <v>48</v>
      </c>
      <c r="O13" s="84" t="s">
        <v>48</v>
      </c>
      <c r="P13" s="84" t="s">
        <v>874</v>
      </c>
      <c r="Q13" s="90">
        <v>43103</v>
      </c>
      <c r="R13" s="84"/>
      <c r="S13" s="84"/>
      <c r="T13" s="22" t="s">
        <v>410</v>
      </c>
      <c r="U13" s="100">
        <v>43104</v>
      </c>
      <c r="V13" s="100">
        <v>44199</v>
      </c>
      <c r="W13" s="99" t="s">
        <v>411</v>
      </c>
      <c r="X13" s="101">
        <v>43104</v>
      </c>
      <c r="Y13" s="101">
        <v>44199</v>
      </c>
    </row>
    <row r="14" spans="1:27" ht="39.950000000000003" customHeight="1" x14ac:dyDescent="0.2">
      <c r="A14" s="84" t="s">
        <v>686</v>
      </c>
      <c r="B14" s="77" t="s">
        <v>41</v>
      </c>
      <c r="C14" s="77">
        <v>1</v>
      </c>
      <c r="D14" s="255">
        <v>1</v>
      </c>
      <c r="E14" s="120" t="s">
        <v>686</v>
      </c>
      <c r="F14" s="77" t="s">
        <v>42</v>
      </c>
      <c r="G14" s="77">
        <v>1</v>
      </c>
      <c r="H14" s="268"/>
      <c r="I14" s="255">
        <v>1</v>
      </c>
      <c r="J14" s="102" t="s">
        <v>43</v>
      </c>
      <c r="K14" s="77" t="s">
        <v>31</v>
      </c>
      <c r="L14" s="84"/>
      <c r="M14" s="84"/>
      <c r="N14" s="84" t="s">
        <v>48</v>
      </c>
      <c r="O14" s="84" t="s">
        <v>48</v>
      </c>
      <c r="P14" s="84" t="s">
        <v>874</v>
      </c>
      <c r="Q14" s="90">
        <v>43103</v>
      </c>
      <c r="R14" s="84"/>
      <c r="S14" s="84"/>
      <c r="T14" s="99" t="s">
        <v>414</v>
      </c>
      <c r="U14" s="100">
        <v>43104</v>
      </c>
      <c r="V14" s="100">
        <v>44199</v>
      </c>
      <c r="W14" s="99" t="s">
        <v>412</v>
      </c>
      <c r="X14" s="101">
        <v>43104</v>
      </c>
      <c r="Y14" s="101">
        <v>44199</v>
      </c>
    </row>
    <row r="15" spans="1:27" ht="39.950000000000003" customHeight="1" x14ac:dyDescent="0.2">
      <c r="A15" s="84" t="s">
        <v>687</v>
      </c>
      <c r="B15" s="77" t="s">
        <v>44</v>
      </c>
      <c r="C15" s="77">
        <v>1</v>
      </c>
      <c r="D15" s="255">
        <v>1</v>
      </c>
      <c r="E15" s="120" t="s">
        <v>687</v>
      </c>
      <c r="F15" s="77" t="s">
        <v>45</v>
      </c>
      <c r="G15" s="77">
        <v>1</v>
      </c>
      <c r="H15" s="268"/>
      <c r="I15" s="255">
        <v>1</v>
      </c>
      <c r="J15" s="102" t="s">
        <v>46</v>
      </c>
      <c r="K15" s="77" t="s">
        <v>31</v>
      </c>
      <c r="L15" s="84"/>
      <c r="M15" s="84"/>
      <c r="N15" s="84" t="s">
        <v>48</v>
      </c>
      <c r="O15" s="84" t="s">
        <v>48</v>
      </c>
      <c r="P15" s="84" t="s">
        <v>874</v>
      </c>
      <c r="Q15" s="90">
        <v>43103</v>
      </c>
      <c r="R15" s="84"/>
      <c r="S15" s="84"/>
      <c r="T15" s="99" t="s">
        <v>415</v>
      </c>
      <c r="U15" s="100">
        <v>43104</v>
      </c>
      <c r="V15" s="100">
        <v>44199</v>
      </c>
      <c r="W15" s="99" t="s">
        <v>413</v>
      </c>
      <c r="X15" s="101">
        <v>43104</v>
      </c>
      <c r="Y15" s="101">
        <v>44199</v>
      </c>
    </row>
    <row r="16" spans="1:27" ht="39.950000000000003" customHeight="1" x14ac:dyDescent="0.2">
      <c r="A16" s="84" t="s">
        <v>688</v>
      </c>
      <c r="B16" s="77" t="s">
        <v>47</v>
      </c>
      <c r="C16" s="77">
        <v>1</v>
      </c>
      <c r="D16" s="255">
        <v>1</v>
      </c>
      <c r="E16" s="120" t="s">
        <v>688</v>
      </c>
      <c r="F16" s="77" t="s">
        <v>49</v>
      </c>
      <c r="G16" s="77">
        <v>1</v>
      </c>
      <c r="H16" s="268"/>
      <c r="I16" s="255">
        <v>1</v>
      </c>
      <c r="J16" s="102" t="s">
        <v>50</v>
      </c>
      <c r="K16" s="77" t="s">
        <v>31</v>
      </c>
      <c r="L16" s="84"/>
      <c r="M16" s="84"/>
      <c r="N16" s="84" t="s">
        <v>48</v>
      </c>
      <c r="O16" s="84" t="s">
        <v>48</v>
      </c>
      <c r="P16" s="84" t="s">
        <v>874</v>
      </c>
      <c r="Q16" s="90">
        <v>43103</v>
      </c>
      <c r="R16" s="84"/>
      <c r="S16" s="84"/>
      <c r="T16" s="99" t="s">
        <v>416</v>
      </c>
      <c r="U16" s="100">
        <v>43104</v>
      </c>
      <c r="V16" s="100">
        <v>44199</v>
      </c>
      <c r="W16" s="99" t="s">
        <v>546</v>
      </c>
      <c r="X16" s="101">
        <v>43104</v>
      </c>
      <c r="Y16" s="101">
        <v>44199</v>
      </c>
    </row>
    <row r="17" spans="1:25" ht="39.950000000000003" customHeight="1" x14ac:dyDescent="0.2">
      <c r="A17" s="84" t="s">
        <v>689</v>
      </c>
      <c r="B17" s="77" t="s">
        <v>51</v>
      </c>
      <c r="C17" s="77">
        <v>1</v>
      </c>
      <c r="D17" s="255">
        <v>1</v>
      </c>
      <c r="E17" s="120" t="s">
        <v>689</v>
      </c>
      <c r="F17" s="77" t="s">
        <v>52</v>
      </c>
      <c r="G17" s="77">
        <v>1</v>
      </c>
      <c r="H17" s="268"/>
      <c r="I17" s="255">
        <v>1</v>
      </c>
      <c r="J17" s="102" t="s">
        <v>53</v>
      </c>
      <c r="K17" s="77" t="s">
        <v>31</v>
      </c>
      <c r="L17" s="84"/>
      <c r="M17" s="84"/>
      <c r="N17" s="84" t="s">
        <v>48</v>
      </c>
      <c r="O17" s="84" t="s">
        <v>48</v>
      </c>
      <c r="P17" s="84" t="s">
        <v>874</v>
      </c>
      <c r="Q17" s="90">
        <v>43103</v>
      </c>
      <c r="R17" s="84"/>
      <c r="S17" s="84"/>
      <c r="T17" s="99" t="s">
        <v>417</v>
      </c>
      <c r="U17" s="100">
        <v>43104</v>
      </c>
      <c r="V17" s="100">
        <v>44199</v>
      </c>
      <c r="W17" s="99" t="s">
        <v>547</v>
      </c>
      <c r="X17" s="101">
        <v>43104</v>
      </c>
      <c r="Y17" s="101">
        <v>44199</v>
      </c>
    </row>
    <row r="18" spans="1:25" ht="39.950000000000003" customHeight="1" x14ac:dyDescent="0.2">
      <c r="A18" s="84" t="s">
        <v>690</v>
      </c>
      <c r="B18" s="77" t="s">
        <v>54</v>
      </c>
      <c r="C18" s="77">
        <v>2</v>
      </c>
      <c r="D18" s="255">
        <v>1</v>
      </c>
      <c r="E18" s="120" t="s">
        <v>690</v>
      </c>
      <c r="F18" s="77" t="s">
        <v>55</v>
      </c>
      <c r="G18" s="77">
        <v>2</v>
      </c>
      <c r="H18" s="268"/>
      <c r="I18" s="255">
        <v>1</v>
      </c>
      <c r="J18" s="102" t="s">
        <v>56</v>
      </c>
      <c r="K18" s="77" t="s">
        <v>31</v>
      </c>
      <c r="L18" s="84"/>
      <c r="M18" s="84"/>
      <c r="N18" s="84" t="s">
        <v>48</v>
      </c>
      <c r="O18" s="84" t="s">
        <v>48</v>
      </c>
      <c r="P18" s="84" t="s">
        <v>874</v>
      </c>
      <c r="Q18" s="90">
        <v>43103</v>
      </c>
      <c r="R18" s="84"/>
      <c r="S18" s="84"/>
      <c r="T18" s="99" t="s">
        <v>418</v>
      </c>
      <c r="U18" s="100">
        <v>43104</v>
      </c>
      <c r="V18" s="100">
        <v>44564</v>
      </c>
      <c r="W18" s="99" t="s">
        <v>548</v>
      </c>
      <c r="X18" s="101">
        <v>43104</v>
      </c>
      <c r="Y18" s="101">
        <v>44564</v>
      </c>
    </row>
    <row r="19" spans="1:25" ht="39.950000000000003" customHeight="1" x14ac:dyDescent="0.2">
      <c r="A19" s="84" t="s">
        <v>691</v>
      </c>
      <c r="B19" s="77" t="s">
        <v>678</v>
      </c>
      <c r="C19" s="77" t="s">
        <v>679</v>
      </c>
      <c r="D19" s="255"/>
      <c r="E19" s="120" t="s">
        <v>691</v>
      </c>
      <c r="F19" s="77" t="s">
        <v>680</v>
      </c>
      <c r="G19" s="77" t="s">
        <v>679</v>
      </c>
      <c r="H19" s="268"/>
      <c r="I19" s="255"/>
      <c r="J19" s="102" t="s">
        <v>681</v>
      </c>
      <c r="K19" s="77" t="s">
        <v>31</v>
      </c>
      <c r="L19" s="84"/>
      <c r="M19" s="84"/>
      <c r="N19" s="84" t="s">
        <v>48</v>
      </c>
      <c r="O19" s="84" t="s">
        <v>48</v>
      </c>
      <c r="P19" s="84" t="s">
        <v>874</v>
      </c>
      <c r="Q19" s="90">
        <v>43103</v>
      </c>
      <c r="R19" s="84"/>
      <c r="S19" s="84"/>
      <c r="T19" s="99"/>
      <c r="U19" s="100"/>
      <c r="V19" s="100"/>
      <c r="W19" s="99"/>
      <c r="X19" s="101"/>
      <c r="Y19" s="101"/>
    </row>
    <row r="20" spans="1:25" ht="39.950000000000003" customHeight="1" x14ac:dyDescent="0.2">
      <c r="A20" s="84" t="s">
        <v>692</v>
      </c>
      <c r="B20" s="77" t="s">
        <v>57</v>
      </c>
      <c r="C20" s="77">
        <v>1</v>
      </c>
      <c r="D20" s="255">
        <v>1</v>
      </c>
      <c r="E20" s="120" t="s">
        <v>692</v>
      </c>
      <c r="F20" s="77" t="s">
        <v>58</v>
      </c>
      <c r="G20" s="77">
        <v>1</v>
      </c>
      <c r="H20" s="268"/>
      <c r="I20" s="255">
        <v>1</v>
      </c>
      <c r="J20" s="102" t="s">
        <v>59</v>
      </c>
      <c r="K20" s="77" t="s">
        <v>31</v>
      </c>
      <c r="L20" s="84"/>
      <c r="M20" s="84"/>
      <c r="N20" s="84" t="s">
        <v>48</v>
      </c>
      <c r="O20" s="84" t="s">
        <v>48</v>
      </c>
      <c r="P20" s="84" t="s">
        <v>874</v>
      </c>
      <c r="Q20" s="90">
        <v>43103</v>
      </c>
      <c r="R20" s="84"/>
      <c r="S20" s="84"/>
      <c r="T20" s="99" t="s">
        <v>419</v>
      </c>
      <c r="U20" s="100">
        <v>43104</v>
      </c>
      <c r="V20" s="104">
        <v>44199</v>
      </c>
      <c r="W20" s="99" t="s">
        <v>550</v>
      </c>
      <c r="X20" s="101">
        <v>43104</v>
      </c>
      <c r="Y20" s="101">
        <v>44199</v>
      </c>
    </row>
    <row r="21" spans="1:25" ht="39.950000000000003" customHeight="1" x14ac:dyDescent="0.2">
      <c r="A21" s="84" t="s">
        <v>693</v>
      </c>
      <c r="B21" s="77" t="s">
        <v>60</v>
      </c>
      <c r="C21" s="77">
        <v>1</v>
      </c>
      <c r="D21" s="255">
        <v>1</v>
      </c>
      <c r="E21" s="120" t="s">
        <v>693</v>
      </c>
      <c r="F21" s="77" t="s">
        <v>61</v>
      </c>
      <c r="G21" s="77">
        <v>1</v>
      </c>
      <c r="H21" s="268"/>
      <c r="I21" s="255">
        <v>1</v>
      </c>
      <c r="J21" s="102" t="s">
        <v>62</v>
      </c>
      <c r="K21" s="77" t="s">
        <v>31</v>
      </c>
      <c r="L21" s="84"/>
      <c r="M21" s="84"/>
      <c r="N21" s="84" t="s">
        <v>48</v>
      </c>
      <c r="O21" s="84" t="s">
        <v>48</v>
      </c>
      <c r="P21" s="84" t="s">
        <v>874</v>
      </c>
      <c r="Q21" s="90">
        <v>43103</v>
      </c>
      <c r="R21" s="84"/>
      <c r="S21" s="84"/>
      <c r="T21" s="99" t="s">
        <v>420</v>
      </c>
      <c r="U21" s="100">
        <v>43104</v>
      </c>
      <c r="V21" s="104">
        <v>44199</v>
      </c>
      <c r="W21" s="99" t="s">
        <v>551</v>
      </c>
      <c r="X21" s="101">
        <v>43104</v>
      </c>
      <c r="Y21" s="101">
        <v>44199</v>
      </c>
    </row>
    <row r="22" spans="1:25" ht="39.950000000000003" customHeight="1" x14ac:dyDescent="0.2">
      <c r="A22" s="84" t="s">
        <v>694</v>
      </c>
      <c r="B22" s="77" t="s">
        <v>699</v>
      </c>
      <c r="C22" s="77" t="s">
        <v>679</v>
      </c>
      <c r="D22" s="255"/>
      <c r="E22" s="120" t="s">
        <v>694</v>
      </c>
      <c r="F22" s="77" t="s">
        <v>700</v>
      </c>
      <c r="G22" s="77" t="s">
        <v>679</v>
      </c>
      <c r="H22" s="268"/>
      <c r="I22" s="255"/>
      <c r="J22" s="102" t="s">
        <v>701</v>
      </c>
      <c r="K22" s="77" t="s">
        <v>31</v>
      </c>
      <c r="L22" s="84"/>
      <c r="M22" s="84"/>
      <c r="N22" s="84" t="s">
        <v>48</v>
      </c>
      <c r="O22" s="84" t="s">
        <v>48</v>
      </c>
      <c r="P22" s="84" t="s">
        <v>874</v>
      </c>
      <c r="Q22" s="90">
        <v>43103</v>
      </c>
      <c r="R22" s="84"/>
      <c r="S22" s="84"/>
      <c r="T22" s="99"/>
      <c r="U22" s="100"/>
      <c r="V22" s="104"/>
      <c r="W22" s="99"/>
      <c r="X22" s="101"/>
      <c r="Y22" s="101"/>
    </row>
    <row r="23" spans="1:25" ht="39.950000000000003" customHeight="1" x14ac:dyDescent="0.2">
      <c r="A23" s="84" t="s">
        <v>695</v>
      </c>
      <c r="B23" s="77" t="s">
        <v>63</v>
      </c>
      <c r="C23" s="77">
        <v>1</v>
      </c>
      <c r="D23" s="255">
        <v>1</v>
      </c>
      <c r="E23" s="120" t="s">
        <v>695</v>
      </c>
      <c r="F23" s="77" t="s">
        <v>64</v>
      </c>
      <c r="G23" s="77">
        <v>1</v>
      </c>
      <c r="H23" s="268"/>
      <c r="I23" s="255">
        <v>1</v>
      </c>
      <c r="J23" s="102" t="s">
        <v>65</v>
      </c>
      <c r="K23" s="77" t="s">
        <v>31</v>
      </c>
      <c r="L23" s="84"/>
      <c r="M23" s="84"/>
      <c r="N23" s="84" t="s">
        <v>48</v>
      </c>
      <c r="O23" s="84" t="s">
        <v>48</v>
      </c>
      <c r="P23" s="84" t="s">
        <v>874</v>
      </c>
      <c r="Q23" s="90">
        <v>43103</v>
      </c>
      <c r="R23" s="84"/>
      <c r="S23" s="84"/>
      <c r="T23" s="99" t="s">
        <v>421</v>
      </c>
      <c r="U23" s="100">
        <v>43104</v>
      </c>
      <c r="V23" s="104">
        <v>44199</v>
      </c>
      <c r="W23" s="99" t="s">
        <v>552</v>
      </c>
      <c r="X23" s="101">
        <v>43104</v>
      </c>
      <c r="Y23" s="101">
        <v>44199</v>
      </c>
    </row>
    <row r="24" spans="1:25" ht="39.950000000000003" customHeight="1" x14ac:dyDescent="0.2">
      <c r="A24" s="84" t="s">
        <v>696</v>
      </c>
      <c r="B24" s="77" t="s">
        <v>66</v>
      </c>
      <c r="C24" s="77">
        <v>1</v>
      </c>
      <c r="D24" s="255">
        <v>1</v>
      </c>
      <c r="E24" s="120" t="s">
        <v>696</v>
      </c>
      <c r="F24" s="77" t="s">
        <v>67</v>
      </c>
      <c r="G24" s="77">
        <v>1</v>
      </c>
      <c r="H24" s="268"/>
      <c r="I24" s="255">
        <v>1</v>
      </c>
      <c r="J24" s="102" t="s">
        <v>68</v>
      </c>
      <c r="K24" s="77" t="s">
        <v>31</v>
      </c>
      <c r="L24" s="84"/>
      <c r="M24" s="84"/>
      <c r="N24" s="84" t="s">
        <v>48</v>
      </c>
      <c r="O24" s="84" t="s">
        <v>48</v>
      </c>
      <c r="P24" s="84" t="s">
        <v>874</v>
      </c>
      <c r="Q24" s="90">
        <v>43103</v>
      </c>
      <c r="R24" s="84"/>
      <c r="S24" s="84"/>
      <c r="T24" s="99" t="s">
        <v>422</v>
      </c>
      <c r="U24" s="100">
        <v>43104</v>
      </c>
      <c r="V24" s="104">
        <v>44199</v>
      </c>
      <c r="W24" s="99" t="s">
        <v>553</v>
      </c>
      <c r="X24" s="101">
        <v>43104</v>
      </c>
      <c r="Y24" s="101">
        <v>44199</v>
      </c>
    </row>
    <row r="25" spans="1:25" ht="39.950000000000003" customHeight="1" x14ac:dyDescent="0.2">
      <c r="A25" s="84" t="s">
        <v>697</v>
      </c>
      <c r="B25" s="77" t="s">
        <v>70</v>
      </c>
      <c r="C25" s="77">
        <v>1</v>
      </c>
      <c r="D25" s="255">
        <v>1</v>
      </c>
      <c r="E25" s="120" t="s">
        <v>697</v>
      </c>
      <c r="F25" s="77" t="s">
        <v>69</v>
      </c>
      <c r="G25" s="77">
        <v>1</v>
      </c>
      <c r="H25" s="268"/>
      <c r="I25" s="255">
        <v>1</v>
      </c>
      <c r="J25" s="102" t="s">
        <v>71</v>
      </c>
      <c r="K25" s="77" t="s">
        <v>31</v>
      </c>
      <c r="L25" s="84"/>
      <c r="M25" s="84"/>
      <c r="N25" s="84" t="s">
        <v>48</v>
      </c>
      <c r="O25" s="84" t="s">
        <v>48</v>
      </c>
      <c r="P25" s="84" t="s">
        <v>874</v>
      </c>
      <c r="Q25" s="90">
        <v>43103</v>
      </c>
      <c r="R25" s="84"/>
      <c r="S25" s="84"/>
      <c r="T25" s="22" t="s">
        <v>423</v>
      </c>
      <c r="U25" s="100">
        <v>43104</v>
      </c>
      <c r="V25" s="104">
        <v>44199</v>
      </c>
      <c r="W25" s="99" t="s">
        <v>554</v>
      </c>
      <c r="X25" s="101">
        <v>43104</v>
      </c>
      <c r="Y25" s="101">
        <v>44199</v>
      </c>
    </row>
    <row r="26" spans="1:25" ht="39.950000000000003" customHeight="1" x14ac:dyDescent="0.2">
      <c r="A26" s="84" t="s">
        <v>698</v>
      </c>
      <c r="B26" s="77" t="s">
        <v>72</v>
      </c>
      <c r="C26" s="77">
        <v>1</v>
      </c>
      <c r="D26" s="255">
        <v>1</v>
      </c>
      <c r="E26" s="120" t="s">
        <v>698</v>
      </c>
      <c r="F26" s="77" t="s">
        <v>73</v>
      </c>
      <c r="G26" s="77">
        <v>1</v>
      </c>
      <c r="H26" s="268"/>
      <c r="I26" s="255">
        <v>1</v>
      </c>
      <c r="J26" s="102" t="s">
        <v>74</v>
      </c>
      <c r="K26" s="77" t="s">
        <v>31</v>
      </c>
      <c r="L26" s="84"/>
      <c r="M26" s="84"/>
      <c r="N26" s="84" t="s">
        <v>48</v>
      </c>
      <c r="O26" s="84" t="s">
        <v>48</v>
      </c>
      <c r="P26" s="84" t="s">
        <v>874</v>
      </c>
      <c r="Q26" s="90">
        <v>43103</v>
      </c>
      <c r="R26" s="84"/>
      <c r="S26" s="84"/>
      <c r="T26" s="99" t="s">
        <v>424</v>
      </c>
      <c r="U26" s="100">
        <v>43104</v>
      </c>
      <c r="V26" s="104">
        <v>44199</v>
      </c>
      <c r="W26" s="99" t="s">
        <v>555</v>
      </c>
      <c r="X26" s="101">
        <v>43104</v>
      </c>
      <c r="Y26" s="101">
        <v>44199</v>
      </c>
    </row>
    <row r="27" spans="1:25" ht="39.950000000000003" customHeight="1" x14ac:dyDescent="0.2">
      <c r="A27" s="84" t="s">
        <v>702</v>
      </c>
      <c r="B27" s="77" t="s">
        <v>75</v>
      </c>
      <c r="C27" s="77">
        <v>1</v>
      </c>
      <c r="D27" s="255">
        <v>1</v>
      </c>
      <c r="E27" s="120" t="s">
        <v>702</v>
      </c>
      <c r="F27" s="77" t="s">
        <v>76</v>
      </c>
      <c r="G27" s="77">
        <v>1</v>
      </c>
      <c r="H27" s="268"/>
      <c r="I27" s="255">
        <v>1</v>
      </c>
      <c r="J27" s="102" t="s">
        <v>77</v>
      </c>
      <c r="K27" s="77" t="s">
        <v>31</v>
      </c>
      <c r="L27" s="84"/>
      <c r="M27" s="84"/>
      <c r="N27" s="84" t="s">
        <v>48</v>
      </c>
      <c r="O27" s="84" t="s">
        <v>48</v>
      </c>
      <c r="P27" s="84" t="s">
        <v>874</v>
      </c>
      <c r="Q27" s="90">
        <v>43103</v>
      </c>
      <c r="R27" s="84"/>
      <c r="S27" s="84"/>
      <c r="T27" s="99" t="s">
        <v>425</v>
      </c>
      <c r="U27" s="100">
        <v>43104</v>
      </c>
      <c r="V27" s="104">
        <v>44199</v>
      </c>
      <c r="W27" s="99" t="s">
        <v>557</v>
      </c>
      <c r="X27" s="101">
        <v>43104</v>
      </c>
      <c r="Y27" s="101">
        <v>44199</v>
      </c>
    </row>
    <row r="28" spans="1:25" ht="39.950000000000003" customHeight="1" x14ac:dyDescent="0.2">
      <c r="A28" s="84" t="s">
        <v>703</v>
      </c>
      <c r="B28" s="77" t="s">
        <v>78</v>
      </c>
      <c r="C28" s="77">
        <v>1</v>
      </c>
      <c r="D28" s="255">
        <v>1</v>
      </c>
      <c r="E28" s="120" t="s">
        <v>703</v>
      </c>
      <c r="F28" s="77" t="s">
        <v>79</v>
      </c>
      <c r="G28" s="77">
        <v>1</v>
      </c>
      <c r="H28" s="268"/>
      <c r="I28" s="255">
        <v>1</v>
      </c>
      <c r="J28" s="102" t="s">
        <v>80</v>
      </c>
      <c r="K28" s="77" t="s">
        <v>31</v>
      </c>
      <c r="L28" s="84"/>
      <c r="M28" s="84"/>
      <c r="N28" s="84" t="s">
        <v>48</v>
      </c>
      <c r="O28" s="84" t="s">
        <v>48</v>
      </c>
      <c r="P28" s="84" t="s">
        <v>874</v>
      </c>
      <c r="Q28" s="90">
        <v>43103</v>
      </c>
      <c r="R28" s="84"/>
      <c r="S28" s="84"/>
      <c r="T28" s="99" t="s">
        <v>426</v>
      </c>
      <c r="U28" s="100">
        <v>43104</v>
      </c>
      <c r="V28" s="104">
        <v>44199</v>
      </c>
      <c r="W28" s="99" t="s">
        <v>559</v>
      </c>
      <c r="X28" s="101">
        <v>43104</v>
      </c>
      <c r="Y28" s="101">
        <v>44199</v>
      </c>
    </row>
    <row r="29" spans="1:25" ht="39.950000000000003" customHeight="1" x14ac:dyDescent="0.2">
      <c r="A29" s="84" t="s">
        <v>704</v>
      </c>
      <c r="B29" s="77" t="s">
        <v>81</v>
      </c>
      <c r="C29" s="77">
        <v>1</v>
      </c>
      <c r="D29" s="255">
        <v>1</v>
      </c>
      <c r="E29" s="120" t="s">
        <v>704</v>
      </c>
      <c r="F29" s="77" t="s">
        <v>82</v>
      </c>
      <c r="G29" s="77">
        <v>1</v>
      </c>
      <c r="H29" s="268"/>
      <c r="I29" s="255">
        <v>1</v>
      </c>
      <c r="J29" s="102" t="s">
        <v>83</v>
      </c>
      <c r="K29" s="77" t="s">
        <v>31</v>
      </c>
      <c r="L29" s="84"/>
      <c r="M29" s="84"/>
      <c r="N29" s="84" t="s">
        <v>48</v>
      </c>
      <c r="O29" s="84" t="s">
        <v>48</v>
      </c>
      <c r="P29" s="84" t="s">
        <v>874</v>
      </c>
      <c r="Q29" s="90">
        <v>43103</v>
      </c>
      <c r="R29" s="84"/>
      <c r="S29" s="84"/>
      <c r="T29" s="99" t="s">
        <v>427</v>
      </c>
      <c r="U29" s="100">
        <v>43104</v>
      </c>
      <c r="V29" s="104">
        <v>44199</v>
      </c>
      <c r="W29" s="99" t="s">
        <v>560</v>
      </c>
      <c r="X29" s="101">
        <v>43104</v>
      </c>
      <c r="Y29" s="101">
        <v>44199</v>
      </c>
    </row>
    <row r="30" spans="1:25" ht="39.950000000000003" customHeight="1" x14ac:dyDescent="0.2">
      <c r="A30" s="84" t="s">
        <v>705</v>
      </c>
      <c r="B30" s="77" t="s">
        <v>84</v>
      </c>
      <c r="C30" s="77">
        <v>1</v>
      </c>
      <c r="D30" s="255">
        <v>1</v>
      </c>
      <c r="E30" s="120" t="s">
        <v>705</v>
      </c>
      <c r="F30" s="77" t="s">
        <v>85</v>
      </c>
      <c r="G30" s="77">
        <v>1</v>
      </c>
      <c r="H30" s="268"/>
      <c r="I30" s="255">
        <v>1</v>
      </c>
      <c r="J30" s="102" t="s">
        <v>86</v>
      </c>
      <c r="K30" s="77" t="s">
        <v>31</v>
      </c>
      <c r="L30" s="84"/>
      <c r="M30" s="84"/>
      <c r="N30" s="84" t="s">
        <v>48</v>
      </c>
      <c r="O30" s="84" t="s">
        <v>48</v>
      </c>
      <c r="P30" s="84" t="s">
        <v>874</v>
      </c>
      <c r="Q30" s="90">
        <v>43103</v>
      </c>
      <c r="R30" s="84"/>
      <c r="S30" s="84"/>
      <c r="T30" s="99" t="s">
        <v>429</v>
      </c>
      <c r="U30" s="100">
        <v>43104</v>
      </c>
      <c r="V30" s="104">
        <v>44199</v>
      </c>
      <c r="W30" s="99" t="s">
        <v>549</v>
      </c>
      <c r="X30" s="101">
        <v>43104</v>
      </c>
      <c r="Y30" s="101">
        <v>44199</v>
      </c>
    </row>
    <row r="31" spans="1:25" ht="39.950000000000003" customHeight="1" x14ac:dyDescent="0.2">
      <c r="A31" s="84" t="s">
        <v>706</v>
      </c>
      <c r="B31" s="77" t="s">
        <v>87</v>
      </c>
      <c r="C31" s="77">
        <v>3</v>
      </c>
      <c r="D31" s="255">
        <v>1</v>
      </c>
      <c r="E31" s="120" t="s">
        <v>706</v>
      </c>
      <c r="F31" s="77" t="s">
        <v>88</v>
      </c>
      <c r="G31" s="77">
        <v>3</v>
      </c>
      <c r="H31" s="268"/>
      <c r="I31" s="255">
        <v>1</v>
      </c>
      <c r="J31" s="102" t="s">
        <v>89</v>
      </c>
      <c r="K31" s="77" t="s">
        <v>31</v>
      </c>
      <c r="L31" s="84"/>
      <c r="M31" s="84"/>
      <c r="N31" s="84" t="s">
        <v>48</v>
      </c>
      <c r="O31" s="84" t="s">
        <v>48</v>
      </c>
      <c r="P31" s="84" t="s">
        <v>874</v>
      </c>
      <c r="Q31" s="90">
        <v>43103</v>
      </c>
      <c r="R31" s="84"/>
      <c r="S31" s="84"/>
      <c r="T31" s="99" t="s">
        <v>428</v>
      </c>
      <c r="U31" s="100">
        <v>43104</v>
      </c>
      <c r="V31" s="104">
        <v>44929</v>
      </c>
      <c r="W31" s="99" t="s">
        <v>561</v>
      </c>
      <c r="X31" s="101">
        <v>43104</v>
      </c>
      <c r="Y31" s="101">
        <v>44929</v>
      </c>
    </row>
    <row r="32" spans="1:25" ht="39.950000000000003" customHeight="1" x14ac:dyDescent="0.2">
      <c r="A32" s="84" t="s">
        <v>707</v>
      </c>
      <c r="B32" s="77" t="s">
        <v>90</v>
      </c>
      <c r="C32" s="77">
        <v>1</v>
      </c>
      <c r="D32" s="255">
        <v>1</v>
      </c>
      <c r="E32" s="84" t="s">
        <v>682</v>
      </c>
      <c r="F32" s="77" t="s">
        <v>91</v>
      </c>
      <c r="G32" s="77">
        <v>1</v>
      </c>
      <c r="H32" s="268"/>
      <c r="I32" s="255">
        <v>1</v>
      </c>
      <c r="J32" s="102" t="s">
        <v>92</v>
      </c>
      <c r="K32" s="77" t="s">
        <v>93</v>
      </c>
      <c r="L32" s="84" t="s">
        <v>48</v>
      </c>
      <c r="M32" s="84" t="s">
        <v>48</v>
      </c>
      <c r="N32" s="84"/>
      <c r="O32" s="84"/>
      <c r="P32" s="84" t="s">
        <v>874</v>
      </c>
      <c r="Q32" s="90">
        <v>43110</v>
      </c>
      <c r="R32" s="84"/>
      <c r="S32" s="84"/>
      <c r="T32" s="99" t="s">
        <v>439</v>
      </c>
      <c r="U32" s="101">
        <v>43111</v>
      </c>
      <c r="V32" s="105">
        <v>44206</v>
      </c>
      <c r="W32" s="99" t="s">
        <v>562</v>
      </c>
      <c r="X32" s="101">
        <v>43111</v>
      </c>
      <c r="Y32" s="105">
        <v>44206</v>
      </c>
    </row>
    <row r="33" spans="1:25" ht="39.950000000000003" customHeight="1" x14ac:dyDescent="0.2">
      <c r="A33" s="84" t="s">
        <v>708</v>
      </c>
      <c r="B33" s="77" t="s">
        <v>94</v>
      </c>
      <c r="C33" s="77">
        <v>1</v>
      </c>
      <c r="D33" s="255">
        <v>1</v>
      </c>
      <c r="E33" s="84" t="s">
        <v>683</v>
      </c>
      <c r="F33" s="77" t="s">
        <v>95</v>
      </c>
      <c r="G33" s="77">
        <v>1</v>
      </c>
      <c r="H33" s="268"/>
      <c r="I33" s="255">
        <v>1</v>
      </c>
      <c r="J33" s="102" t="s">
        <v>96</v>
      </c>
      <c r="K33" s="77" t="s">
        <v>93</v>
      </c>
      <c r="L33" s="84" t="s">
        <v>48</v>
      </c>
      <c r="M33" s="84" t="s">
        <v>48</v>
      </c>
      <c r="N33" s="84"/>
      <c r="O33" s="84"/>
      <c r="P33" s="84" t="s">
        <v>874</v>
      </c>
      <c r="Q33" s="90">
        <v>43110</v>
      </c>
      <c r="R33" s="84"/>
      <c r="S33" s="84"/>
      <c r="T33" s="99" t="s">
        <v>430</v>
      </c>
      <c r="U33" s="101">
        <v>43111</v>
      </c>
      <c r="V33" s="105">
        <v>44206</v>
      </c>
      <c r="W33" s="99" t="s">
        <v>563</v>
      </c>
      <c r="X33" s="101">
        <v>43111</v>
      </c>
      <c r="Y33" s="105">
        <v>44206</v>
      </c>
    </row>
    <row r="34" spans="1:25" ht="39.950000000000003" customHeight="1" x14ac:dyDescent="0.2">
      <c r="A34" s="84" t="s">
        <v>709</v>
      </c>
      <c r="B34" s="77" t="s">
        <v>97</v>
      </c>
      <c r="C34" s="77">
        <v>1</v>
      </c>
      <c r="D34" s="255">
        <v>1</v>
      </c>
      <c r="E34" s="84" t="s">
        <v>684</v>
      </c>
      <c r="F34" s="77" t="s">
        <v>98</v>
      </c>
      <c r="G34" s="77">
        <v>1</v>
      </c>
      <c r="H34" s="268"/>
      <c r="I34" s="255">
        <v>1</v>
      </c>
      <c r="J34" s="102" t="s">
        <v>99</v>
      </c>
      <c r="K34" s="77" t="s">
        <v>93</v>
      </c>
      <c r="L34" s="84" t="s">
        <v>48</v>
      </c>
      <c r="M34" s="84" t="s">
        <v>48</v>
      </c>
      <c r="N34" s="84"/>
      <c r="O34" s="84"/>
      <c r="P34" s="84" t="s">
        <v>874</v>
      </c>
      <c r="Q34" s="90">
        <v>43110</v>
      </c>
      <c r="R34" s="84"/>
      <c r="S34" s="84"/>
      <c r="T34" s="99" t="s">
        <v>431</v>
      </c>
      <c r="U34" s="101">
        <v>43111</v>
      </c>
      <c r="V34" s="105">
        <v>44206</v>
      </c>
      <c r="W34" s="99" t="s">
        <v>564</v>
      </c>
      <c r="X34" s="101">
        <v>43111</v>
      </c>
      <c r="Y34" s="105">
        <v>44206</v>
      </c>
    </row>
    <row r="35" spans="1:25" ht="39.950000000000003" customHeight="1" x14ac:dyDescent="0.2">
      <c r="A35" s="84" t="s">
        <v>710</v>
      </c>
      <c r="B35" s="77" t="s">
        <v>100</v>
      </c>
      <c r="C35" s="77">
        <v>1</v>
      </c>
      <c r="D35" s="255">
        <v>1</v>
      </c>
      <c r="E35" s="84" t="s">
        <v>685</v>
      </c>
      <c r="F35" s="77" t="s">
        <v>101</v>
      </c>
      <c r="G35" s="77">
        <v>1</v>
      </c>
      <c r="H35" s="268"/>
      <c r="I35" s="255">
        <v>1</v>
      </c>
      <c r="J35" s="102" t="s">
        <v>102</v>
      </c>
      <c r="K35" s="77" t="s">
        <v>93</v>
      </c>
      <c r="L35" s="84" t="s">
        <v>48</v>
      </c>
      <c r="M35" s="84" t="s">
        <v>48</v>
      </c>
      <c r="N35" s="84"/>
      <c r="O35" s="84"/>
      <c r="P35" s="84" t="s">
        <v>874</v>
      </c>
      <c r="Q35" s="90">
        <v>43110</v>
      </c>
      <c r="R35" s="84"/>
      <c r="S35" s="84"/>
      <c r="T35" s="99" t="s">
        <v>432</v>
      </c>
      <c r="U35" s="101">
        <v>43111</v>
      </c>
      <c r="V35" s="105">
        <v>44206</v>
      </c>
      <c r="W35" s="99" t="s">
        <v>565</v>
      </c>
      <c r="X35" s="101">
        <v>43111</v>
      </c>
      <c r="Y35" s="105">
        <v>44206</v>
      </c>
    </row>
    <row r="36" spans="1:25" ht="39.950000000000003" customHeight="1" x14ac:dyDescent="0.2">
      <c r="A36" s="84" t="s">
        <v>711</v>
      </c>
      <c r="B36" s="102" t="s">
        <v>103</v>
      </c>
      <c r="C36" s="77">
        <v>1</v>
      </c>
      <c r="D36" s="255">
        <v>1</v>
      </c>
      <c r="E36" s="84" t="s">
        <v>686</v>
      </c>
      <c r="F36" s="77" t="s">
        <v>566</v>
      </c>
      <c r="G36" s="77">
        <v>1</v>
      </c>
      <c r="H36" s="268"/>
      <c r="I36" s="255">
        <v>1</v>
      </c>
      <c r="J36" s="102" t="s">
        <v>104</v>
      </c>
      <c r="K36" s="77" t="s">
        <v>93</v>
      </c>
      <c r="L36" s="84" t="s">
        <v>48</v>
      </c>
      <c r="M36" s="84" t="s">
        <v>48</v>
      </c>
      <c r="N36" s="84"/>
      <c r="O36" s="84"/>
      <c r="P36" s="84" t="s">
        <v>874</v>
      </c>
      <c r="Q36" s="90">
        <v>43110</v>
      </c>
      <c r="R36" s="84"/>
      <c r="S36" s="84"/>
      <c r="T36" s="99" t="s">
        <v>433</v>
      </c>
      <c r="U36" s="101">
        <v>43111</v>
      </c>
      <c r="V36" s="105">
        <v>44206</v>
      </c>
      <c r="W36" s="99" t="s">
        <v>556</v>
      </c>
      <c r="X36" s="101">
        <v>43111</v>
      </c>
      <c r="Y36" s="105">
        <v>44206</v>
      </c>
    </row>
    <row r="37" spans="1:25" ht="39.950000000000003" customHeight="1" x14ac:dyDescent="0.2">
      <c r="A37" s="84" t="s">
        <v>712</v>
      </c>
      <c r="B37" s="77" t="s">
        <v>105</v>
      </c>
      <c r="C37" s="77">
        <v>1</v>
      </c>
      <c r="D37" s="255">
        <v>1</v>
      </c>
      <c r="E37" s="84" t="s">
        <v>687</v>
      </c>
      <c r="F37" s="77" t="s">
        <v>106</v>
      </c>
      <c r="G37" s="77">
        <v>1</v>
      </c>
      <c r="H37" s="268"/>
      <c r="I37" s="255">
        <v>1</v>
      </c>
      <c r="J37" s="102" t="s">
        <v>107</v>
      </c>
      <c r="K37" s="77" t="s">
        <v>93</v>
      </c>
      <c r="L37" s="84" t="s">
        <v>48</v>
      </c>
      <c r="M37" s="84" t="s">
        <v>48</v>
      </c>
      <c r="N37" s="84"/>
      <c r="O37" s="84"/>
      <c r="P37" s="84" t="s">
        <v>874</v>
      </c>
      <c r="Q37" s="90">
        <v>43110</v>
      </c>
      <c r="R37" s="84"/>
      <c r="S37" s="84"/>
      <c r="T37" s="99" t="s">
        <v>434</v>
      </c>
      <c r="U37" s="101">
        <v>43111</v>
      </c>
      <c r="V37" s="105">
        <v>44206</v>
      </c>
      <c r="W37" s="99" t="s">
        <v>558</v>
      </c>
      <c r="X37" s="101">
        <v>43111</v>
      </c>
      <c r="Y37" s="105">
        <v>44206</v>
      </c>
    </row>
    <row r="38" spans="1:25" ht="39.950000000000003" customHeight="1" x14ac:dyDescent="0.2">
      <c r="A38" s="84" t="s">
        <v>713</v>
      </c>
      <c r="B38" s="77" t="s">
        <v>108</v>
      </c>
      <c r="C38" s="77">
        <v>1</v>
      </c>
      <c r="D38" s="255">
        <v>1</v>
      </c>
      <c r="E38" s="84" t="s">
        <v>688</v>
      </c>
      <c r="F38" s="77" t="s">
        <v>567</v>
      </c>
      <c r="G38" s="77">
        <v>1</v>
      </c>
      <c r="H38" s="268"/>
      <c r="I38" s="255">
        <v>1</v>
      </c>
      <c r="J38" s="102" t="s">
        <v>109</v>
      </c>
      <c r="K38" s="77" t="s">
        <v>93</v>
      </c>
      <c r="L38" s="84" t="s">
        <v>48</v>
      </c>
      <c r="M38" s="84" t="s">
        <v>48</v>
      </c>
      <c r="N38" s="84"/>
      <c r="O38" s="84"/>
      <c r="P38" s="84" t="s">
        <v>874</v>
      </c>
      <c r="Q38" s="90">
        <v>43110</v>
      </c>
      <c r="R38" s="84"/>
      <c r="S38" s="84"/>
      <c r="T38" s="99" t="s">
        <v>435</v>
      </c>
      <c r="U38" s="101">
        <v>43111</v>
      </c>
      <c r="V38" s="105">
        <v>44206</v>
      </c>
      <c r="W38" s="99" t="s">
        <v>568</v>
      </c>
      <c r="X38" s="101">
        <v>43111</v>
      </c>
      <c r="Y38" s="105">
        <v>44206</v>
      </c>
    </row>
    <row r="39" spans="1:25" ht="39.950000000000003" customHeight="1" x14ac:dyDescent="0.2">
      <c r="A39" s="84" t="s">
        <v>714</v>
      </c>
      <c r="B39" s="77" t="s">
        <v>110</v>
      </c>
      <c r="C39" s="77">
        <v>1</v>
      </c>
      <c r="D39" s="255">
        <v>1</v>
      </c>
      <c r="E39" s="84" t="s">
        <v>689</v>
      </c>
      <c r="F39" s="77" t="s">
        <v>111</v>
      </c>
      <c r="G39" s="77">
        <v>1</v>
      </c>
      <c r="H39" s="268"/>
      <c r="I39" s="255">
        <v>1</v>
      </c>
      <c r="J39" s="102" t="s">
        <v>112</v>
      </c>
      <c r="K39" s="77" t="s">
        <v>93</v>
      </c>
      <c r="L39" s="84" t="s">
        <v>48</v>
      </c>
      <c r="M39" s="84" t="s">
        <v>48</v>
      </c>
      <c r="N39" s="84"/>
      <c r="O39" s="84"/>
      <c r="P39" s="84" t="s">
        <v>874</v>
      </c>
      <c r="Q39" s="90">
        <v>43110</v>
      </c>
      <c r="R39" s="84"/>
      <c r="S39" s="84"/>
      <c r="T39" s="99" t="s">
        <v>436</v>
      </c>
      <c r="U39" s="101">
        <v>43111</v>
      </c>
      <c r="V39" s="105">
        <v>44206</v>
      </c>
      <c r="W39" s="99" t="s">
        <v>569</v>
      </c>
      <c r="X39" s="101">
        <v>43111</v>
      </c>
      <c r="Y39" s="105">
        <v>44206</v>
      </c>
    </row>
    <row r="40" spans="1:25" ht="39.950000000000003" customHeight="1" x14ac:dyDescent="0.2">
      <c r="A40" s="84" t="s">
        <v>715</v>
      </c>
      <c r="B40" s="77" t="s">
        <v>38</v>
      </c>
      <c r="C40" s="77">
        <v>1</v>
      </c>
      <c r="D40" s="255">
        <v>1</v>
      </c>
      <c r="E40" s="84" t="s">
        <v>690</v>
      </c>
      <c r="F40" s="77" t="s">
        <v>113</v>
      </c>
      <c r="G40" s="77">
        <v>1</v>
      </c>
      <c r="H40" s="268"/>
      <c r="I40" s="255">
        <v>1</v>
      </c>
      <c r="J40" s="102" t="s">
        <v>114</v>
      </c>
      <c r="K40" s="77" t="s">
        <v>93</v>
      </c>
      <c r="L40" s="84" t="s">
        <v>48</v>
      </c>
      <c r="M40" s="84" t="s">
        <v>48</v>
      </c>
      <c r="N40" s="84"/>
      <c r="O40" s="84"/>
      <c r="P40" s="84" t="s">
        <v>874</v>
      </c>
      <c r="Q40" s="90">
        <v>43110</v>
      </c>
      <c r="R40" s="84"/>
      <c r="S40" s="84"/>
      <c r="T40" s="99" t="s">
        <v>437</v>
      </c>
      <c r="U40" s="101">
        <v>43111</v>
      </c>
      <c r="V40" s="105">
        <v>44206</v>
      </c>
      <c r="W40" s="99" t="s">
        <v>570</v>
      </c>
      <c r="X40" s="101">
        <v>43111</v>
      </c>
      <c r="Y40" s="105">
        <v>44206</v>
      </c>
    </row>
    <row r="41" spans="1:25" ht="39.950000000000003" customHeight="1" x14ac:dyDescent="0.2">
      <c r="A41" s="84" t="s">
        <v>716</v>
      </c>
      <c r="B41" s="77" t="s">
        <v>115</v>
      </c>
      <c r="C41" s="77">
        <v>1</v>
      </c>
      <c r="D41" s="255">
        <v>1</v>
      </c>
      <c r="E41" s="84" t="s">
        <v>691</v>
      </c>
      <c r="F41" s="102" t="s">
        <v>116</v>
      </c>
      <c r="G41" s="77">
        <v>1</v>
      </c>
      <c r="H41" s="268"/>
      <c r="I41" s="255">
        <v>1</v>
      </c>
      <c r="J41" s="102" t="s">
        <v>117</v>
      </c>
      <c r="K41" s="77" t="s">
        <v>93</v>
      </c>
      <c r="L41" s="84" t="s">
        <v>48</v>
      </c>
      <c r="M41" s="84" t="s">
        <v>48</v>
      </c>
      <c r="N41" s="84"/>
      <c r="O41" s="84"/>
      <c r="P41" s="84" t="s">
        <v>874</v>
      </c>
      <c r="Q41" s="90">
        <v>43110</v>
      </c>
      <c r="R41" s="84"/>
      <c r="S41" s="84"/>
      <c r="T41" s="99" t="s">
        <v>438</v>
      </c>
      <c r="U41" s="101">
        <v>43111</v>
      </c>
      <c r="V41" s="105">
        <v>44206</v>
      </c>
      <c r="W41" s="99" t="s">
        <v>571</v>
      </c>
      <c r="X41" s="101">
        <v>43111</v>
      </c>
      <c r="Y41" s="105">
        <v>44206</v>
      </c>
    </row>
    <row r="42" spans="1:25" ht="39.950000000000003" customHeight="1" x14ac:dyDescent="0.2">
      <c r="A42" s="84" t="s">
        <v>717</v>
      </c>
      <c r="B42" s="77" t="s">
        <v>118</v>
      </c>
      <c r="C42" s="77">
        <v>1</v>
      </c>
      <c r="D42" s="255">
        <v>1</v>
      </c>
      <c r="E42" s="84" t="s">
        <v>692</v>
      </c>
      <c r="F42" s="77" t="s">
        <v>119</v>
      </c>
      <c r="G42" s="77">
        <v>1</v>
      </c>
      <c r="H42" s="268"/>
      <c r="I42" s="255">
        <v>1</v>
      </c>
      <c r="J42" s="102" t="s">
        <v>120</v>
      </c>
      <c r="K42" s="77" t="s">
        <v>31</v>
      </c>
      <c r="L42" s="84"/>
      <c r="M42" s="84"/>
      <c r="N42" s="84" t="s">
        <v>48</v>
      </c>
      <c r="O42" s="84" t="s">
        <v>48</v>
      </c>
      <c r="P42" s="84" t="s">
        <v>874</v>
      </c>
      <c r="Q42" s="90">
        <v>43103</v>
      </c>
      <c r="R42" s="84"/>
      <c r="S42" s="84"/>
      <c r="T42" s="99" t="s">
        <v>440</v>
      </c>
      <c r="U42" s="101">
        <v>43104</v>
      </c>
      <c r="V42" s="104">
        <v>44199</v>
      </c>
      <c r="W42" s="99" t="s">
        <v>573</v>
      </c>
      <c r="X42" s="101">
        <v>43104</v>
      </c>
      <c r="Y42" s="105">
        <v>44199</v>
      </c>
    </row>
    <row r="43" spans="1:25" ht="39.950000000000003" customHeight="1" x14ac:dyDescent="0.2">
      <c r="A43" s="84" t="s">
        <v>718</v>
      </c>
      <c r="B43" s="77" t="s">
        <v>121</v>
      </c>
      <c r="C43" s="77">
        <v>1</v>
      </c>
      <c r="D43" s="255">
        <v>1</v>
      </c>
      <c r="E43" s="84" t="s">
        <v>693</v>
      </c>
      <c r="F43" s="77" t="s">
        <v>122</v>
      </c>
      <c r="G43" s="77">
        <v>1</v>
      </c>
      <c r="H43" s="268"/>
      <c r="I43" s="255">
        <v>1</v>
      </c>
      <c r="J43" s="102" t="s">
        <v>123</v>
      </c>
      <c r="K43" s="77" t="s">
        <v>31</v>
      </c>
      <c r="L43" s="84"/>
      <c r="M43" s="84"/>
      <c r="N43" s="84" t="s">
        <v>48</v>
      </c>
      <c r="O43" s="84" t="s">
        <v>48</v>
      </c>
      <c r="P43" s="84" t="s">
        <v>874</v>
      </c>
      <c r="Q43" s="90">
        <v>43103</v>
      </c>
      <c r="R43" s="84"/>
      <c r="S43" s="84"/>
      <c r="T43" s="99" t="s">
        <v>441</v>
      </c>
      <c r="U43" s="101">
        <v>43104</v>
      </c>
      <c r="V43" s="104">
        <v>44199</v>
      </c>
      <c r="W43" s="99" t="s">
        <v>574</v>
      </c>
      <c r="X43" s="101">
        <v>43104</v>
      </c>
      <c r="Y43" s="105">
        <v>44564</v>
      </c>
    </row>
    <row r="44" spans="1:25" ht="39.950000000000003" customHeight="1" x14ac:dyDescent="0.2">
      <c r="A44" s="84" t="s">
        <v>719</v>
      </c>
      <c r="B44" s="77" t="s">
        <v>124</v>
      </c>
      <c r="C44" s="77">
        <v>1</v>
      </c>
      <c r="D44" s="255">
        <v>1</v>
      </c>
      <c r="E44" s="84" t="s">
        <v>694</v>
      </c>
      <c r="F44" s="77" t="s">
        <v>125</v>
      </c>
      <c r="G44" s="77">
        <v>1</v>
      </c>
      <c r="H44" s="268"/>
      <c r="I44" s="255">
        <v>1</v>
      </c>
      <c r="J44" s="102" t="s">
        <v>126</v>
      </c>
      <c r="K44" s="77" t="s">
        <v>31</v>
      </c>
      <c r="L44" s="84" t="s">
        <v>48</v>
      </c>
      <c r="M44" s="84" t="s">
        <v>48</v>
      </c>
      <c r="N44" s="84"/>
      <c r="O44" s="84"/>
      <c r="P44" s="84" t="s">
        <v>874</v>
      </c>
      <c r="Q44" s="90">
        <v>43103</v>
      </c>
      <c r="R44" s="84"/>
      <c r="S44" s="84"/>
      <c r="T44" s="99" t="s">
        <v>442</v>
      </c>
      <c r="U44" s="101">
        <v>43104</v>
      </c>
      <c r="V44" s="104">
        <v>44199</v>
      </c>
      <c r="W44" s="99" t="s">
        <v>575</v>
      </c>
      <c r="X44" s="101">
        <v>43104</v>
      </c>
      <c r="Y44" s="105">
        <v>44199</v>
      </c>
    </row>
    <row r="45" spans="1:25" ht="39.950000000000003" customHeight="1" x14ac:dyDescent="0.2">
      <c r="A45" s="84" t="s">
        <v>720</v>
      </c>
      <c r="B45" s="77" t="s">
        <v>127</v>
      </c>
      <c r="C45" s="77">
        <v>2</v>
      </c>
      <c r="D45" s="255">
        <v>1</v>
      </c>
      <c r="E45" s="84" t="s">
        <v>695</v>
      </c>
      <c r="F45" s="77" t="s">
        <v>407</v>
      </c>
      <c r="G45" s="77">
        <v>2</v>
      </c>
      <c r="H45" s="268"/>
      <c r="I45" s="255">
        <v>1</v>
      </c>
      <c r="J45" s="102" t="s">
        <v>128</v>
      </c>
      <c r="K45" s="77" t="s">
        <v>31</v>
      </c>
      <c r="L45" s="84" t="s">
        <v>48</v>
      </c>
      <c r="M45" s="84" t="s">
        <v>48</v>
      </c>
      <c r="N45" s="84"/>
      <c r="O45" s="84"/>
      <c r="P45" s="84" t="s">
        <v>874</v>
      </c>
      <c r="Q45" s="90">
        <v>43103</v>
      </c>
      <c r="R45" s="84"/>
      <c r="S45" s="84"/>
      <c r="T45" s="99" t="s">
        <v>443</v>
      </c>
      <c r="U45" s="101">
        <v>43104</v>
      </c>
      <c r="V45" s="104">
        <v>44564</v>
      </c>
      <c r="W45" s="99" t="s">
        <v>576</v>
      </c>
      <c r="X45" s="101">
        <v>43104</v>
      </c>
      <c r="Y45" s="105">
        <v>44564</v>
      </c>
    </row>
    <row r="46" spans="1:25" ht="39.950000000000003" customHeight="1" x14ac:dyDescent="0.2">
      <c r="A46" s="84" t="s">
        <v>721</v>
      </c>
      <c r="B46" s="77" t="s">
        <v>129</v>
      </c>
      <c r="C46" s="77">
        <v>1</v>
      </c>
      <c r="D46" s="255">
        <v>1</v>
      </c>
      <c r="E46" s="84" t="s">
        <v>696</v>
      </c>
      <c r="F46" s="77" t="s">
        <v>130</v>
      </c>
      <c r="G46" s="77">
        <v>1</v>
      </c>
      <c r="H46" s="268"/>
      <c r="I46" s="255">
        <v>1</v>
      </c>
      <c r="J46" s="102" t="s">
        <v>131</v>
      </c>
      <c r="K46" s="77" t="s">
        <v>31</v>
      </c>
      <c r="L46" s="84"/>
      <c r="M46" s="84"/>
      <c r="N46" s="84" t="s">
        <v>48</v>
      </c>
      <c r="O46" s="84" t="s">
        <v>48</v>
      </c>
      <c r="P46" s="84" t="s">
        <v>874</v>
      </c>
      <c r="Q46" s="90">
        <v>43103</v>
      </c>
      <c r="R46" s="84"/>
      <c r="S46" s="84"/>
      <c r="T46" s="99" t="s">
        <v>444</v>
      </c>
      <c r="U46" s="101">
        <v>43104</v>
      </c>
      <c r="V46" s="104">
        <v>44199</v>
      </c>
      <c r="W46" s="99" t="s">
        <v>577</v>
      </c>
      <c r="X46" s="101">
        <v>43104</v>
      </c>
      <c r="Y46" s="105">
        <v>44199</v>
      </c>
    </row>
    <row r="47" spans="1:25" ht="39.950000000000003" customHeight="1" x14ac:dyDescent="0.2">
      <c r="A47" s="84" t="s">
        <v>722</v>
      </c>
      <c r="B47" s="77" t="s">
        <v>132</v>
      </c>
      <c r="C47" s="77">
        <v>1</v>
      </c>
      <c r="D47" s="255">
        <v>1</v>
      </c>
      <c r="E47" s="84" t="s">
        <v>697</v>
      </c>
      <c r="F47" s="77" t="s">
        <v>133</v>
      </c>
      <c r="G47" s="77">
        <v>1</v>
      </c>
      <c r="H47" s="268"/>
      <c r="I47" s="255">
        <v>1</v>
      </c>
      <c r="J47" s="102" t="s">
        <v>138</v>
      </c>
      <c r="K47" s="77" t="s">
        <v>134</v>
      </c>
      <c r="L47" s="84"/>
      <c r="M47" s="84"/>
      <c r="N47" s="84" t="s">
        <v>48</v>
      </c>
      <c r="O47" s="84" t="s">
        <v>48</v>
      </c>
      <c r="P47" s="84" t="s">
        <v>874</v>
      </c>
      <c r="Q47" s="90">
        <v>43146</v>
      </c>
      <c r="R47" s="84"/>
      <c r="S47" s="84"/>
      <c r="T47" s="99" t="s">
        <v>446</v>
      </c>
      <c r="U47" s="101">
        <v>43147</v>
      </c>
      <c r="V47" s="105">
        <v>44242</v>
      </c>
      <c r="W47" s="106" t="s">
        <v>579</v>
      </c>
      <c r="X47" s="101">
        <v>43147</v>
      </c>
      <c r="Y47" s="105">
        <v>44242</v>
      </c>
    </row>
    <row r="48" spans="1:25" ht="39.950000000000003" customHeight="1" x14ac:dyDescent="0.2">
      <c r="A48" s="84" t="s">
        <v>723</v>
      </c>
      <c r="B48" s="77" t="s">
        <v>135</v>
      </c>
      <c r="C48" s="77">
        <v>1</v>
      </c>
      <c r="D48" s="255">
        <v>1</v>
      </c>
      <c r="E48" s="84" t="s">
        <v>698</v>
      </c>
      <c r="F48" s="77" t="s">
        <v>136</v>
      </c>
      <c r="G48" s="77">
        <v>1</v>
      </c>
      <c r="H48" s="268"/>
      <c r="I48" s="255">
        <v>1</v>
      </c>
      <c r="J48" s="102" t="s">
        <v>137</v>
      </c>
      <c r="K48" s="77" t="s">
        <v>134</v>
      </c>
      <c r="L48" s="84"/>
      <c r="M48" s="84"/>
      <c r="N48" s="84" t="s">
        <v>48</v>
      </c>
      <c r="O48" s="84" t="s">
        <v>48</v>
      </c>
      <c r="P48" s="84" t="s">
        <v>874</v>
      </c>
      <c r="Q48" s="90">
        <v>43146</v>
      </c>
      <c r="R48" s="84"/>
      <c r="S48" s="84"/>
      <c r="T48" s="99" t="s">
        <v>447</v>
      </c>
      <c r="U48" s="101">
        <v>43147</v>
      </c>
      <c r="V48" s="105">
        <v>44242</v>
      </c>
      <c r="W48" s="99" t="s">
        <v>580</v>
      </c>
      <c r="X48" s="101">
        <v>43147</v>
      </c>
      <c r="Y48" s="105">
        <v>44242</v>
      </c>
    </row>
    <row r="49" spans="1:25" ht="39.950000000000003" customHeight="1" x14ac:dyDescent="0.2">
      <c r="A49" s="84" t="s">
        <v>724</v>
      </c>
      <c r="B49" s="77" t="s">
        <v>139</v>
      </c>
      <c r="C49" s="77">
        <v>1</v>
      </c>
      <c r="D49" s="255">
        <v>1</v>
      </c>
      <c r="E49" s="84" t="s">
        <v>702</v>
      </c>
      <c r="F49" s="77" t="s">
        <v>140</v>
      </c>
      <c r="G49" s="77">
        <v>2</v>
      </c>
      <c r="H49" s="268"/>
      <c r="I49" s="255">
        <v>1</v>
      </c>
      <c r="J49" s="102" t="s">
        <v>141</v>
      </c>
      <c r="K49" s="77" t="s">
        <v>134</v>
      </c>
      <c r="L49" s="84"/>
      <c r="M49" s="84"/>
      <c r="N49" s="84" t="s">
        <v>48</v>
      </c>
      <c r="O49" s="84" t="s">
        <v>48</v>
      </c>
      <c r="P49" s="84" t="s">
        <v>874</v>
      </c>
      <c r="Q49" s="90">
        <v>43146</v>
      </c>
      <c r="R49" s="84"/>
      <c r="S49" s="84"/>
      <c r="T49" s="99" t="s">
        <v>448</v>
      </c>
      <c r="U49" s="101">
        <v>43147</v>
      </c>
      <c r="V49" s="105">
        <v>44242</v>
      </c>
      <c r="W49" s="99" t="s">
        <v>583</v>
      </c>
      <c r="X49" s="101">
        <v>43147</v>
      </c>
      <c r="Y49" s="105">
        <v>44607</v>
      </c>
    </row>
    <row r="50" spans="1:25" ht="39.950000000000003" customHeight="1" x14ac:dyDescent="0.2">
      <c r="A50" s="84" t="s">
        <v>725</v>
      </c>
      <c r="B50" s="77" t="s">
        <v>142</v>
      </c>
      <c r="C50" s="77">
        <v>1</v>
      </c>
      <c r="D50" s="255">
        <v>1</v>
      </c>
      <c r="E50" s="84" t="s">
        <v>703</v>
      </c>
      <c r="F50" s="77" t="s">
        <v>143</v>
      </c>
      <c r="G50" s="77">
        <v>1</v>
      </c>
      <c r="H50" s="268"/>
      <c r="I50" s="255">
        <v>1</v>
      </c>
      <c r="J50" s="102" t="s">
        <v>144</v>
      </c>
      <c r="K50" s="77" t="s">
        <v>134</v>
      </c>
      <c r="L50" s="84" t="s">
        <v>48</v>
      </c>
      <c r="M50" s="84" t="s">
        <v>48</v>
      </c>
      <c r="N50" s="84"/>
      <c r="O50" s="84"/>
      <c r="P50" s="84" t="s">
        <v>874</v>
      </c>
      <c r="Q50" s="90">
        <v>43146</v>
      </c>
      <c r="R50" s="84"/>
      <c r="S50" s="84"/>
      <c r="T50" s="99" t="s">
        <v>449</v>
      </c>
      <c r="U50" s="101">
        <v>43147</v>
      </c>
      <c r="V50" s="105">
        <v>44242</v>
      </c>
      <c r="W50" s="99" t="s">
        <v>582</v>
      </c>
      <c r="X50" s="101">
        <v>43147</v>
      </c>
      <c r="Y50" s="105">
        <v>44242</v>
      </c>
    </row>
    <row r="51" spans="1:25" ht="39.950000000000003" customHeight="1" x14ac:dyDescent="0.2">
      <c r="A51" s="84" t="s">
        <v>726</v>
      </c>
      <c r="B51" s="77" t="s">
        <v>29</v>
      </c>
      <c r="C51" s="77">
        <v>1</v>
      </c>
      <c r="D51" s="255">
        <v>1</v>
      </c>
      <c r="E51" s="84" t="s">
        <v>704</v>
      </c>
      <c r="F51" s="77" t="s">
        <v>145</v>
      </c>
      <c r="G51" s="77">
        <v>2</v>
      </c>
      <c r="H51" s="268"/>
      <c r="I51" s="255">
        <v>1</v>
      </c>
      <c r="J51" s="102" t="s">
        <v>146</v>
      </c>
      <c r="K51" s="77" t="s">
        <v>134</v>
      </c>
      <c r="L51" s="84"/>
      <c r="M51" s="84"/>
      <c r="N51" s="84" t="s">
        <v>48</v>
      </c>
      <c r="O51" s="84" t="s">
        <v>48</v>
      </c>
      <c r="P51" s="84" t="s">
        <v>874</v>
      </c>
      <c r="Q51" s="90">
        <v>43146</v>
      </c>
      <c r="R51" s="84"/>
      <c r="S51" s="84"/>
      <c r="T51" s="99" t="s">
        <v>450</v>
      </c>
      <c r="U51" s="101">
        <v>43147</v>
      </c>
      <c r="V51" s="105">
        <v>44242</v>
      </c>
      <c r="W51" s="99" t="s">
        <v>584</v>
      </c>
      <c r="X51" s="101">
        <v>43147</v>
      </c>
      <c r="Y51" s="105">
        <v>44607</v>
      </c>
    </row>
    <row r="52" spans="1:25" ht="39.950000000000003" customHeight="1" x14ac:dyDescent="0.2">
      <c r="A52" s="84" t="s">
        <v>727</v>
      </c>
      <c r="B52" s="77" t="s">
        <v>728</v>
      </c>
      <c r="C52" s="77" t="s">
        <v>729</v>
      </c>
      <c r="D52" s="255"/>
      <c r="E52" s="84" t="s">
        <v>705</v>
      </c>
      <c r="F52" s="77" t="s">
        <v>730</v>
      </c>
      <c r="G52" s="77" t="s">
        <v>729</v>
      </c>
      <c r="H52" s="268"/>
      <c r="I52" s="255"/>
      <c r="J52" s="102" t="s">
        <v>146</v>
      </c>
      <c r="K52" s="77" t="s">
        <v>134</v>
      </c>
      <c r="L52" s="84" t="s">
        <v>48</v>
      </c>
      <c r="M52" s="84" t="s">
        <v>48</v>
      </c>
      <c r="N52" s="84"/>
      <c r="O52" s="84"/>
      <c r="P52" s="84" t="s">
        <v>874</v>
      </c>
      <c r="Q52" s="90">
        <v>43146</v>
      </c>
      <c r="R52" s="84"/>
      <c r="S52" s="84"/>
      <c r="T52" s="99"/>
      <c r="U52" s="101"/>
      <c r="V52" s="105"/>
      <c r="W52" s="99"/>
      <c r="X52" s="101"/>
      <c r="Y52" s="105"/>
    </row>
    <row r="53" spans="1:25" ht="39.950000000000003" customHeight="1" x14ac:dyDescent="0.2">
      <c r="A53" s="84" t="s">
        <v>731</v>
      </c>
      <c r="B53" s="77" t="s">
        <v>147</v>
      </c>
      <c r="C53" s="77">
        <v>1</v>
      </c>
      <c r="D53" s="255">
        <v>1</v>
      </c>
      <c r="E53" s="84" t="s">
        <v>706</v>
      </c>
      <c r="F53" s="77" t="s">
        <v>148</v>
      </c>
      <c r="G53" s="77">
        <v>2</v>
      </c>
      <c r="H53" s="268"/>
      <c r="I53" s="255">
        <v>1</v>
      </c>
      <c r="J53" s="102" t="s">
        <v>149</v>
      </c>
      <c r="K53" s="77" t="s">
        <v>134</v>
      </c>
      <c r="L53" s="84"/>
      <c r="M53" s="84"/>
      <c r="N53" s="84" t="s">
        <v>48</v>
      </c>
      <c r="O53" s="84" t="s">
        <v>48</v>
      </c>
      <c r="P53" s="84" t="s">
        <v>874</v>
      </c>
      <c r="Q53" s="90">
        <v>43146</v>
      </c>
      <c r="R53" s="84"/>
      <c r="S53" s="84"/>
      <c r="T53" s="99" t="s">
        <v>451</v>
      </c>
      <c r="U53" s="101">
        <v>43147</v>
      </c>
      <c r="V53" s="105">
        <v>44242</v>
      </c>
      <c r="W53" s="99" t="s">
        <v>586</v>
      </c>
      <c r="X53" s="101">
        <v>43147</v>
      </c>
      <c r="Y53" s="105">
        <v>44607</v>
      </c>
    </row>
    <row r="54" spans="1:25" ht="39.950000000000003" customHeight="1" x14ac:dyDescent="0.2">
      <c r="A54" s="84" t="s">
        <v>732</v>
      </c>
      <c r="B54" s="77" t="s">
        <v>150</v>
      </c>
      <c r="C54" s="77">
        <v>1</v>
      </c>
      <c r="D54" s="255">
        <v>1</v>
      </c>
      <c r="E54" s="84" t="s">
        <v>707</v>
      </c>
      <c r="F54" s="77" t="s">
        <v>151</v>
      </c>
      <c r="G54" s="77">
        <v>1</v>
      </c>
      <c r="H54" s="268"/>
      <c r="I54" s="255">
        <v>1</v>
      </c>
      <c r="J54" s="102" t="s">
        <v>152</v>
      </c>
      <c r="K54" s="77" t="s">
        <v>134</v>
      </c>
      <c r="L54" s="84" t="s">
        <v>48</v>
      </c>
      <c r="M54" s="84" t="s">
        <v>48</v>
      </c>
      <c r="N54" s="84"/>
      <c r="O54" s="84"/>
      <c r="P54" s="84" t="s">
        <v>874</v>
      </c>
      <c r="Q54" s="90">
        <v>43146</v>
      </c>
      <c r="R54" s="84"/>
      <c r="S54" s="84"/>
      <c r="T54" s="99" t="s">
        <v>452</v>
      </c>
      <c r="U54" s="101">
        <v>43147</v>
      </c>
      <c r="V54" s="105">
        <v>44242</v>
      </c>
      <c r="W54" s="99" t="s">
        <v>587</v>
      </c>
      <c r="X54" s="101">
        <v>43147</v>
      </c>
      <c r="Y54" s="105">
        <v>44242</v>
      </c>
    </row>
    <row r="55" spans="1:25" ht="39.950000000000003" customHeight="1" x14ac:dyDescent="0.2">
      <c r="A55" s="84" t="s">
        <v>733</v>
      </c>
      <c r="B55" s="77" t="s">
        <v>153</v>
      </c>
      <c r="C55" s="77">
        <v>3</v>
      </c>
      <c r="D55" s="255">
        <v>1</v>
      </c>
      <c r="E55" s="84" t="s">
        <v>708</v>
      </c>
      <c r="F55" s="77" t="s">
        <v>154</v>
      </c>
      <c r="G55" s="77">
        <v>3</v>
      </c>
      <c r="H55" s="268"/>
      <c r="I55" s="255">
        <v>1</v>
      </c>
      <c r="J55" s="102" t="s">
        <v>155</v>
      </c>
      <c r="K55" s="77" t="s">
        <v>134</v>
      </c>
      <c r="L55" s="84"/>
      <c r="M55" s="84"/>
      <c r="N55" s="84" t="s">
        <v>48</v>
      </c>
      <c r="O55" s="84" t="s">
        <v>48</v>
      </c>
      <c r="P55" s="84" t="s">
        <v>874</v>
      </c>
      <c r="Q55" s="90">
        <v>43146</v>
      </c>
      <c r="R55" s="84"/>
      <c r="S55" s="84"/>
      <c r="T55" s="99" t="s">
        <v>453</v>
      </c>
      <c r="U55" s="101">
        <v>43147</v>
      </c>
      <c r="V55" s="105">
        <v>44972</v>
      </c>
      <c r="W55" s="99" t="s">
        <v>588</v>
      </c>
      <c r="X55" s="101">
        <v>43147</v>
      </c>
      <c r="Y55" s="105">
        <v>44972</v>
      </c>
    </row>
    <row r="56" spans="1:25" ht="39.950000000000003" customHeight="1" x14ac:dyDescent="0.2">
      <c r="A56" s="84" t="s">
        <v>734</v>
      </c>
      <c r="B56" s="77" t="s">
        <v>735</v>
      </c>
      <c r="C56" s="77" t="s">
        <v>729</v>
      </c>
      <c r="D56" s="255"/>
      <c r="E56" s="84" t="s">
        <v>709</v>
      </c>
      <c r="F56" s="77" t="s">
        <v>736</v>
      </c>
      <c r="G56" s="77" t="s">
        <v>729</v>
      </c>
      <c r="H56" s="268"/>
      <c r="I56" s="255"/>
      <c r="J56" s="102" t="s">
        <v>737</v>
      </c>
      <c r="K56" s="77" t="s">
        <v>134</v>
      </c>
      <c r="L56" s="84" t="s">
        <v>48</v>
      </c>
      <c r="M56" s="84" t="s">
        <v>48</v>
      </c>
      <c r="N56" s="84"/>
      <c r="O56" s="84"/>
      <c r="P56" s="84" t="s">
        <v>874</v>
      </c>
      <c r="Q56" s="90">
        <v>43146</v>
      </c>
      <c r="R56" s="84"/>
      <c r="S56" s="84"/>
      <c r="T56" s="99"/>
      <c r="U56" s="101"/>
      <c r="V56" s="105"/>
      <c r="W56" s="99"/>
      <c r="X56" s="101"/>
      <c r="Y56" s="105"/>
    </row>
    <row r="57" spans="1:25" ht="39.950000000000003" customHeight="1" x14ac:dyDescent="0.2">
      <c r="A57" s="84" t="s">
        <v>738</v>
      </c>
      <c r="B57" s="77" t="s">
        <v>156</v>
      </c>
      <c r="C57" s="77">
        <v>1</v>
      </c>
      <c r="D57" s="255">
        <v>1</v>
      </c>
      <c r="E57" s="84" t="s">
        <v>710</v>
      </c>
      <c r="F57" s="77" t="s">
        <v>157</v>
      </c>
      <c r="G57" s="77">
        <v>1</v>
      </c>
      <c r="H57" s="268"/>
      <c r="I57" s="255">
        <v>1</v>
      </c>
      <c r="J57" s="102" t="s">
        <v>158</v>
      </c>
      <c r="K57" s="77" t="s">
        <v>134</v>
      </c>
      <c r="L57" s="84" t="s">
        <v>48</v>
      </c>
      <c r="M57" s="84" t="s">
        <v>48</v>
      </c>
      <c r="N57" s="84"/>
      <c r="O57" s="84"/>
      <c r="P57" s="84" t="s">
        <v>874</v>
      </c>
      <c r="Q57" s="90">
        <v>43146</v>
      </c>
      <c r="R57" s="84"/>
      <c r="S57" s="84"/>
      <c r="T57" s="99" t="s">
        <v>454</v>
      </c>
      <c r="U57" s="101">
        <v>43147</v>
      </c>
      <c r="V57" s="105">
        <v>44242</v>
      </c>
      <c r="W57" s="99" t="s">
        <v>578</v>
      </c>
      <c r="X57" s="101">
        <v>43147</v>
      </c>
      <c r="Y57" s="105">
        <v>44242</v>
      </c>
    </row>
    <row r="58" spans="1:25" ht="39.950000000000003" customHeight="1" x14ac:dyDescent="0.2">
      <c r="A58" s="84" t="s">
        <v>739</v>
      </c>
      <c r="B58" s="77" t="s">
        <v>740</v>
      </c>
      <c r="C58" s="77" t="s">
        <v>729</v>
      </c>
      <c r="D58" s="255"/>
      <c r="E58" s="84" t="s">
        <v>711</v>
      </c>
      <c r="F58" s="77" t="s">
        <v>741</v>
      </c>
      <c r="G58" s="77" t="s">
        <v>729</v>
      </c>
      <c r="H58" s="268"/>
      <c r="I58" s="255"/>
      <c r="J58" s="102" t="s">
        <v>742</v>
      </c>
      <c r="K58" s="77" t="s">
        <v>134</v>
      </c>
      <c r="L58" s="84" t="s">
        <v>48</v>
      </c>
      <c r="M58" s="84" t="s">
        <v>48</v>
      </c>
      <c r="N58" s="84"/>
      <c r="O58" s="84"/>
      <c r="P58" s="84" t="s">
        <v>874</v>
      </c>
      <c r="Q58" s="90">
        <v>43146</v>
      </c>
      <c r="R58" s="84"/>
      <c r="S58" s="84"/>
      <c r="T58" s="99"/>
      <c r="U58" s="101"/>
      <c r="V58" s="105"/>
      <c r="W58" s="99"/>
      <c r="X58" s="101"/>
      <c r="Y58" s="105"/>
    </row>
    <row r="59" spans="1:25" ht="39.950000000000003" customHeight="1" x14ac:dyDescent="0.2">
      <c r="A59" s="84" t="s">
        <v>743</v>
      </c>
      <c r="B59" s="77" t="s">
        <v>744</v>
      </c>
      <c r="C59" s="77" t="s">
        <v>729</v>
      </c>
      <c r="D59" s="255"/>
      <c r="E59" s="84" t="s">
        <v>712</v>
      </c>
      <c r="F59" s="77" t="s">
        <v>745</v>
      </c>
      <c r="G59" s="77" t="s">
        <v>729</v>
      </c>
      <c r="H59" s="268"/>
      <c r="I59" s="255"/>
      <c r="J59" s="102" t="s">
        <v>746</v>
      </c>
      <c r="K59" s="77" t="s">
        <v>134</v>
      </c>
      <c r="L59" s="84" t="s">
        <v>48</v>
      </c>
      <c r="M59" s="84" t="s">
        <v>48</v>
      </c>
      <c r="N59" s="84"/>
      <c r="O59" s="84"/>
      <c r="P59" s="84" t="s">
        <v>874</v>
      </c>
      <c r="Q59" s="90">
        <v>43146</v>
      </c>
      <c r="R59" s="84"/>
      <c r="S59" s="84"/>
      <c r="T59" s="99"/>
      <c r="U59" s="101"/>
      <c r="V59" s="105"/>
      <c r="W59" s="99"/>
      <c r="X59" s="101"/>
      <c r="Y59" s="105"/>
    </row>
    <row r="60" spans="1:25" ht="39.950000000000003" customHeight="1" x14ac:dyDescent="0.2">
      <c r="A60" s="84" t="s">
        <v>747</v>
      </c>
      <c r="B60" s="77" t="s">
        <v>159</v>
      </c>
      <c r="C60" s="77">
        <v>1</v>
      </c>
      <c r="D60" s="255">
        <v>1</v>
      </c>
      <c r="E60" s="84" t="s">
        <v>713</v>
      </c>
      <c r="F60" s="77" t="s">
        <v>160</v>
      </c>
      <c r="G60" s="77">
        <v>1</v>
      </c>
      <c r="H60" s="268"/>
      <c r="I60" s="255">
        <v>1</v>
      </c>
      <c r="J60" s="102" t="s">
        <v>161</v>
      </c>
      <c r="K60" s="77" t="s">
        <v>134</v>
      </c>
      <c r="L60" s="84"/>
      <c r="M60" s="84"/>
      <c r="N60" s="84" t="s">
        <v>48</v>
      </c>
      <c r="O60" s="84" t="s">
        <v>48</v>
      </c>
      <c r="P60" s="84" t="s">
        <v>874</v>
      </c>
      <c r="Q60" s="90">
        <v>43146</v>
      </c>
      <c r="R60" s="84"/>
      <c r="S60" s="84"/>
      <c r="T60" s="99" t="s">
        <v>455</v>
      </c>
      <c r="U60" s="101">
        <v>43147</v>
      </c>
      <c r="V60" s="105">
        <v>44242</v>
      </c>
      <c r="W60" s="99" t="s">
        <v>572</v>
      </c>
      <c r="X60" s="101">
        <v>43147</v>
      </c>
      <c r="Y60" s="105">
        <v>44242</v>
      </c>
    </row>
    <row r="61" spans="1:25" ht="39.950000000000003" customHeight="1" x14ac:dyDescent="0.2">
      <c r="A61" s="84" t="s">
        <v>748</v>
      </c>
      <c r="B61" s="77" t="s">
        <v>163</v>
      </c>
      <c r="C61" s="77">
        <v>1</v>
      </c>
      <c r="D61" s="255">
        <v>1</v>
      </c>
      <c r="E61" s="84" t="s">
        <v>714</v>
      </c>
      <c r="F61" s="77" t="s">
        <v>162</v>
      </c>
      <c r="G61" s="77">
        <v>2</v>
      </c>
      <c r="H61" s="268"/>
      <c r="I61" s="255">
        <v>1</v>
      </c>
      <c r="J61" s="102" t="s">
        <v>164</v>
      </c>
      <c r="K61" s="77" t="s">
        <v>134</v>
      </c>
      <c r="L61" s="84" t="s">
        <v>48</v>
      </c>
      <c r="M61" s="84" t="s">
        <v>48</v>
      </c>
      <c r="N61" s="84"/>
      <c r="O61" s="84"/>
      <c r="P61" s="84" t="s">
        <v>874</v>
      </c>
      <c r="Q61" s="90">
        <v>43136</v>
      </c>
      <c r="R61" s="84"/>
      <c r="S61" s="84"/>
      <c r="T61" s="99" t="s">
        <v>456</v>
      </c>
      <c r="U61" s="101">
        <v>43137</v>
      </c>
      <c r="V61" s="105">
        <v>44232</v>
      </c>
      <c r="W61" s="99" t="s">
        <v>608</v>
      </c>
      <c r="X61" s="101">
        <v>43137</v>
      </c>
      <c r="Y61" s="105">
        <v>44597</v>
      </c>
    </row>
    <row r="62" spans="1:25" ht="39.950000000000003" customHeight="1" x14ac:dyDescent="0.2">
      <c r="A62" s="84" t="s">
        <v>749</v>
      </c>
      <c r="B62" s="77" t="s">
        <v>165</v>
      </c>
      <c r="C62" s="77">
        <v>2</v>
      </c>
      <c r="D62" s="255">
        <v>1</v>
      </c>
      <c r="E62" s="84" t="s">
        <v>715</v>
      </c>
      <c r="F62" s="77" t="s">
        <v>166</v>
      </c>
      <c r="G62" s="77">
        <v>2</v>
      </c>
      <c r="H62" s="268"/>
      <c r="I62" s="255">
        <v>1</v>
      </c>
      <c r="J62" s="102" t="s">
        <v>167</v>
      </c>
      <c r="K62" s="77" t="s">
        <v>134</v>
      </c>
      <c r="L62" s="84" t="s">
        <v>48</v>
      </c>
      <c r="M62" s="84" t="s">
        <v>48</v>
      </c>
      <c r="N62" s="84"/>
      <c r="O62" s="84"/>
      <c r="P62" s="84" t="s">
        <v>874</v>
      </c>
      <c r="Q62" s="90">
        <v>43136</v>
      </c>
      <c r="R62" s="84"/>
      <c r="S62" s="84"/>
      <c r="T62" s="99" t="s">
        <v>457</v>
      </c>
      <c r="U62" s="101">
        <v>43137</v>
      </c>
      <c r="V62" s="105">
        <v>44597</v>
      </c>
      <c r="W62" s="99" t="s">
        <v>581</v>
      </c>
      <c r="X62" s="101">
        <v>43137</v>
      </c>
      <c r="Y62" s="105">
        <v>44597</v>
      </c>
    </row>
    <row r="63" spans="1:25" ht="39.950000000000003" customHeight="1" x14ac:dyDescent="0.2">
      <c r="A63" s="84" t="s">
        <v>750</v>
      </c>
      <c r="B63" s="77" t="s">
        <v>751</v>
      </c>
      <c r="C63" s="77" t="s">
        <v>729</v>
      </c>
      <c r="D63" s="255"/>
      <c r="E63" s="84" t="s">
        <v>716</v>
      </c>
      <c r="F63" s="77" t="s">
        <v>752</v>
      </c>
      <c r="G63" s="77" t="s">
        <v>729</v>
      </c>
      <c r="H63" s="268"/>
      <c r="I63" s="255"/>
      <c r="J63" s="102" t="s">
        <v>167</v>
      </c>
      <c r="K63" s="77" t="s">
        <v>134</v>
      </c>
      <c r="L63" s="84" t="s">
        <v>48</v>
      </c>
      <c r="M63" s="84" t="s">
        <v>48</v>
      </c>
      <c r="N63" s="84"/>
      <c r="O63" s="84"/>
      <c r="P63" s="84" t="s">
        <v>874</v>
      </c>
      <c r="Q63" s="90">
        <v>43136</v>
      </c>
      <c r="R63" s="84"/>
      <c r="S63" s="84"/>
      <c r="T63" s="99"/>
      <c r="U63" s="101"/>
      <c r="V63" s="105"/>
      <c r="W63" s="99"/>
      <c r="X63" s="101"/>
      <c r="Y63" s="105"/>
    </row>
    <row r="64" spans="1:25" ht="39.950000000000003" customHeight="1" x14ac:dyDescent="0.2">
      <c r="A64" s="84" t="s">
        <v>753</v>
      </c>
      <c r="B64" s="77" t="s">
        <v>168</v>
      </c>
      <c r="C64" s="77">
        <v>2</v>
      </c>
      <c r="D64" s="255">
        <v>1</v>
      </c>
      <c r="E64" s="84" t="s">
        <v>717</v>
      </c>
      <c r="F64" s="77" t="s">
        <v>169</v>
      </c>
      <c r="G64" s="77">
        <v>2</v>
      </c>
      <c r="H64" s="268"/>
      <c r="I64" s="255">
        <v>1</v>
      </c>
      <c r="J64" s="102" t="s">
        <v>170</v>
      </c>
      <c r="K64" s="77" t="s">
        <v>134</v>
      </c>
      <c r="L64" s="84" t="s">
        <v>48</v>
      </c>
      <c r="M64" s="84" t="s">
        <v>48</v>
      </c>
      <c r="N64" s="84"/>
      <c r="O64" s="84"/>
      <c r="P64" s="84" t="s">
        <v>874</v>
      </c>
      <c r="Q64" s="90">
        <v>43136</v>
      </c>
      <c r="R64" s="84"/>
      <c r="S64" s="84"/>
      <c r="T64" s="99" t="s">
        <v>458</v>
      </c>
      <c r="U64" s="101">
        <v>43137</v>
      </c>
      <c r="V64" s="105">
        <v>44597</v>
      </c>
      <c r="W64" s="99" t="s">
        <v>585</v>
      </c>
      <c r="X64" s="101">
        <v>43137</v>
      </c>
      <c r="Y64" s="105">
        <v>44597</v>
      </c>
    </row>
    <row r="65" spans="1:25" ht="39.950000000000003" customHeight="1" x14ac:dyDescent="0.2">
      <c r="A65" s="84" t="s">
        <v>754</v>
      </c>
      <c r="B65" s="77" t="s">
        <v>171</v>
      </c>
      <c r="C65" s="77">
        <v>2</v>
      </c>
      <c r="D65" s="255">
        <v>1</v>
      </c>
      <c r="E65" s="84" t="s">
        <v>718</v>
      </c>
      <c r="F65" s="77" t="s">
        <v>172</v>
      </c>
      <c r="G65" s="77">
        <v>2</v>
      </c>
      <c r="H65" s="268"/>
      <c r="I65" s="255">
        <v>1</v>
      </c>
      <c r="J65" s="102" t="s">
        <v>445</v>
      </c>
      <c r="K65" s="77" t="s">
        <v>134</v>
      </c>
      <c r="L65" s="84" t="s">
        <v>48</v>
      </c>
      <c r="M65" s="84" t="s">
        <v>48</v>
      </c>
      <c r="N65" s="84"/>
      <c r="O65" s="84"/>
      <c r="P65" s="84" t="s">
        <v>874</v>
      </c>
      <c r="Q65" s="90">
        <v>43137</v>
      </c>
      <c r="R65" s="84"/>
      <c r="S65" s="84"/>
      <c r="T65" s="99" t="s">
        <v>459</v>
      </c>
      <c r="U65" s="101">
        <v>43138</v>
      </c>
      <c r="V65" s="105">
        <v>44598</v>
      </c>
      <c r="W65" s="99" t="s">
        <v>607</v>
      </c>
      <c r="X65" s="101">
        <v>43138</v>
      </c>
      <c r="Y65" s="105">
        <v>44598</v>
      </c>
    </row>
    <row r="66" spans="1:25" ht="39.950000000000003" customHeight="1" x14ac:dyDescent="0.2">
      <c r="A66" s="84" t="s">
        <v>755</v>
      </c>
      <c r="B66" s="77" t="s">
        <v>173</v>
      </c>
      <c r="C66" s="77">
        <v>1</v>
      </c>
      <c r="D66" s="255">
        <v>1</v>
      </c>
      <c r="E66" s="84" t="s">
        <v>719</v>
      </c>
      <c r="F66" s="77" t="s">
        <v>174</v>
      </c>
      <c r="G66" s="77">
        <v>1</v>
      </c>
      <c r="H66" s="268"/>
      <c r="I66" s="255">
        <v>1</v>
      </c>
      <c r="J66" s="102" t="s">
        <v>164</v>
      </c>
      <c r="K66" s="77" t="s">
        <v>134</v>
      </c>
      <c r="L66" s="84" t="s">
        <v>48</v>
      </c>
      <c r="M66" s="84" t="s">
        <v>48</v>
      </c>
      <c r="N66" s="84"/>
      <c r="O66" s="84"/>
      <c r="P66" s="84" t="s">
        <v>874</v>
      </c>
      <c r="Q66" s="90">
        <v>43136</v>
      </c>
      <c r="R66" s="84"/>
      <c r="S66" s="84"/>
      <c r="T66" s="99" t="s">
        <v>460</v>
      </c>
      <c r="U66" s="101">
        <v>43137</v>
      </c>
      <c r="V66" s="105">
        <v>44232</v>
      </c>
      <c r="W66" s="99" t="s">
        <v>591</v>
      </c>
      <c r="X66" s="101">
        <v>43137</v>
      </c>
      <c r="Y66" s="105">
        <v>44232</v>
      </c>
    </row>
    <row r="67" spans="1:25" ht="39.950000000000003" customHeight="1" x14ac:dyDescent="0.2">
      <c r="A67" s="84" t="s">
        <v>756</v>
      </c>
      <c r="B67" s="77" t="s">
        <v>29</v>
      </c>
      <c r="C67" s="77">
        <v>1</v>
      </c>
      <c r="D67" s="255">
        <v>1</v>
      </c>
      <c r="E67" s="84" t="s">
        <v>720</v>
      </c>
      <c r="F67" s="77" t="s">
        <v>175</v>
      </c>
      <c r="G67" s="77">
        <v>2</v>
      </c>
      <c r="H67" s="268"/>
      <c r="I67" s="255">
        <v>1</v>
      </c>
      <c r="J67" s="102" t="s">
        <v>164</v>
      </c>
      <c r="K67" s="77" t="s">
        <v>134</v>
      </c>
      <c r="L67" s="84" t="s">
        <v>48</v>
      </c>
      <c r="M67" s="84" t="s">
        <v>48</v>
      </c>
      <c r="N67" s="84"/>
      <c r="O67" s="84"/>
      <c r="P67" s="84" t="s">
        <v>874</v>
      </c>
      <c r="Q67" s="90">
        <v>43136</v>
      </c>
      <c r="R67" s="84"/>
      <c r="S67" s="84"/>
      <c r="T67" s="99" t="s">
        <v>461</v>
      </c>
      <c r="U67" s="101">
        <v>43137</v>
      </c>
      <c r="V67" s="105">
        <v>44232</v>
      </c>
      <c r="W67" s="99" t="s">
        <v>592</v>
      </c>
      <c r="X67" s="101">
        <v>43137</v>
      </c>
      <c r="Y67" s="105">
        <v>44597</v>
      </c>
    </row>
    <row r="68" spans="1:25" ht="39.950000000000003" customHeight="1" x14ac:dyDescent="0.2">
      <c r="A68" s="84" t="s">
        <v>757</v>
      </c>
      <c r="B68" s="77" t="s">
        <v>176</v>
      </c>
      <c r="C68" s="77">
        <v>2</v>
      </c>
      <c r="D68" s="255">
        <v>1</v>
      </c>
      <c r="E68" s="84" t="s">
        <v>721</v>
      </c>
      <c r="F68" s="77" t="s">
        <v>177</v>
      </c>
      <c r="G68" s="77">
        <v>1</v>
      </c>
      <c r="H68" s="268"/>
      <c r="I68" s="255">
        <v>1</v>
      </c>
      <c r="J68" s="102" t="s">
        <v>178</v>
      </c>
      <c r="K68" s="77" t="s">
        <v>134</v>
      </c>
      <c r="L68" s="84" t="s">
        <v>48</v>
      </c>
      <c r="M68" s="84" t="s">
        <v>48</v>
      </c>
      <c r="N68" s="84"/>
      <c r="O68" s="84"/>
      <c r="P68" s="84" t="s">
        <v>874</v>
      </c>
      <c r="Q68" s="90">
        <v>43137</v>
      </c>
      <c r="R68" s="84"/>
      <c r="S68" s="84"/>
      <c r="T68" s="99" t="s">
        <v>462</v>
      </c>
      <c r="U68" s="101">
        <v>43138</v>
      </c>
      <c r="V68" s="105">
        <v>44598</v>
      </c>
      <c r="W68" s="99" t="s">
        <v>593</v>
      </c>
      <c r="X68" s="101">
        <v>43138</v>
      </c>
      <c r="Y68" s="105">
        <v>44233</v>
      </c>
    </row>
    <row r="69" spans="1:25" ht="39.950000000000003" customHeight="1" x14ac:dyDescent="0.2">
      <c r="A69" s="84" t="s">
        <v>758</v>
      </c>
      <c r="B69" s="77" t="s">
        <v>179</v>
      </c>
      <c r="C69" s="77">
        <v>2</v>
      </c>
      <c r="D69" s="255">
        <v>1</v>
      </c>
      <c r="E69" s="84" t="s">
        <v>722</v>
      </c>
      <c r="F69" s="77" t="s">
        <v>180</v>
      </c>
      <c r="G69" s="77">
        <v>2</v>
      </c>
      <c r="H69" s="268"/>
      <c r="I69" s="255">
        <v>1</v>
      </c>
      <c r="J69" s="102" t="s">
        <v>181</v>
      </c>
      <c r="K69" s="77" t="s">
        <v>134</v>
      </c>
      <c r="L69" s="84" t="s">
        <v>48</v>
      </c>
      <c r="M69" s="84" t="s">
        <v>48</v>
      </c>
      <c r="N69" s="84"/>
      <c r="O69" s="84"/>
      <c r="P69" s="84" t="s">
        <v>874</v>
      </c>
      <c r="Q69" s="90">
        <v>43138</v>
      </c>
      <c r="R69" s="84"/>
      <c r="S69" s="84"/>
      <c r="T69" s="99" t="s">
        <v>463</v>
      </c>
      <c r="U69" s="101">
        <v>43139</v>
      </c>
      <c r="V69" s="105">
        <v>44599</v>
      </c>
      <c r="W69" s="99" t="s">
        <v>594</v>
      </c>
      <c r="X69" s="101">
        <v>43139</v>
      </c>
      <c r="Y69" s="105">
        <v>44599</v>
      </c>
    </row>
    <row r="70" spans="1:25" ht="39.950000000000003" customHeight="1" x14ac:dyDescent="0.2">
      <c r="A70" s="84" t="s">
        <v>759</v>
      </c>
      <c r="B70" s="77" t="s">
        <v>182</v>
      </c>
      <c r="C70" s="77">
        <v>1</v>
      </c>
      <c r="D70" s="255">
        <v>1</v>
      </c>
      <c r="E70" s="84" t="s">
        <v>723</v>
      </c>
      <c r="F70" s="77" t="s">
        <v>183</v>
      </c>
      <c r="G70" s="77">
        <v>1</v>
      </c>
      <c r="H70" s="268"/>
      <c r="I70" s="255">
        <v>1</v>
      </c>
      <c r="J70" s="102" t="s">
        <v>181</v>
      </c>
      <c r="K70" s="77" t="s">
        <v>134</v>
      </c>
      <c r="L70" s="84" t="s">
        <v>48</v>
      </c>
      <c r="M70" s="84" t="s">
        <v>48</v>
      </c>
      <c r="N70" s="84"/>
      <c r="O70" s="84"/>
      <c r="P70" s="84" t="s">
        <v>874</v>
      </c>
      <c r="Q70" s="90">
        <v>43138</v>
      </c>
      <c r="R70" s="84"/>
      <c r="S70" s="84"/>
      <c r="T70" s="99" t="s">
        <v>464</v>
      </c>
      <c r="U70" s="101">
        <v>43139</v>
      </c>
      <c r="V70" s="105">
        <v>44234</v>
      </c>
      <c r="W70" s="99" t="s">
        <v>595</v>
      </c>
      <c r="X70" s="101">
        <v>43139</v>
      </c>
      <c r="Y70" s="105">
        <v>44234</v>
      </c>
    </row>
    <row r="71" spans="1:25" ht="39.950000000000003" customHeight="1" x14ac:dyDescent="0.2">
      <c r="A71" s="84" t="s">
        <v>760</v>
      </c>
      <c r="B71" s="77" t="s">
        <v>184</v>
      </c>
      <c r="C71" s="77">
        <v>1</v>
      </c>
      <c r="D71" s="255">
        <v>1</v>
      </c>
      <c r="E71" s="84" t="s">
        <v>724</v>
      </c>
      <c r="F71" s="77" t="s">
        <v>185</v>
      </c>
      <c r="G71" s="77">
        <v>1</v>
      </c>
      <c r="H71" s="268"/>
      <c r="I71" s="255">
        <v>1</v>
      </c>
      <c r="J71" s="102" t="s">
        <v>186</v>
      </c>
      <c r="K71" s="77" t="s">
        <v>134</v>
      </c>
      <c r="L71" s="84" t="s">
        <v>48</v>
      </c>
      <c r="M71" s="84" t="s">
        <v>48</v>
      </c>
      <c r="N71" s="84"/>
      <c r="O71" s="84"/>
      <c r="P71" s="84" t="s">
        <v>874</v>
      </c>
      <c r="Q71" s="90">
        <v>43138</v>
      </c>
      <c r="R71" s="84"/>
      <c r="S71" s="84"/>
      <c r="T71" s="99" t="s">
        <v>465</v>
      </c>
      <c r="U71" s="101">
        <v>43139</v>
      </c>
      <c r="V71" s="105">
        <v>44234</v>
      </c>
      <c r="W71" s="99" t="s">
        <v>609</v>
      </c>
      <c r="X71" s="101">
        <v>43139</v>
      </c>
      <c r="Y71" s="105">
        <v>44234</v>
      </c>
    </row>
    <row r="72" spans="1:25" ht="39.950000000000003" customHeight="1" x14ac:dyDescent="0.2">
      <c r="A72" s="84" t="s">
        <v>761</v>
      </c>
      <c r="B72" s="77" t="s">
        <v>187</v>
      </c>
      <c r="C72" s="77">
        <v>2</v>
      </c>
      <c r="D72" s="255">
        <v>1</v>
      </c>
      <c r="E72" s="84" t="s">
        <v>725</v>
      </c>
      <c r="F72" s="77" t="s">
        <v>188</v>
      </c>
      <c r="G72" s="77">
        <v>2</v>
      </c>
      <c r="H72" s="268"/>
      <c r="I72" s="255">
        <v>1</v>
      </c>
      <c r="J72" s="102" t="s">
        <v>164</v>
      </c>
      <c r="K72" s="77" t="s">
        <v>134</v>
      </c>
      <c r="L72" s="84" t="s">
        <v>48</v>
      </c>
      <c r="M72" s="84" t="s">
        <v>48</v>
      </c>
      <c r="N72" s="84"/>
      <c r="O72" s="84"/>
      <c r="P72" s="84" t="s">
        <v>874</v>
      </c>
      <c r="Q72" s="90">
        <v>43138</v>
      </c>
      <c r="R72" s="84"/>
      <c r="S72" s="84"/>
      <c r="T72" s="99" t="s">
        <v>466</v>
      </c>
      <c r="U72" s="101">
        <v>43139</v>
      </c>
      <c r="V72" s="105">
        <v>44599</v>
      </c>
      <c r="W72" s="99" t="s">
        <v>589</v>
      </c>
      <c r="X72" s="101">
        <v>43139</v>
      </c>
      <c r="Y72" s="105">
        <v>44599</v>
      </c>
    </row>
    <row r="73" spans="1:25" ht="39.950000000000003" customHeight="1" x14ac:dyDescent="0.2">
      <c r="A73" s="84" t="s">
        <v>762</v>
      </c>
      <c r="B73" s="77" t="s">
        <v>189</v>
      </c>
      <c r="C73" s="77">
        <v>1</v>
      </c>
      <c r="D73" s="255">
        <v>1</v>
      </c>
      <c r="E73" s="84" t="s">
        <v>726</v>
      </c>
      <c r="F73" s="77" t="s">
        <v>190</v>
      </c>
      <c r="G73" s="77">
        <v>2</v>
      </c>
      <c r="H73" s="268"/>
      <c r="I73" s="255">
        <v>1</v>
      </c>
      <c r="J73" s="102" t="s">
        <v>191</v>
      </c>
      <c r="K73" s="77" t="s">
        <v>134</v>
      </c>
      <c r="L73" s="84" t="s">
        <v>48</v>
      </c>
      <c r="M73" s="84" t="s">
        <v>48</v>
      </c>
      <c r="N73" s="84"/>
      <c r="O73" s="84"/>
      <c r="P73" s="84" t="s">
        <v>874</v>
      </c>
      <c r="Q73" s="90">
        <v>43139</v>
      </c>
      <c r="R73" s="84"/>
      <c r="S73" s="84"/>
      <c r="T73" s="99" t="s">
        <v>467</v>
      </c>
      <c r="U73" s="101">
        <v>43140</v>
      </c>
      <c r="V73" s="105">
        <v>44235</v>
      </c>
      <c r="W73" s="99" t="s">
        <v>596</v>
      </c>
      <c r="X73" s="101">
        <v>43140</v>
      </c>
      <c r="Y73" s="105">
        <v>44600</v>
      </c>
    </row>
    <row r="74" spans="1:25" ht="39.950000000000003" customHeight="1" x14ac:dyDescent="0.2">
      <c r="A74" s="84" t="s">
        <v>763</v>
      </c>
      <c r="B74" s="77" t="s">
        <v>192</v>
      </c>
      <c r="C74" s="77">
        <v>1</v>
      </c>
      <c r="D74" s="255">
        <v>1</v>
      </c>
      <c r="E74" s="84" t="s">
        <v>727</v>
      </c>
      <c r="F74" s="77" t="s">
        <v>193</v>
      </c>
      <c r="G74" s="77">
        <v>2</v>
      </c>
      <c r="H74" s="268"/>
      <c r="I74" s="255">
        <v>1</v>
      </c>
      <c r="J74" s="102" t="s">
        <v>194</v>
      </c>
      <c r="K74" s="77" t="s">
        <v>134</v>
      </c>
      <c r="L74" s="84" t="s">
        <v>48</v>
      </c>
      <c r="M74" s="84" t="s">
        <v>48</v>
      </c>
      <c r="N74" s="84"/>
      <c r="O74" s="84"/>
      <c r="P74" s="84" t="s">
        <v>874</v>
      </c>
      <c r="Q74" s="90">
        <v>43139</v>
      </c>
      <c r="R74" s="84"/>
      <c r="S74" s="84"/>
      <c r="T74" s="99" t="s">
        <v>468</v>
      </c>
      <c r="U74" s="101">
        <v>43140</v>
      </c>
      <c r="V74" s="105">
        <v>44235</v>
      </c>
      <c r="W74" s="99" t="s">
        <v>597</v>
      </c>
      <c r="X74" s="101">
        <v>43140</v>
      </c>
      <c r="Y74" s="105">
        <v>44600</v>
      </c>
    </row>
    <row r="75" spans="1:25" ht="39.950000000000003" customHeight="1" x14ac:dyDescent="0.2">
      <c r="A75" s="84" t="s">
        <v>764</v>
      </c>
      <c r="B75" s="77" t="s">
        <v>195</v>
      </c>
      <c r="C75" s="77">
        <v>1</v>
      </c>
      <c r="D75" s="255">
        <v>1</v>
      </c>
      <c r="E75" s="84" t="s">
        <v>731</v>
      </c>
      <c r="F75" s="77" t="s">
        <v>196</v>
      </c>
      <c r="G75" s="77">
        <v>2</v>
      </c>
      <c r="H75" s="268"/>
      <c r="I75" s="255">
        <v>1</v>
      </c>
      <c r="J75" s="102" t="s">
        <v>197</v>
      </c>
      <c r="K75" s="77" t="s">
        <v>134</v>
      </c>
      <c r="L75" s="84" t="s">
        <v>48</v>
      </c>
      <c r="M75" s="84" t="s">
        <v>48</v>
      </c>
      <c r="N75" s="84"/>
      <c r="O75" s="84"/>
      <c r="P75" s="84" t="s">
        <v>874</v>
      </c>
      <c r="Q75" s="90">
        <v>43139</v>
      </c>
      <c r="R75" s="84"/>
      <c r="S75" s="84"/>
      <c r="T75" s="99" t="s">
        <v>469</v>
      </c>
      <c r="U75" s="101">
        <v>43140</v>
      </c>
      <c r="V75" s="105">
        <v>44235</v>
      </c>
      <c r="W75" s="99" t="s">
        <v>598</v>
      </c>
      <c r="X75" s="101">
        <v>43140</v>
      </c>
      <c r="Y75" s="105">
        <v>44600</v>
      </c>
    </row>
    <row r="76" spans="1:25" ht="39.950000000000003" customHeight="1" x14ac:dyDescent="0.2">
      <c r="A76" s="84" t="s">
        <v>765</v>
      </c>
      <c r="B76" s="77" t="s">
        <v>198</v>
      </c>
      <c r="C76" s="77">
        <v>1</v>
      </c>
      <c r="D76" s="255">
        <v>1</v>
      </c>
      <c r="E76" s="84" t="s">
        <v>732</v>
      </c>
      <c r="F76" s="77" t="s">
        <v>199</v>
      </c>
      <c r="G76" s="77">
        <v>2</v>
      </c>
      <c r="H76" s="268"/>
      <c r="I76" s="255">
        <v>1</v>
      </c>
      <c r="J76" s="102" t="s">
        <v>200</v>
      </c>
      <c r="K76" s="77" t="s">
        <v>134</v>
      </c>
      <c r="L76" s="84" t="s">
        <v>48</v>
      </c>
      <c r="M76" s="84" t="s">
        <v>48</v>
      </c>
      <c r="N76" s="84"/>
      <c r="O76" s="84"/>
      <c r="P76" s="84" t="s">
        <v>874</v>
      </c>
      <c r="Q76" s="90">
        <v>43139</v>
      </c>
      <c r="R76" s="84"/>
      <c r="S76" s="84"/>
      <c r="T76" s="99" t="s">
        <v>470</v>
      </c>
      <c r="U76" s="101">
        <v>43140</v>
      </c>
      <c r="V76" s="105">
        <v>44235</v>
      </c>
      <c r="W76" s="99" t="s">
        <v>599</v>
      </c>
      <c r="X76" s="101">
        <v>43140</v>
      </c>
      <c r="Y76" s="105">
        <v>44600</v>
      </c>
    </row>
    <row r="77" spans="1:25" ht="39.950000000000003" customHeight="1" x14ac:dyDescent="0.2">
      <c r="A77" s="84" t="s">
        <v>766</v>
      </c>
      <c r="B77" s="77" t="s">
        <v>767</v>
      </c>
      <c r="C77" s="77" t="s">
        <v>729</v>
      </c>
      <c r="D77" s="255"/>
      <c r="E77" s="84" t="s">
        <v>733</v>
      </c>
      <c r="F77" s="77" t="s">
        <v>768</v>
      </c>
      <c r="G77" s="77" t="s">
        <v>729</v>
      </c>
      <c r="H77" s="268"/>
      <c r="I77" s="255"/>
      <c r="J77" s="102" t="s">
        <v>178</v>
      </c>
      <c r="K77" s="77" t="s">
        <v>134</v>
      </c>
      <c r="L77" s="84" t="s">
        <v>48</v>
      </c>
      <c r="M77" s="84" t="s">
        <v>48</v>
      </c>
      <c r="N77" s="84"/>
      <c r="O77" s="84"/>
      <c r="P77" s="84" t="s">
        <v>874</v>
      </c>
      <c r="Q77" s="90">
        <v>43139</v>
      </c>
      <c r="R77" s="84"/>
      <c r="S77" s="84"/>
      <c r="T77" s="99"/>
      <c r="U77" s="101"/>
      <c r="V77" s="105"/>
      <c r="W77" s="99"/>
      <c r="X77" s="101"/>
      <c r="Y77" s="105"/>
    </row>
    <row r="78" spans="1:25" ht="39.950000000000003" customHeight="1" x14ac:dyDescent="0.2">
      <c r="A78" s="84" t="s">
        <v>769</v>
      </c>
      <c r="B78" s="77" t="s">
        <v>201</v>
      </c>
      <c r="C78" s="77">
        <v>1</v>
      </c>
      <c r="D78" s="255">
        <v>1</v>
      </c>
      <c r="E78" s="84" t="s">
        <v>734</v>
      </c>
      <c r="F78" s="77" t="s">
        <v>610</v>
      </c>
      <c r="G78" s="77">
        <v>2</v>
      </c>
      <c r="H78" s="268"/>
      <c r="I78" s="255">
        <v>1</v>
      </c>
      <c r="J78" s="102" t="s">
        <v>202</v>
      </c>
      <c r="K78" s="77" t="s">
        <v>134</v>
      </c>
      <c r="L78" s="84" t="s">
        <v>48</v>
      </c>
      <c r="M78" s="84" t="s">
        <v>48</v>
      </c>
      <c r="N78" s="84"/>
      <c r="O78" s="84"/>
      <c r="P78" s="84" t="s">
        <v>874</v>
      </c>
      <c r="Q78" s="90">
        <v>43142</v>
      </c>
      <c r="R78" s="84"/>
      <c r="S78" s="84"/>
      <c r="T78" s="99" t="s">
        <v>471</v>
      </c>
      <c r="U78" s="101">
        <v>43143</v>
      </c>
      <c r="V78" s="105">
        <v>44238</v>
      </c>
      <c r="W78" s="99" t="s">
        <v>600</v>
      </c>
      <c r="X78" s="101">
        <v>43143</v>
      </c>
      <c r="Y78" s="105">
        <v>44603</v>
      </c>
    </row>
    <row r="79" spans="1:25" ht="39.950000000000003" customHeight="1" x14ac:dyDescent="0.2">
      <c r="A79" s="84" t="s">
        <v>770</v>
      </c>
      <c r="B79" s="77" t="s">
        <v>203</v>
      </c>
      <c r="C79" s="77">
        <v>1</v>
      </c>
      <c r="D79" s="255">
        <v>1</v>
      </c>
      <c r="E79" s="84" t="s">
        <v>738</v>
      </c>
      <c r="F79" s="77" t="s">
        <v>204</v>
      </c>
      <c r="G79" s="77">
        <v>1</v>
      </c>
      <c r="H79" s="268"/>
      <c r="I79" s="255">
        <v>1</v>
      </c>
      <c r="J79" s="102" t="s">
        <v>178</v>
      </c>
      <c r="K79" s="77" t="s">
        <v>134</v>
      </c>
      <c r="L79" s="84" t="s">
        <v>48</v>
      </c>
      <c r="M79" s="84" t="s">
        <v>48</v>
      </c>
      <c r="N79" s="84"/>
      <c r="O79" s="84"/>
      <c r="P79" s="84" t="s">
        <v>874</v>
      </c>
      <c r="Q79" s="90">
        <v>43142</v>
      </c>
      <c r="R79" s="84"/>
      <c r="S79" s="84"/>
      <c r="T79" s="99" t="s">
        <v>472</v>
      </c>
      <c r="U79" s="101">
        <v>43143</v>
      </c>
      <c r="V79" s="105">
        <v>44238</v>
      </c>
      <c r="W79" s="99" t="s">
        <v>601</v>
      </c>
      <c r="X79" s="101">
        <v>43143</v>
      </c>
      <c r="Y79" s="105">
        <v>44239</v>
      </c>
    </row>
    <row r="80" spans="1:25" ht="39.950000000000003" customHeight="1" x14ac:dyDescent="0.2">
      <c r="A80" s="84" t="s">
        <v>771</v>
      </c>
      <c r="B80" s="77" t="s">
        <v>205</v>
      </c>
      <c r="C80" s="77">
        <v>1</v>
      </c>
      <c r="D80" s="255">
        <v>1</v>
      </c>
      <c r="E80" s="84" t="s">
        <v>739</v>
      </c>
      <c r="F80" s="77" t="s">
        <v>206</v>
      </c>
      <c r="G80" s="77">
        <v>2</v>
      </c>
      <c r="H80" s="268"/>
      <c r="I80" s="255">
        <v>1</v>
      </c>
      <c r="J80" s="102" t="s">
        <v>178</v>
      </c>
      <c r="K80" s="77" t="s">
        <v>134</v>
      </c>
      <c r="L80" s="84" t="s">
        <v>48</v>
      </c>
      <c r="M80" s="84" t="s">
        <v>48</v>
      </c>
      <c r="N80" s="84"/>
      <c r="O80" s="84"/>
      <c r="P80" s="84" t="s">
        <v>874</v>
      </c>
      <c r="Q80" s="90">
        <v>43144</v>
      </c>
      <c r="R80" s="84"/>
      <c r="S80" s="84"/>
      <c r="T80" s="99" t="s">
        <v>473</v>
      </c>
      <c r="U80" s="101">
        <v>43145</v>
      </c>
      <c r="V80" s="105">
        <v>44240</v>
      </c>
      <c r="W80" s="99" t="s">
        <v>602</v>
      </c>
      <c r="X80" s="101">
        <v>43145</v>
      </c>
      <c r="Y80" s="105">
        <v>44970</v>
      </c>
    </row>
    <row r="81" spans="1:25" ht="39.950000000000003" customHeight="1" x14ac:dyDescent="0.2">
      <c r="A81" s="84" t="s">
        <v>772</v>
      </c>
      <c r="B81" s="77" t="s">
        <v>207</v>
      </c>
      <c r="C81" s="77">
        <v>1</v>
      </c>
      <c r="D81" s="255">
        <v>1</v>
      </c>
      <c r="E81" s="84" t="s">
        <v>743</v>
      </c>
      <c r="F81" s="77" t="s">
        <v>208</v>
      </c>
      <c r="G81" s="77">
        <v>1</v>
      </c>
      <c r="H81" s="268"/>
      <c r="I81" s="255">
        <v>1</v>
      </c>
      <c r="J81" s="102" t="s">
        <v>178</v>
      </c>
      <c r="K81" s="77" t="s">
        <v>134</v>
      </c>
      <c r="L81" s="84" t="s">
        <v>48</v>
      </c>
      <c r="M81" s="84" t="s">
        <v>48</v>
      </c>
      <c r="N81" s="84"/>
      <c r="O81" s="84"/>
      <c r="P81" s="84" t="s">
        <v>874</v>
      </c>
      <c r="Q81" s="90">
        <v>43143</v>
      </c>
      <c r="R81" s="84"/>
      <c r="S81" s="84"/>
      <c r="T81" s="99" t="s">
        <v>474</v>
      </c>
      <c r="U81" s="101">
        <v>43144</v>
      </c>
      <c r="V81" s="105">
        <v>44239</v>
      </c>
      <c r="W81" s="99" t="s">
        <v>603</v>
      </c>
      <c r="X81" s="101">
        <v>43144</v>
      </c>
      <c r="Y81" s="105">
        <v>44239</v>
      </c>
    </row>
    <row r="82" spans="1:25" ht="39.950000000000003" customHeight="1" x14ac:dyDescent="0.2">
      <c r="A82" s="84" t="s">
        <v>773</v>
      </c>
      <c r="B82" s="77" t="s">
        <v>209</v>
      </c>
      <c r="C82" s="77">
        <v>2</v>
      </c>
      <c r="D82" s="255">
        <v>1</v>
      </c>
      <c r="E82" s="84" t="s">
        <v>747</v>
      </c>
      <c r="F82" s="77" t="s">
        <v>210</v>
      </c>
      <c r="G82" s="77">
        <v>1</v>
      </c>
      <c r="H82" s="268"/>
      <c r="I82" s="255">
        <v>1</v>
      </c>
      <c r="J82" s="102" t="s">
        <v>211</v>
      </c>
      <c r="K82" s="77" t="s">
        <v>134</v>
      </c>
      <c r="L82" s="84" t="s">
        <v>48</v>
      </c>
      <c r="M82" s="84" t="s">
        <v>48</v>
      </c>
      <c r="N82" s="84"/>
      <c r="O82" s="84"/>
      <c r="P82" s="84" t="s">
        <v>874</v>
      </c>
      <c r="Q82" s="90">
        <v>43143</v>
      </c>
      <c r="R82" s="84"/>
      <c r="S82" s="84"/>
      <c r="T82" s="99" t="s">
        <v>475</v>
      </c>
      <c r="U82" s="101">
        <v>43144</v>
      </c>
      <c r="V82" s="105">
        <v>44604</v>
      </c>
      <c r="W82" s="99" t="s">
        <v>590</v>
      </c>
      <c r="X82" s="101">
        <v>43144</v>
      </c>
      <c r="Y82" s="105">
        <v>44239</v>
      </c>
    </row>
    <row r="83" spans="1:25" ht="39.950000000000003" customHeight="1" x14ac:dyDescent="0.2">
      <c r="A83" s="84" t="s">
        <v>774</v>
      </c>
      <c r="B83" s="77" t="s">
        <v>212</v>
      </c>
      <c r="C83" s="77">
        <v>2</v>
      </c>
      <c r="D83" s="255">
        <v>1</v>
      </c>
      <c r="E83" s="84" t="s">
        <v>748</v>
      </c>
      <c r="F83" s="77" t="s">
        <v>213</v>
      </c>
      <c r="G83" s="77">
        <v>2</v>
      </c>
      <c r="H83" s="268"/>
      <c r="I83" s="255">
        <v>1</v>
      </c>
      <c r="J83" s="102" t="s">
        <v>214</v>
      </c>
      <c r="K83" s="77" t="s">
        <v>134</v>
      </c>
      <c r="L83" s="84" t="s">
        <v>48</v>
      </c>
      <c r="M83" s="84" t="s">
        <v>48</v>
      </c>
      <c r="N83" s="84"/>
      <c r="O83" s="84"/>
      <c r="P83" s="84" t="s">
        <v>874</v>
      </c>
      <c r="Q83" s="90">
        <v>43143</v>
      </c>
      <c r="R83" s="84"/>
      <c r="S83" s="84"/>
      <c r="T83" s="99" t="s">
        <v>476</v>
      </c>
      <c r="U83" s="101">
        <v>43144</v>
      </c>
      <c r="V83" s="105">
        <v>44604</v>
      </c>
      <c r="W83" s="99" t="s">
        <v>604</v>
      </c>
      <c r="X83" s="101">
        <v>43144</v>
      </c>
      <c r="Y83" s="105">
        <v>44604</v>
      </c>
    </row>
    <row r="84" spans="1:25" ht="39.950000000000003" customHeight="1" x14ac:dyDescent="0.2">
      <c r="A84" s="84" t="s">
        <v>775</v>
      </c>
      <c r="B84" s="77" t="s">
        <v>777</v>
      </c>
      <c r="C84" s="77" t="s">
        <v>729</v>
      </c>
      <c r="D84" s="255"/>
      <c r="E84" s="84" t="s">
        <v>749</v>
      </c>
      <c r="F84" s="77" t="s">
        <v>778</v>
      </c>
      <c r="G84" s="77" t="s">
        <v>729</v>
      </c>
      <c r="H84" s="268"/>
      <c r="I84" s="255"/>
      <c r="J84" s="102" t="s">
        <v>214</v>
      </c>
      <c r="K84" s="77" t="s">
        <v>134</v>
      </c>
      <c r="L84" s="84" t="s">
        <v>48</v>
      </c>
      <c r="M84" s="84" t="s">
        <v>48</v>
      </c>
      <c r="N84" s="84"/>
      <c r="O84" s="84"/>
      <c r="P84" s="84" t="s">
        <v>874</v>
      </c>
      <c r="Q84" s="90">
        <v>43143</v>
      </c>
      <c r="R84" s="84"/>
      <c r="S84" s="84"/>
      <c r="T84" s="99"/>
      <c r="U84" s="101"/>
      <c r="V84" s="105"/>
      <c r="W84" s="99"/>
      <c r="X84" s="101"/>
      <c r="Y84" s="105"/>
    </row>
    <row r="85" spans="1:25" ht="39.950000000000003" customHeight="1" x14ac:dyDescent="0.2">
      <c r="A85" s="84" t="s">
        <v>776</v>
      </c>
      <c r="B85" s="77" t="s">
        <v>215</v>
      </c>
      <c r="C85" s="77">
        <v>1</v>
      </c>
      <c r="D85" s="255">
        <v>1</v>
      </c>
      <c r="E85" s="84" t="s">
        <v>750</v>
      </c>
      <c r="F85" s="77" t="s">
        <v>216</v>
      </c>
      <c r="G85" s="77">
        <v>1</v>
      </c>
      <c r="H85" s="268"/>
      <c r="I85" s="255">
        <v>1</v>
      </c>
      <c r="J85" s="102" t="s">
        <v>217</v>
      </c>
      <c r="K85" s="77" t="s">
        <v>134</v>
      </c>
      <c r="L85" s="84" t="s">
        <v>48</v>
      </c>
      <c r="M85" s="84" t="s">
        <v>48</v>
      </c>
      <c r="N85" s="84"/>
      <c r="O85" s="84"/>
      <c r="P85" s="84" t="s">
        <v>874</v>
      </c>
      <c r="Q85" s="90">
        <v>43144</v>
      </c>
      <c r="R85" s="84"/>
      <c r="S85" s="84"/>
      <c r="T85" s="99" t="s">
        <v>477</v>
      </c>
      <c r="U85" s="101">
        <v>43145</v>
      </c>
      <c r="V85" s="105">
        <v>44240</v>
      </c>
      <c r="W85" s="99" t="s">
        <v>605</v>
      </c>
      <c r="X85" s="101">
        <v>43145</v>
      </c>
      <c r="Y85" s="105">
        <v>44240</v>
      </c>
    </row>
    <row r="86" spans="1:25" ht="39.950000000000003" customHeight="1" x14ac:dyDescent="0.2">
      <c r="A86" s="84" t="s">
        <v>779</v>
      </c>
      <c r="B86" s="77" t="s">
        <v>780</v>
      </c>
      <c r="C86" s="77" t="s">
        <v>729</v>
      </c>
      <c r="D86" s="255"/>
      <c r="E86" s="84" t="s">
        <v>753</v>
      </c>
      <c r="F86" s="77" t="s">
        <v>781</v>
      </c>
      <c r="G86" s="77" t="s">
        <v>729</v>
      </c>
      <c r="H86" s="268"/>
      <c r="I86" s="255"/>
      <c r="J86" s="102" t="s">
        <v>211</v>
      </c>
      <c r="K86" s="77" t="s">
        <v>134</v>
      </c>
      <c r="L86" s="84" t="s">
        <v>48</v>
      </c>
      <c r="M86" s="84" t="s">
        <v>48</v>
      </c>
      <c r="N86" s="84"/>
      <c r="O86" s="84"/>
      <c r="P86" s="84" t="s">
        <v>874</v>
      </c>
      <c r="Q86" s="90">
        <v>43144</v>
      </c>
      <c r="R86" s="84"/>
      <c r="S86" s="84"/>
      <c r="T86" s="99"/>
      <c r="U86" s="101"/>
      <c r="V86" s="105"/>
      <c r="W86" s="99"/>
      <c r="X86" s="101"/>
      <c r="Y86" s="105"/>
    </row>
    <row r="87" spans="1:25" ht="39.950000000000003" customHeight="1" x14ac:dyDescent="0.2">
      <c r="A87" s="84" t="s">
        <v>782</v>
      </c>
      <c r="B87" s="77" t="s">
        <v>218</v>
      </c>
      <c r="C87" s="77">
        <v>1</v>
      </c>
      <c r="D87" s="255">
        <v>1</v>
      </c>
      <c r="E87" s="84" t="s">
        <v>754</v>
      </c>
      <c r="F87" s="77" t="s">
        <v>219</v>
      </c>
      <c r="G87" s="77">
        <v>1</v>
      </c>
      <c r="H87" s="268"/>
      <c r="I87" s="255">
        <v>1</v>
      </c>
      <c r="J87" s="102" t="s">
        <v>220</v>
      </c>
      <c r="K87" s="77" t="s">
        <v>134</v>
      </c>
      <c r="L87" s="84" t="s">
        <v>48</v>
      </c>
      <c r="M87" s="84" t="s">
        <v>48</v>
      </c>
      <c r="N87" s="84"/>
      <c r="O87" s="84"/>
      <c r="P87" s="84" t="s">
        <v>874</v>
      </c>
      <c r="Q87" s="90">
        <v>43144</v>
      </c>
      <c r="R87" s="84"/>
      <c r="S87" s="84"/>
      <c r="T87" s="99" t="s">
        <v>478</v>
      </c>
      <c r="U87" s="101">
        <v>43145</v>
      </c>
      <c r="V87" s="105">
        <v>44240</v>
      </c>
      <c r="W87" s="99" t="s">
        <v>606</v>
      </c>
      <c r="X87" s="101">
        <v>43145</v>
      </c>
      <c r="Y87" s="105">
        <v>44240</v>
      </c>
    </row>
    <row r="88" spans="1:25" ht="39.950000000000003" customHeight="1" x14ac:dyDescent="0.2">
      <c r="A88" s="84" t="s">
        <v>783</v>
      </c>
      <c r="B88" s="77" t="s">
        <v>221</v>
      </c>
      <c r="C88" s="77">
        <v>1</v>
      </c>
      <c r="D88" s="255">
        <v>1</v>
      </c>
      <c r="E88" s="84" t="s">
        <v>755</v>
      </c>
      <c r="F88" s="77" t="s">
        <v>222</v>
      </c>
      <c r="G88" s="77">
        <v>1</v>
      </c>
      <c r="H88" s="268"/>
      <c r="I88" s="255">
        <v>1</v>
      </c>
      <c r="J88" s="102" t="s">
        <v>178</v>
      </c>
      <c r="K88" s="77" t="s">
        <v>134</v>
      </c>
      <c r="L88" s="84" t="s">
        <v>48</v>
      </c>
      <c r="M88" s="84" t="s">
        <v>48</v>
      </c>
      <c r="N88" s="84"/>
      <c r="O88" s="84"/>
      <c r="P88" s="84" t="s">
        <v>874</v>
      </c>
      <c r="Q88" s="90">
        <v>43144</v>
      </c>
      <c r="R88" s="84"/>
      <c r="S88" s="84"/>
      <c r="T88" s="99" t="s">
        <v>479</v>
      </c>
      <c r="U88" s="101">
        <v>43145</v>
      </c>
      <c r="V88" s="105">
        <v>44240</v>
      </c>
      <c r="W88" s="99" t="s">
        <v>611</v>
      </c>
      <c r="X88" s="101">
        <v>43145</v>
      </c>
      <c r="Y88" s="105">
        <v>44240</v>
      </c>
    </row>
    <row r="89" spans="1:25" ht="39.950000000000003" customHeight="1" x14ac:dyDescent="0.2">
      <c r="A89" s="84" t="s">
        <v>784</v>
      </c>
      <c r="B89" s="77" t="s">
        <v>788</v>
      </c>
      <c r="C89" s="77" t="s">
        <v>729</v>
      </c>
      <c r="D89" s="255"/>
      <c r="E89" s="84" t="s">
        <v>756</v>
      </c>
      <c r="F89" s="77" t="s">
        <v>792</v>
      </c>
      <c r="G89" s="77" t="s">
        <v>729</v>
      </c>
      <c r="H89" s="268"/>
      <c r="I89" s="255"/>
      <c r="J89" s="102" t="s">
        <v>194</v>
      </c>
      <c r="K89" s="77" t="s">
        <v>134</v>
      </c>
      <c r="L89" s="84" t="s">
        <v>48</v>
      </c>
      <c r="M89" s="84" t="s">
        <v>48</v>
      </c>
      <c r="N89" s="84"/>
      <c r="O89" s="84"/>
      <c r="P89" s="84" t="s">
        <v>874</v>
      </c>
      <c r="Q89" s="90">
        <v>43144</v>
      </c>
      <c r="R89" s="84"/>
      <c r="S89" s="84"/>
      <c r="T89" s="99"/>
      <c r="U89" s="101"/>
      <c r="V89" s="105"/>
      <c r="W89" s="99"/>
      <c r="X89" s="101"/>
      <c r="Y89" s="105"/>
    </row>
    <row r="90" spans="1:25" ht="39.950000000000003" customHeight="1" x14ac:dyDescent="0.2">
      <c r="A90" s="84" t="s">
        <v>785</v>
      </c>
      <c r="B90" s="77" t="s">
        <v>789</v>
      </c>
      <c r="C90" s="77" t="s">
        <v>729</v>
      </c>
      <c r="D90" s="255"/>
      <c r="E90" s="84" t="s">
        <v>757</v>
      </c>
      <c r="F90" s="77" t="s">
        <v>793</v>
      </c>
      <c r="G90" s="77" t="s">
        <v>729</v>
      </c>
      <c r="H90" s="268"/>
      <c r="I90" s="255"/>
      <c r="J90" s="102" t="s">
        <v>194</v>
      </c>
      <c r="K90" s="77" t="s">
        <v>134</v>
      </c>
      <c r="L90" s="84" t="s">
        <v>48</v>
      </c>
      <c r="M90" s="84" t="s">
        <v>48</v>
      </c>
      <c r="N90" s="84"/>
      <c r="O90" s="84"/>
      <c r="P90" s="84" t="s">
        <v>874</v>
      </c>
      <c r="Q90" s="90">
        <v>43144</v>
      </c>
      <c r="R90" s="84"/>
      <c r="S90" s="84"/>
      <c r="T90" s="99"/>
      <c r="U90" s="101"/>
      <c r="V90" s="105"/>
      <c r="W90" s="99"/>
      <c r="X90" s="101"/>
      <c r="Y90" s="105"/>
    </row>
    <row r="91" spans="1:25" ht="39.950000000000003" customHeight="1" x14ac:dyDescent="0.2">
      <c r="A91" s="84" t="s">
        <v>786</v>
      </c>
      <c r="B91" s="77" t="s">
        <v>790</v>
      </c>
      <c r="C91" s="77" t="s">
        <v>729</v>
      </c>
      <c r="D91" s="255"/>
      <c r="E91" s="84" t="s">
        <v>758</v>
      </c>
      <c r="F91" s="77" t="s">
        <v>794</v>
      </c>
      <c r="G91" s="77" t="s">
        <v>729</v>
      </c>
      <c r="H91" s="268"/>
      <c r="I91" s="255"/>
      <c r="J91" s="102" t="s">
        <v>220</v>
      </c>
      <c r="K91" s="77" t="s">
        <v>134</v>
      </c>
      <c r="L91" s="84" t="s">
        <v>48</v>
      </c>
      <c r="M91" s="84" t="s">
        <v>48</v>
      </c>
      <c r="N91" s="84"/>
      <c r="O91" s="84"/>
      <c r="P91" s="84" t="s">
        <v>874</v>
      </c>
      <c r="Q91" s="90">
        <v>43144</v>
      </c>
      <c r="R91" s="84"/>
      <c r="S91" s="84"/>
      <c r="T91" s="99"/>
      <c r="U91" s="101"/>
      <c r="V91" s="105"/>
      <c r="W91" s="99"/>
      <c r="X91" s="101"/>
      <c r="Y91" s="105"/>
    </row>
    <row r="92" spans="1:25" ht="39.950000000000003" customHeight="1" x14ac:dyDescent="0.2">
      <c r="A92" s="84" t="s">
        <v>787</v>
      </c>
      <c r="B92" s="77" t="s">
        <v>791</v>
      </c>
      <c r="C92" s="77" t="s">
        <v>729</v>
      </c>
      <c r="D92" s="255"/>
      <c r="E92" s="84" t="s">
        <v>759</v>
      </c>
      <c r="F92" s="77" t="s">
        <v>795</v>
      </c>
      <c r="G92" s="77" t="s">
        <v>729</v>
      </c>
      <c r="H92" s="268"/>
      <c r="I92" s="255"/>
      <c r="J92" s="102" t="s">
        <v>228</v>
      </c>
      <c r="K92" s="77" t="s">
        <v>134</v>
      </c>
      <c r="L92" s="84" t="s">
        <v>48</v>
      </c>
      <c r="M92" s="84" t="s">
        <v>48</v>
      </c>
      <c r="N92" s="84"/>
      <c r="O92" s="84"/>
      <c r="P92" s="84" t="s">
        <v>874</v>
      </c>
      <c r="Q92" s="90">
        <v>43144</v>
      </c>
      <c r="R92" s="84"/>
      <c r="S92" s="84"/>
      <c r="T92" s="99"/>
      <c r="U92" s="101"/>
      <c r="V92" s="105"/>
      <c r="W92" s="99"/>
      <c r="X92" s="101"/>
      <c r="Y92" s="105"/>
    </row>
    <row r="93" spans="1:25" ht="39.950000000000003" customHeight="1" x14ac:dyDescent="0.2">
      <c r="A93" s="84" t="s">
        <v>796</v>
      </c>
      <c r="B93" s="77" t="s">
        <v>223</v>
      </c>
      <c r="C93" s="77">
        <v>2</v>
      </c>
      <c r="D93" s="255">
        <v>1</v>
      </c>
      <c r="E93" s="84" t="s">
        <v>760</v>
      </c>
      <c r="F93" s="77" t="s">
        <v>224</v>
      </c>
      <c r="G93" s="77">
        <v>1</v>
      </c>
      <c r="H93" s="268"/>
      <c r="I93" s="255">
        <v>1</v>
      </c>
      <c r="J93" s="102" t="s">
        <v>228</v>
      </c>
      <c r="K93" s="77" t="s">
        <v>134</v>
      </c>
      <c r="L93" s="84" t="s">
        <v>48</v>
      </c>
      <c r="M93" s="84" t="s">
        <v>48</v>
      </c>
      <c r="N93" s="84"/>
      <c r="O93" s="84"/>
      <c r="P93" s="84" t="s">
        <v>874</v>
      </c>
      <c r="Q93" s="90">
        <v>43145</v>
      </c>
      <c r="R93" s="84"/>
      <c r="S93" s="84"/>
      <c r="T93" s="99" t="s">
        <v>480</v>
      </c>
      <c r="U93" s="101">
        <v>43146</v>
      </c>
      <c r="V93" s="105">
        <v>44606</v>
      </c>
      <c r="W93" s="99" t="s">
        <v>612</v>
      </c>
      <c r="X93" s="101">
        <v>43146</v>
      </c>
      <c r="Y93" s="105">
        <v>44241</v>
      </c>
    </row>
    <row r="94" spans="1:25" ht="39.950000000000003" customHeight="1" x14ac:dyDescent="0.2">
      <c r="A94" s="84" t="s">
        <v>797</v>
      </c>
      <c r="B94" s="77" t="s">
        <v>226</v>
      </c>
      <c r="C94" s="77">
        <v>2</v>
      </c>
      <c r="D94" s="255">
        <v>1</v>
      </c>
      <c r="E94" s="84" t="s">
        <v>761</v>
      </c>
      <c r="F94" s="77" t="s">
        <v>227</v>
      </c>
      <c r="G94" s="77">
        <v>1</v>
      </c>
      <c r="H94" s="268"/>
      <c r="I94" s="255">
        <v>1</v>
      </c>
      <c r="J94" s="102" t="s">
        <v>225</v>
      </c>
      <c r="K94" s="77" t="s">
        <v>134</v>
      </c>
      <c r="L94" s="84" t="s">
        <v>48</v>
      </c>
      <c r="M94" s="84" t="s">
        <v>48</v>
      </c>
      <c r="N94" s="84"/>
      <c r="O94" s="84"/>
      <c r="P94" s="84" t="s">
        <v>874</v>
      </c>
      <c r="Q94" s="90">
        <v>43145</v>
      </c>
      <c r="R94" s="84"/>
      <c r="S94" s="84"/>
      <c r="T94" s="99" t="s">
        <v>481</v>
      </c>
      <c r="U94" s="101">
        <v>43146</v>
      </c>
      <c r="V94" s="105">
        <v>44606</v>
      </c>
      <c r="W94" s="99" t="s">
        <v>614</v>
      </c>
      <c r="X94" s="101">
        <v>43146</v>
      </c>
      <c r="Y94" s="105">
        <v>44241</v>
      </c>
    </row>
    <row r="95" spans="1:25" ht="39.950000000000003" customHeight="1" x14ac:dyDescent="0.2">
      <c r="A95" s="84" t="s">
        <v>798</v>
      </c>
      <c r="B95" s="77" t="s">
        <v>229</v>
      </c>
      <c r="C95" s="77">
        <v>1</v>
      </c>
      <c r="D95" s="255">
        <v>1</v>
      </c>
      <c r="E95" s="84" t="s">
        <v>762</v>
      </c>
      <c r="F95" s="77" t="s">
        <v>230</v>
      </c>
      <c r="G95" s="77">
        <v>1</v>
      </c>
      <c r="H95" s="268"/>
      <c r="I95" s="255">
        <v>1</v>
      </c>
      <c r="J95" s="102" t="s">
        <v>220</v>
      </c>
      <c r="K95" s="77" t="s">
        <v>134</v>
      </c>
      <c r="L95" s="84" t="s">
        <v>48</v>
      </c>
      <c r="M95" s="84" t="s">
        <v>48</v>
      </c>
      <c r="N95" s="84"/>
      <c r="O95" s="84"/>
      <c r="P95" s="84" t="s">
        <v>874</v>
      </c>
      <c r="Q95" s="90">
        <v>43146</v>
      </c>
      <c r="R95" s="84"/>
      <c r="S95" s="84"/>
      <c r="T95" s="99" t="s">
        <v>482</v>
      </c>
      <c r="U95" s="101">
        <v>43147</v>
      </c>
      <c r="V95" s="105">
        <v>44242</v>
      </c>
      <c r="W95" s="99" t="s">
        <v>613</v>
      </c>
      <c r="X95" s="101">
        <v>43147</v>
      </c>
      <c r="Y95" s="105">
        <v>44242</v>
      </c>
    </row>
    <row r="96" spans="1:25" ht="39.950000000000003" customHeight="1" x14ac:dyDescent="0.2">
      <c r="A96" s="84" t="s">
        <v>799</v>
      </c>
      <c r="B96" s="77" t="s">
        <v>233</v>
      </c>
      <c r="C96" s="77">
        <v>1</v>
      </c>
      <c r="D96" s="255">
        <v>1</v>
      </c>
      <c r="E96" s="84" t="s">
        <v>763</v>
      </c>
      <c r="F96" s="77" t="s">
        <v>234</v>
      </c>
      <c r="G96" s="77">
        <v>1</v>
      </c>
      <c r="H96" s="268"/>
      <c r="I96" s="255">
        <v>1</v>
      </c>
      <c r="J96" s="102" t="s">
        <v>231</v>
      </c>
      <c r="K96" s="77" t="s">
        <v>232</v>
      </c>
      <c r="L96" s="84" t="s">
        <v>48</v>
      </c>
      <c r="M96" s="84" t="s">
        <v>48</v>
      </c>
      <c r="N96" s="84"/>
      <c r="O96" s="84"/>
      <c r="P96" s="84" t="s">
        <v>874</v>
      </c>
      <c r="Q96" s="90">
        <v>43139</v>
      </c>
      <c r="R96" s="84"/>
      <c r="S96" s="84"/>
      <c r="T96" s="99" t="s">
        <v>483</v>
      </c>
      <c r="U96" s="101">
        <v>43168</v>
      </c>
      <c r="V96" s="105">
        <v>44263</v>
      </c>
      <c r="W96" s="99" t="s">
        <v>615</v>
      </c>
      <c r="X96" s="101">
        <v>43168</v>
      </c>
      <c r="Y96" s="105">
        <v>44263</v>
      </c>
    </row>
    <row r="97" spans="1:25" ht="39.950000000000003" customHeight="1" x14ac:dyDescent="0.2">
      <c r="A97" s="84" t="s">
        <v>800</v>
      </c>
      <c r="B97" s="77" t="s">
        <v>801</v>
      </c>
      <c r="C97" s="77" t="s">
        <v>729</v>
      </c>
      <c r="D97" s="255"/>
      <c r="E97" s="268"/>
      <c r="F97" s="77" t="s">
        <v>802</v>
      </c>
      <c r="G97" s="77" t="s">
        <v>729</v>
      </c>
      <c r="H97" s="268"/>
      <c r="I97" s="255"/>
      <c r="J97" s="102" t="s">
        <v>803</v>
      </c>
      <c r="K97" s="77" t="s">
        <v>232</v>
      </c>
      <c r="L97" s="84" t="s">
        <v>48</v>
      </c>
      <c r="M97" s="84" t="s">
        <v>48</v>
      </c>
      <c r="N97" s="84"/>
      <c r="O97" s="84"/>
      <c r="P97" s="84" t="s">
        <v>874</v>
      </c>
      <c r="Q97" s="90">
        <v>43139</v>
      </c>
      <c r="R97" s="84"/>
      <c r="S97" s="84"/>
      <c r="T97" s="99"/>
      <c r="U97" s="101"/>
      <c r="V97" s="105"/>
      <c r="W97" s="99"/>
      <c r="X97" s="101"/>
      <c r="Y97" s="105"/>
    </row>
    <row r="98" spans="1:25" ht="39.950000000000003" customHeight="1" x14ac:dyDescent="0.2">
      <c r="A98" s="84" t="s">
        <v>807</v>
      </c>
      <c r="B98" s="77" t="s">
        <v>804</v>
      </c>
      <c r="C98" s="77" t="s">
        <v>729</v>
      </c>
      <c r="D98" s="255"/>
      <c r="E98" s="268"/>
      <c r="F98" s="77" t="s">
        <v>805</v>
      </c>
      <c r="G98" s="77" t="s">
        <v>729</v>
      </c>
      <c r="H98" s="268"/>
      <c r="I98" s="255"/>
      <c r="J98" s="102" t="s">
        <v>806</v>
      </c>
      <c r="K98" s="77" t="s">
        <v>232</v>
      </c>
      <c r="L98" s="84" t="s">
        <v>48</v>
      </c>
      <c r="M98" s="84" t="s">
        <v>48</v>
      </c>
      <c r="N98" s="84"/>
      <c r="O98" s="84"/>
      <c r="P98" s="84" t="s">
        <v>874</v>
      </c>
      <c r="Q98" s="90">
        <v>43139</v>
      </c>
      <c r="R98" s="84"/>
      <c r="S98" s="84"/>
      <c r="T98" s="99"/>
      <c r="U98" s="101"/>
      <c r="V98" s="105"/>
      <c r="W98" s="99"/>
      <c r="X98" s="101"/>
      <c r="Y98" s="105"/>
    </row>
    <row r="99" spans="1:25" ht="39.950000000000003" customHeight="1" x14ac:dyDescent="0.2">
      <c r="A99" s="84" t="s">
        <v>808</v>
      </c>
      <c r="B99" s="77" t="s">
        <v>235</v>
      </c>
      <c r="C99" s="77">
        <v>1</v>
      </c>
      <c r="D99" s="255">
        <v>1</v>
      </c>
      <c r="E99" s="268"/>
      <c r="F99" s="77" t="s">
        <v>236</v>
      </c>
      <c r="G99" s="77">
        <v>1</v>
      </c>
      <c r="H99" s="268"/>
      <c r="I99" s="255">
        <v>1</v>
      </c>
      <c r="J99" s="102" t="s">
        <v>237</v>
      </c>
      <c r="K99" s="77" t="s">
        <v>238</v>
      </c>
      <c r="L99" s="84"/>
      <c r="M99" s="84"/>
      <c r="N99" s="84" t="s">
        <v>48</v>
      </c>
      <c r="O99" s="84" t="s">
        <v>48</v>
      </c>
      <c r="P99" s="84" t="s">
        <v>874</v>
      </c>
      <c r="Q99" s="90">
        <v>43201</v>
      </c>
      <c r="R99" s="84"/>
      <c r="S99" s="84"/>
      <c r="T99" s="99" t="s">
        <v>484</v>
      </c>
      <c r="U99" s="101">
        <v>43202</v>
      </c>
      <c r="V99" s="105">
        <v>44297</v>
      </c>
      <c r="W99" s="99" t="s">
        <v>616</v>
      </c>
      <c r="X99" s="101">
        <v>43202</v>
      </c>
      <c r="Y99" s="105">
        <v>44297</v>
      </c>
    </row>
    <row r="100" spans="1:25" ht="39.950000000000003" customHeight="1" x14ac:dyDescent="0.2">
      <c r="A100" s="84" t="s">
        <v>809</v>
      </c>
      <c r="B100" s="77" t="s">
        <v>239</v>
      </c>
      <c r="C100" s="77">
        <v>2</v>
      </c>
      <c r="D100" s="255">
        <v>1</v>
      </c>
      <c r="E100" s="268"/>
      <c r="F100" s="77" t="s">
        <v>240</v>
      </c>
      <c r="G100" s="77">
        <v>2</v>
      </c>
      <c r="H100" s="268"/>
      <c r="I100" s="255">
        <v>1</v>
      </c>
      <c r="J100" s="102" t="s">
        <v>241</v>
      </c>
      <c r="K100" s="77" t="s">
        <v>238</v>
      </c>
      <c r="L100" s="84"/>
      <c r="M100" s="84"/>
      <c r="N100" s="84" t="s">
        <v>48</v>
      </c>
      <c r="O100" s="84" t="s">
        <v>48</v>
      </c>
      <c r="P100" s="84" t="s">
        <v>874</v>
      </c>
      <c r="Q100" s="90">
        <v>43201</v>
      </c>
      <c r="R100" s="84"/>
      <c r="S100" s="84"/>
      <c r="T100" s="99" t="s">
        <v>485</v>
      </c>
      <c r="U100" s="101">
        <v>43202</v>
      </c>
      <c r="V100" s="105">
        <v>44662</v>
      </c>
      <c r="W100" s="99" t="s">
        <v>617</v>
      </c>
      <c r="X100" s="101">
        <v>43202</v>
      </c>
      <c r="Y100" s="105">
        <v>44662</v>
      </c>
    </row>
    <row r="101" spans="1:25" ht="39.950000000000003" customHeight="1" x14ac:dyDescent="0.2">
      <c r="A101" s="84" t="s">
        <v>810</v>
      </c>
      <c r="B101" s="77" t="s">
        <v>242</v>
      </c>
      <c r="C101" s="77">
        <v>1</v>
      </c>
      <c r="D101" s="255">
        <v>1</v>
      </c>
      <c r="E101" s="268"/>
      <c r="F101" s="77" t="s">
        <v>243</v>
      </c>
      <c r="G101" s="77">
        <v>1</v>
      </c>
      <c r="H101" s="268"/>
      <c r="I101" s="255">
        <v>1</v>
      </c>
      <c r="J101" s="102" t="s">
        <v>244</v>
      </c>
      <c r="K101" s="77" t="s">
        <v>238</v>
      </c>
      <c r="L101" s="84"/>
      <c r="M101" s="84"/>
      <c r="N101" s="84" t="s">
        <v>48</v>
      </c>
      <c r="O101" s="84" t="s">
        <v>48</v>
      </c>
      <c r="P101" s="84" t="s">
        <v>874</v>
      </c>
      <c r="Q101" s="90">
        <v>43201</v>
      </c>
      <c r="R101" s="84"/>
      <c r="S101" s="84"/>
      <c r="T101" s="99" t="s">
        <v>486</v>
      </c>
      <c r="U101" s="101">
        <v>43202</v>
      </c>
      <c r="V101" s="105">
        <v>44297</v>
      </c>
      <c r="W101" s="99" t="s">
        <v>618</v>
      </c>
      <c r="X101" s="101">
        <v>43202</v>
      </c>
      <c r="Y101" s="105">
        <v>44297</v>
      </c>
    </row>
    <row r="102" spans="1:25" ht="39.950000000000003" customHeight="1" x14ac:dyDescent="0.2">
      <c r="A102" s="84" t="s">
        <v>811</v>
      </c>
      <c r="B102" s="77" t="s">
        <v>38</v>
      </c>
      <c r="C102" s="77">
        <v>2</v>
      </c>
      <c r="D102" s="255">
        <v>1</v>
      </c>
      <c r="E102" s="268"/>
      <c r="F102" s="77" t="s">
        <v>245</v>
      </c>
      <c r="G102" s="77">
        <v>2</v>
      </c>
      <c r="H102" s="268"/>
      <c r="I102" s="255">
        <v>1</v>
      </c>
      <c r="J102" s="102" t="s">
        <v>249</v>
      </c>
      <c r="K102" s="77" t="s">
        <v>238</v>
      </c>
      <c r="L102" s="84"/>
      <c r="M102" s="84"/>
      <c r="N102" s="84" t="s">
        <v>48</v>
      </c>
      <c r="O102" s="84" t="s">
        <v>48</v>
      </c>
      <c r="P102" s="84" t="s">
        <v>874</v>
      </c>
      <c r="Q102" s="90">
        <v>43201</v>
      </c>
      <c r="R102" s="84"/>
      <c r="S102" s="84"/>
      <c r="T102" s="99" t="s">
        <v>487</v>
      </c>
      <c r="U102" s="101">
        <v>43202</v>
      </c>
      <c r="V102" s="105">
        <v>44662</v>
      </c>
      <c r="W102" s="99" t="s">
        <v>619</v>
      </c>
      <c r="X102" s="101">
        <v>43202</v>
      </c>
      <c r="Y102" s="105">
        <v>44662</v>
      </c>
    </row>
    <row r="103" spans="1:25" ht="39.950000000000003" customHeight="1" x14ac:dyDescent="0.2">
      <c r="A103" s="84" t="s">
        <v>812</v>
      </c>
      <c r="B103" s="77" t="s">
        <v>246</v>
      </c>
      <c r="C103" s="77">
        <v>2</v>
      </c>
      <c r="D103" s="255">
        <v>1</v>
      </c>
      <c r="E103" s="268"/>
      <c r="F103" s="77" t="s">
        <v>247</v>
      </c>
      <c r="G103" s="77">
        <v>2</v>
      </c>
      <c r="H103" s="268"/>
      <c r="I103" s="255">
        <v>1</v>
      </c>
      <c r="J103" s="102" t="s">
        <v>248</v>
      </c>
      <c r="K103" s="77" t="s">
        <v>238</v>
      </c>
      <c r="L103" s="84"/>
      <c r="M103" s="84"/>
      <c r="N103" s="84" t="s">
        <v>48</v>
      </c>
      <c r="O103" s="84" t="s">
        <v>48</v>
      </c>
      <c r="P103" s="84" t="s">
        <v>874</v>
      </c>
      <c r="Q103" s="90">
        <v>43201</v>
      </c>
      <c r="R103" s="84"/>
      <c r="S103" s="84"/>
      <c r="T103" s="99" t="s">
        <v>488</v>
      </c>
      <c r="U103" s="101">
        <v>43202</v>
      </c>
      <c r="V103" s="105">
        <v>44662</v>
      </c>
      <c r="W103" s="99" t="s">
        <v>620</v>
      </c>
      <c r="X103" s="101">
        <v>43202</v>
      </c>
      <c r="Y103" s="105">
        <v>44662</v>
      </c>
    </row>
    <row r="104" spans="1:25" ht="39.950000000000003" customHeight="1" x14ac:dyDescent="0.2">
      <c r="A104" s="84" t="s">
        <v>813</v>
      </c>
      <c r="B104" s="77" t="s">
        <v>250</v>
      </c>
      <c r="C104" s="77">
        <v>1</v>
      </c>
      <c r="D104" s="255">
        <v>1</v>
      </c>
      <c r="E104" s="268"/>
      <c r="F104" s="77" t="s">
        <v>251</v>
      </c>
      <c r="G104" s="77">
        <v>1</v>
      </c>
      <c r="H104" s="268"/>
      <c r="I104" s="255">
        <v>1</v>
      </c>
      <c r="J104" s="102" t="s">
        <v>252</v>
      </c>
      <c r="K104" s="77" t="s">
        <v>238</v>
      </c>
      <c r="L104" s="84"/>
      <c r="M104" s="84"/>
      <c r="N104" s="84" t="s">
        <v>48</v>
      </c>
      <c r="O104" s="84" t="s">
        <v>48</v>
      </c>
      <c r="P104" s="84" t="s">
        <v>874</v>
      </c>
      <c r="Q104" s="90">
        <v>43201</v>
      </c>
      <c r="R104" s="84"/>
      <c r="S104" s="84"/>
      <c r="T104" s="99" t="s">
        <v>489</v>
      </c>
      <c r="U104" s="101">
        <v>43202</v>
      </c>
      <c r="V104" s="105">
        <v>44297</v>
      </c>
      <c r="W104" s="99" t="s">
        <v>621</v>
      </c>
      <c r="X104" s="101">
        <v>43202</v>
      </c>
      <c r="Y104" s="105">
        <v>44297</v>
      </c>
    </row>
    <row r="105" spans="1:25" ht="39.950000000000003" customHeight="1" x14ac:dyDescent="0.2">
      <c r="A105" s="84" t="s">
        <v>814</v>
      </c>
      <c r="B105" s="77" t="s">
        <v>253</v>
      </c>
      <c r="C105" s="77">
        <v>1</v>
      </c>
      <c r="D105" s="255">
        <v>1</v>
      </c>
      <c r="E105" s="268"/>
      <c r="F105" s="77" t="s">
        <v>254</v>
      </c>
      <c r="G105" s="77">
        <v>1</v>
      </c>
      <c r="H105" s="268"/>
      <c r="I105" s="255">
        <v>1</v>
      </c>
      <c r="J105" s="102" t="s">
        <v>255</v>
      </c>
      <c r="K105" s="77" t="s">
        <v>238</v>
      </c>
      <c r="L105" s="84"/>
      <c r="M105" s="84"/>
      <c r="N105" s="84" t="s">
        <v>48</v>
      </c>
      <c r="O105" s="84" t="s">
        <v>48</v>
      </c>
      <c r="P105" s="84" t="s">
        <v>874</v>
      </c>
      <c r="Q105" s="90">
        <v>43201</v>
      </c>
      <c r="R105" s="84"/>
      <c r="S105" s="84"/>
      <c r="T105" s="99" t="s">
        <v>490</v>
      </c>
      <c r="U105" s="101">
        <v>43202</v>
      </c>
      <c r="V105" s="105">
        <v>44297</v>
      </c>
      <c r="W105" s="99" t="s">
        <v>622</v>
      </c>
      <c r="X105" s="101">
        <v>43202</v>
      </c>
      <c r="Y105" s="105">
        <v>44297</v>
      </c>
    </row>
    <row r="106" spans="1:25" ht="39.950000000000003" customHeight="1" x14ac:dyDescent="0.2">
      <c r="A106" s="84" t="s">
        <v>815</v>
      </c>
      <c r="B106" s="77" t="s">
        <v>256</v>
      </c>
      <c r="C106" s="77">
        <v>1</v>
      </c>
      <c r="D106" s="255">
        <v>1</v>
      </c>
      <c r="E106" s="268"/>
      <c r="F106" s="77" t="s">
        <v>257</v>
      </c>
      <c r="G106" s="77">
        <v>1</v>
      </c>
      <c r="H106" s="268"/>
      <c r="I106" s="255">
        <v>1</v>
      </c>
      <c r="J106" s="102" t="s">
        <v>258</v>
      </c>
      <c r="K106" s="77" t="s">
        <v>238</v>
      </c>
      <c r="L106" s="84"/>
      <c r="M106" s="84"/>
      <c r="N106" s="84" t="s">
        <v>48</v>
      </c>
      <c r="O106" s="84" t="s">
        <v>48</v>
      </c>
      <c r="P106" s="84" t="s">
        <v>874</v>
      </c>
      <c r="Q106" s="90">
        <v>43201</v>
      </c>
      <c r="R106" s="84"/>
      <c r="S106" s="84"/>
      <c r="T106" s="99" t="s">
        <v>491</v>
      </c>
      <c r="U106" s="101">
        <v>43202</v>
      </c>
      <c r="V106" s="105">
        <v>44297</v>
      </c>
      <c r="W106" s="99" t="s">
        <v>623</v>
      </c>
      <c r="X106" s="101">
        <v>43202</v>
      </c>
      <c r="Y106" s="105">
        <v>44297</v>
      </c>
    </row>
    <row r="107" spans="1:25" ht="39.950000000000003" customHeight="1" x14ac:dyDescent="0.2">
      <c r="A107" s="84" t="s">
        <v>816</v>
      </c>
      <c r="B107" s="77" t="s">
        <v>259</v>
      </c>
      <c r="C107" s="77">
        <v>1</v>
      </c>
      <c r="D107" s="255">
        <v>1</v>
      </c>
      <c r="E107" s="268"/>
      <c r="F107" s="77" t="s">
        <v>260</v>
      </c>
      <c r="G107" s="77">
        <v>1</v>
      </c>
      <c r="H107" s="268"/>
      <c r="I107" s="255">
        <v>1</v>
      </c>
      <c r="J107" s="102" t="s">
        <v>261</v>
      </c>
      <c r="K107" s="77" t="s">
        <v>238</v>
      </c>
      <c r="L107" s="84" t="s">
        <v>48</v>
      </c>
      <c r="M107" s="84" t="s">
        <v>48</v>
      </c>
      <c r="N107" s="84"/>
      <c r="O107" s="84"/>
      <c r="P107" s="84" t="s">
        <v>874</v>
      </c>
      <c r="Q107" s="90">
        <v>43201</v>
      </c>
      <c r="R107" s="84"/>
      <c r="S107" s="84"/>
      <c r="T107" s="99" t="s">
        <v>492</v>
      </c>
      <c r="U107" s="101">
        <v>43202</v>
      </c>
      <c r="V107" s="105">
        <v>44297</v>
      </c>
      <c r="W107" s="99" t="s">
        <v>624</v>
      </c>
      <c r="X107" s="101">
        <v>43202</v>
      </c>
      <c r="Y107" s="105">
        <v>44297</v>
      </c>
    </row>
    <row r="108" spans="1:25" ht="39.950000000000003" customHeight="1" x14ac:dyDescent="0.2">
      <c r="A108" s="84" t="s">
        <v>817</v>
      </c>
      <c r="B108" s="77" t="s">
        <v>262</v>
      </c>
      <c r="C108" s="77">
        <v>1</v>
      </c>
      <c r="D108" s="255">
        <v>1</v>
      </c>
      <c r="E108" s="268"/>
      <c r="F108" s="77" t="s">
        <v>263</v>
      </c>
      <c r="G108" s="77">
        <v>1</v>
      </c>
      <c r="H108" s="268"/>
      <c r="I108" s="255">
        <v>1</v>
      </c>
      <c r="J108" s="102" t="s">
        <v>264</v>
      </c>
      <c r="K108" s="77" t="s">
        <v>238</v>
      </c>
      <c r="L108" s="84"/>
      <c r="M108" s="84"/>
      <c r="N108" s="84" t="s">
        <v>48</v>
      </c>
      <c r="O108" s="84" t="s">
        <v>48</v>
      </c>
      <c r="P108" s="84" t="s">
        <v>874</v>
      </c>
      <c r="Q108" s="90">
        <v>43201</v>
      </c>
      <c r="R108" s="84"/>
      <c r="S108" s="84"/>
      <c r="T108" s="99" t="s">
        <v>493</v>
      </c>
      <c r="U108" s="101">
        <v>43202</v>
      </c>
      <c r="V108" s="105">
        <v>44297</v>
      </c>
      <c r="W108" s="99" t="s">
        <v>625</v>
      </c>
      <c r="X108" s="101">
        <v>43202</v>
      </c>
      <c r="Y108" s="105">
        <v>44297</v>
      </c>
    </row>
    <row r="109" spans="1:25" ht="39.950000000000003" customHeight="1" x14ac:dyDescent="0.2">
      <c r="A109" s="84" t="s">
        <v>818</v>
      </c>
      <c r="B109" s="77" t="s">
        <v>265</v>
      </c>
      <c r="C109" s="77">
        <v>1</v>
      </c>
      <c r="D109" s="255">
        <v>1</v>
      </c>
      <c r="E109" s="268"/>
      <c r="F109" s="77" t="s">
        <v>266</v>
      </c>
      <c r="G109" s="77">
        <v>1</v>
      </c>
      <c r="H109" s="268"/>
      <c r="I109" s="255">
        <v>1</v>
      </c>
      <c r="J109" s="102" t="s">
        <v>268</v>
      </c>
      <c r="K109" s="77" t="s">
        <v>238</v>
      </c>
      <c r="L109" s="84"/>
      <c r="M109" s="84"/>
      <c r="N109" s="84" t="s">
        <v>48</v>
      </c>
      <c r="O109" s="84" t="s">
        <v>48</v>
      </c>
      <c r="P109" s="84" t="s">
        <v>874</v>
      </c>
      <c r="Q109" s="90">
        <v>43201</v>
      </c>
      <c r="R109" s="84"/>
      <c r="S109" s="84"/>
      <c r="T109" s="99" t="s">
        <v>494</v>
      </c>
      <c r="U109" s="101">
        <v>43202</v>
      </c>
      <c r="V109" s="105">
        <v>44297</v>
      </c>
      <c r="W109" s="99" t="s">
        <v>626</v>
      </c>
      <c r="X109" s="101">
        <v>43202</v>
      </c>
      <c r="Y109" s="105">
        <v>44297</v>
      </c>
    </row>
    <row r="110" spans="1:25" ht="39.950000000000003" customHeight="1" x14ac:dyDescent="0.2">
      <c r="A110" s="84" t="s">
        <v>819</v>
      </c>
      <c r="B110" s="77" t="s">
        <v>269</v>
      </c>
      <c r="C110" s="77">
        <v>1</v>
      </c>
      <c r="D110" s="255">
        <v>1</v>
      </c>
      <c r="E110" s="268"/>
      <c r="F110" s="77" t="s">
        <v>270</v>
      </c>
      <c r="G110" s="77">
        <v>1</v>
      </c>
      <c r="H110" s="268"/>
      <c r="I110" s="255">
        <v>1</v>
      </c>
      <c r="J110" s="102" t="s">
        <v>267</v>
      </c>
      <c r="K110" s="77" t="s">
        <v>238</v>
      </c>
      <c r="L110" s="84"/>
      <c r="M110" s="84"/>
      <c r="N110" s="84" t="s">
        <v>48</v>
      </c>
      <c r="O110" s="84" t="s">
        <v>48</v>
      </c>
      <c r="P110" s="84" t="s">
        <v>874</v>
      </c>
      <c r="Q110" s="90">
        <v>43201</v>
      </c>
      <c r="R110" s="84"/>
      <c r="S110" s="84"/>
      <c r="T110" s="99" t="s">
        <v>495</v>
      </c>
      <c r="U110" s="101">
        <v>43202</v>
      </c>
      <c r="V110" s="105">
        <v>44297</v>
      </c>
      <c r="W110" s="99" t="s">
        <v>627</v>
      </c>
      <c r="X110" s="101">
        <v>43202</v>
      </c>
      <c r="Y110" s="105">
        <v>44297</v>
      </c>
    </row>
    <row r="111" spans="1:25" ht="39.950000000000003" customHeight="1" x14ac:dyDescent="0.2">
      <c r="A111" s="84" t="s">
        <v>820</v>
      </c>
      <c r="B111" s="77" t="s">
        <v>271</v>
      </c>
      <c r="C111" s="77">
        <v>1</v>
      </c>
      <c r="D111" s="255">
        <v>1</v>
      </c>
      <c r="E111" s="268"/>
      <c r="F111" s="102" t="s">
        <v>272</v>
      </c>
      <c r="G111" s="77">
        <v>1</v>
      </c>
      <c r="H111" s="268"/>
      <c r="I111" s="255">
        <v>1</v>
      </c>
      <c r="J111" s="102" t="s">
        <v>273</v>
      </c>
      <c r="K111" s="77" t="s">
        <v>238</v>
      </c>
      <c r="L111" s="84"/>
      <c r="M111" s="84"/>
      <c r="N111" s="84" t="s">
        <v>48</v>
      </c>
      <c r="O111" s="84"/>
      <c r="P111" s="84" t="s">
        <v>874</v>
      </c>
      <c r="Q111" s="90">
        <v>43201</v>
      </c>
      <c r="R111" s="84"/>
      <c r="S111" s="84"/>
      <c r="T111" s="99" t="s">
        <v>496</v>
      </c>
      <c r="U111" s="101">
        <v>43202</v>
      </c>
      <c r="V111" s="105">
        <v>44297</v>
      </c>
      <c r="W111" s="99" t="s">
        <v>628</v>
      </c>
      <c r="X111" s="101">
        <v>43202</v>
      </c>
      <c r="Y111" s="105">
        <v>44297</v>
      </c>
    </row>
    <row r="112" spans="1:25" ht="39.950000000000003" customHeight="1" x14ac:dyDescent="0.2">
      <c r="A112" s="84" t="s">
        <v>821</v>
      </c>
      <c r="B112" s="77" t="s">
        <v>274</v>
      </c>
      <c r="C112" s="77">
        <v>1</v>
      </c>
      <c r="D112" s="255">
        <v>1</v>
      </c>
      <c r="E112" s="268"/>
      <c r="F112" s="77" t="s">
        <v>275</v>
      </c>
      <c r="G112" s="77">
        <v>1</v>
      </c>
      <c r="H112" s="268"/>
      <c r="I112" s="255">
        <v>1</v>
      </c>
      <c r="J112" s="102" t="s">
        <v>276</v>
      </c>
      <c r="K112" s="77" t="s">
        <v>238</v>
      </c>
      <c r="L112" s="84" t="s">
        <v>48</v>
      </c>
      <c r="M112" s="84" t="s">
        <v>48</v>
      </c>
      <c r="N112" s="84"/>
      <c r="O112" s="84"/>
      <c r="P112" s="84" t="s">
        <v>874</v>
      </c>
      <c r="Q112" s="90">
        <v>43201</v>
      </c>
      <c r="R112" s="84"/>
      <c r="S112" s="84"/>
      <c r="T112" s="99" t="s">
        <v>497</v>
      </c>
      <c r="U112" s="101">
        <v>43202</v>
      </c>
      <c r="V112" s="105">
        <v>44297</v>
      </c>
      <c r="W112" s="99" t="s">
        <v>629</v>
      </c>
      <c r="X112" s="101">
        <v>43202</v>
      </c>
      <c r="Y112" s="105">
        <v>44297</v>
      </c>
    </row>
    <row r="113" spans="1:25" ht="39.950000000000003" customHeight="1" x14ac:dyDescent="0.2">
      <c r="A113" s="84" t="s">
        <v>822</v>
      </c>
      <c r="B113" s="77" t="s">
        <v>38</v>
      </c>
      <c r="C113" s="77">
        <v>1</v>
      </c>
      <c r="D113" s="255">
        <v>1</v>
      </c>
      <c r="E113" s="268"/>
      <c r="F113" s="77" t="s">
        <v>277</v>
      </c>
      <c r="G113" s="77">
        <v>1</v>
      </c>
      <c r="H113" s="268"/>
      <c r="I113" s="255">
        <v>1</v>
      </c>
      <c r="J113" s="102" t="s">
        <v>278</v>
      </c>
      <c r="K113" s="77" t="s">
        <v>238</v>
      </c>
      <c r="L113" s="84"/>
      <c r="M113" s="84"/>
      <c r="N113" s="84" t="s">
        <v>48</v>
      </c>
      <c r="O113" s="84" t="s">
        <v>48</v>
      </c>
      <c r="P113" s="84" t="s">
        <v>874</v>
      </c>
      <c r="Q113" s="90">
        <v>43201</v>
      </c>
      <c r="R113" s="84"/>
      <c r="S113" s="84"/>
      <c r="T113" s="99" t="s">
        <v>498</v>
      </c>
      <c r="U113" s="101">
        <v>43202</v>
      </c>
      <c r="V113" s="105">
        <v>44297</v>
      </c>
      <c r="W113" s="99" t="s">
        <v>630</v>
      </c>
      <c r="X113" s="101">
        <v>43202</v>
      </c>
      <c r="Y113" s="105">
        <v>44297</v>
      </c>
    </row>
    <row r="114" spans="1:25" ht="39.950000000000003" customHeight="1" x14ac:dyDescent="0.2">
      <c r="A114" s="84" t="s">
        <v>823</v>
      </c>
      <c r="B114" s="77" t="s">
        <v>279</v>
      </c>
      <c r="C114" s="77">
        <v>1</v>
      </c>
      <c r="D114" s="255">
        <v>1</v>
      </c>
      <c r="E114" s="268"/>
      <c r="F114" s="77" t="s">
        <v>280</v>
      </c>
      <c r="G114" s="77">
        <v>1</v>
      </c>
      <c r="H114" s="268"/>
      <c r="I114" s="255">
        <v>1</v>
      </c>
      <c r="J114" s="102" t="s">
        <v>284</v>
      </c>
      <c r="K114" s="77" t="s">
        <v>31</v>
      </c>
      <c r="L114" s="84"/>
      <c r="M114" s="84"/>
      <c r="N114" s="84" t="s">
        <v>48</v>
      </c>
      <c r="O114" s="84" t="s">
        <v>48</v>
      </c>
      <c r="P114" s="84" t="s">
        <v>874</v>
      </c>
      <c r="Q114" s="90">
        <v>43193</v>
      </c>
      <c r="R114" s="84"/>
      <c r="S114" s="84"/>
      <c r="T114" s="99" t="s">
        <v>499</v>
      </c>
      <c r="U114" s="101">
        <v>43194</v>
      </c>
      <c r="V114" s="105">
        <v>43193</v>
      </c>
      <c r="W114" s="99" t="s">
        <v>631</v>
      </c>
      <c r="X114" s="101">
        <v>43194</v>
      </c>
      <c r="Y114" s="105">
        <v>44289</v>
      </c>
    </row>
    <row r="115" spans="1:25" ht="39.950000000000003" customHeight="1" x14ac:dyDescent="0.2">
      <c r="A115" s="84" t="s">
        <v>824</v>
      </c>
      <c r="B115" s="77" t="s">
        <v>281</v>
      </c>
      <c r="C115" s="77">
        <v>1</v>
      </c>
      <c r="D115" s="255">
        <v>1</v>
      </c>
      <c r="E115" s="268"/>
      <c r="F115" s="77" t="s">
        <v>282</v>
      </c>
      <c r="G115" s="77">
        <v>1</v>
      </c>
      <c r="H115" s="268"/>
      <c r="I115" s="255">
        <v>1</v>
      </c>
      <c r="J115" s="102" t="s">
        <v>283</v>
      </c>
      <c r="K115" s="77" t="s">
        <v>31</v>
      </c>
      <c r="L115" s="84" t="s">
        <v>48</v>
      </c>
      <c r="M115" s="84" t="s">
        <v>48</v>
      </c>
      <c r="N115" s="84"/>
      <c r="O115" s="84"/>
      <c r="P115" s="84" t="s">
        <v>874</v>
      </c>
      <c r="Q115" s="90">
        <v>43193</v>
      </c>
      <c r="R115" s="84"/>
      <c r="S115" s="84"/>
      <c r="T115" s="99" t="s">
        <v>500</v>
      </c>
      <c r="U115" s="101">
        <v>43194</v>
      </c>
      <c r="V115" s="105">
        <v>43193</v>
      </c>
      <c r="W115" s="99" t="s">
        <v>632</v>
      </c>
      <c r="X115" s="101">
        <v>43194</v>
      </c>
      <c r="Y115" s="105">
        <v>44289</v>
      </c>
    </row>
    <row r="116" spans="1:25" ht="39.950000000000003" customHeight="1" x14ac:dyDescent="0.2">
      <c r="A116" s="84" t="s">
        <v>825</v>
      </c>
      <c r="B116" s="77" t="s">
        <v>285</v>
      </c>
      <c r="C116" s="77">
        <v>1</v>
      </c>
      <c r="D116" s="255">
        <v>1</v>
      </c>
      <c r="E116" s="268"/>
      <c r="F116" s="77" t="s">
        <v>286</v>
      </c>
      <c r="G116" s="77">
        <v>1</v>
      </c>
      <c r="H116" s="268"/>
      <c r="I116" s="255">
        <v>1</v>
      </c>
      <c r="J116" s="102" t="s">
        <v>287</v>
      </c>
      <c r="K116" s="77" t="s">
        <v>93</v>
      </c>
      <c r="L116" s="84" t="s">
        <v>48</v>
      </c>
      <c r="M116" s="84" t="s">
        <v>48</v>
      </c>
      <c r="N116" s="84"/>
      <c r="O116" s="84"/>
      <c r="P116" s="84" t="s">
        <v>874</v>
      </c>
      <c r="Q116" s="90">
        <v>43219</v>
      </c>
      <c r="R116" s="84"/>
      <c r="S116" s="84"/>
      <c r="T116" s="99" t="s">
        <v>501</v>
      </c>
      <c r="U116" s="101">
        <v>43220</v>
      </c>
      <c r="V116" s="105">
        <v>43219</v>
      </c>
      <c r="W116" s="99" t="s">
        <v>633</v>
      </c>
      <c r="X116" s="101">
        <v>43220</v>
      </c>
      <c r="Y116" s="105">
        <v>44315</v>
      </c>
    </row>
    <row r="117" spans="1:25" ht="39.950000000000003" customHeight="1" x14ac:dyDescent="0.2">
      <c r="A117" s="84" t="s">
        <v>826</v>
      </c>
      <c r="B117" s="77" t="s">
        <v>288</v>
      </c>
      <c r="C117" s="77">
        <v>1</v>
      </c>
      <c r="D117" s="255">
        <v>1</v>
      </c>
      <c r="E117" s="268"/>
      <c r="F117" s="77" t="s">
        <v>289</v>
      </c>
      <c r="G117" s="77">
        <v>1</v>
      </c>
      <c r="H117" s="268"/>
      <c r="I117" s="255">
        <v>1</v>
      </c>
      <c r="J117" s="102" t="s">
        <v>290</v>
      </c>
      <c r="K117" s="77" t="s">
        <v>93</v>
      </c>
      <c r="L117" s="84" t="s">
        <v>48</v>
      </c>
      <c r="M117" s="84" t="s">
        <v>48</v>
      </c>
      <c r="N117" s="84"/>
      <c r="O117" s="84"/>
      <c r="P117" s="84" t="s">
        <v>874</v>
      </c>
      <c r="Q117" s="90">
        <v>43219</v>
      </c>
      <c r="R117" s="84"/>
      <c r="S117" s="84"/>
      <c r="T117" s="99" t="s">
        <v>502</v>
      </c>
      <c r="U117" s="101">
        <v>43220</v>
      </c>
      <c r="V117" s="105">
        <v>43219</v>
      </c>
      <c r="W117" s="99" t="s">
        <v>634</v>
      </c>
      <c r="X117" s="101">
        <v>43220</v>
      </c>
      <c r="Y117" s="105">
        <v>44315</v>
      </c>
    </row>
    <row r="118" spans="1:25" ht="39.950000000000003" customHeight="1" x14ac:dyDescent="0.2">
      <c r="A118" s="84" t="s">
        <v>827</v>
      </c>
      <c r="B118" s="77" t="s">
        <v>291</v>
      </c>
      <c r="C118" s="77">
        <v>1</v>
      </c>
      <c r="D118" s="255">
        <v>1</v>
      </c>
      <c r="E118" s="268"/>
      <c r="F118" s="77" t="s">
        <v>292</v>
      </c>
      <c r="G118" s="77">
        <v>1</v>
      </c>
      <c r="H118" s="268"/>
      <c r="I118" s="255">
        <v>1</v>
      </c>
      <c r="J118" s="102" t="s">
        <v>293</v>
      </c>
      <c r="K118" s="77" t="s">
        <v>93</v>
      </c>
      <c r="L118" s="84" t="s">
        <v>48</v>
      </c>
      <c r="M118" s="84" t="s">
        <v>48</v>
      </c>
      <c r="N118" s="84"/>
      <c r="O118" s="84"/>
      <c r="P118" s="84" t="s">
        <v>874</v>
      </c>
      <c r="Q118" s="90">
        <v>43219</v>
      </c>
      <c r="R118" s="84"/>
      <c r="S118" s="84"/>
      <c r="T118" s="99" t="s">
        <v>503</v>
      </c>
      <c r="U118" s="101">
        <v>43220</v>
      </c>
      <c r="V118" s="105">
        <v>43219</v>
      </c>
      <c r="W118" s="99" t="s">
        <v>635</v>
      </c>
      <c r="X118" s="101">
        <v>43220</v>
      </c>
      <c r="Y118" s="105">
        <v>44315</v>
      </c>
    </row>
    <row r="119" spans="1:25" ht="39.950000000000003" customHeight="1" x14ac:dyDescent="0.2">
      <c r="A119" s="84" t="s">
        <v>828</v>
      </c>
      <c r="B119" s="77" t="s">
        <v>294</v>
      </c>
      <c r="C119" s="77">
        <v>1</v>
      </c>
      <c r="D119" s="255">
        <v>1</v>
      </c>
      <c r="E119" s="268"/>
      <c r="F119" s="77" t="s">
        <v>295</v>
      </c>
      <c r="G119" s="77">
        <v>1</v>
      </c>
      <c r="H119" s="268"/>
      <c r="I119" s="255">
        <v>1</v>
      </c>
      <c r="J119" s="102" t="s">
        <v>296</v>
      </c>
      <c r="K119" s="77" t="s">
        <v>93</v>
      </c>
      <c r="L119" s="84"/>
      <c r="M119" s="84"/>
      <c r="N119" s="84" t="s">
        <v>48</v>
      </c>
      <c r="O119" s="84" t="s">
        <v>48</v>
      </c>
      <c r="P119" s="84" t="s">
        <v>874</v>
      </c>
      <c r="Q119" s="90">
        <v>43219</v>
      </c>
      <c r="R119" s="84"/>
      <c r="S119" s="84"/>
      <c r="T119" s="99" t="s">
        <v>504</v>
      </c>
      <c r="U119" s="101">
        <v>43220</v>
      </c>
      <c r="V119" s="105">
        <v>43219</v>
      </c>
      <c r="W119" s="99" t="s">
        <v>636</v>
      </c>
      <c r="X119" s="101">
        <v>43220</v>
      </c>
      <c r="Y119" s="105">
        <v>44315</v>
      </c>
    </row>
    <row r="120" spans="1:25" ht="39.950000000000003" customHeight="1" x14ac:dyDescent="0.2">
      <c r="A120" s="84" t="s">
        <v>829</v>
      </c>
      <c r="B120" s="77" t="s">
        <v>297</v>
      </c>
      <c r="C120" s="77">
        <v>1</v>
      </c>
      <c r="D120" s="255">
        <v>1</v>
      </c>
      <c r="E120" s="268"/>
      <c r="F120" s="77" t="s">
        <v>298</v>
      </c>
      <c r="G120" s="77">
        <v>1</v>
      </c>
      <c r="H120" s="268"/>
      <c r="I120" s="255">
        <v>1</v>
      </c>
      <c r="J120" s="102" t="s">
        <v>299</v>
      </c>
      <c r="K120" s="77" t="s">
        <v>93</v>
      </c>
      <c r="L120" s="84"/>
      <c r="M120" s="84"/>
      <c r="N120" s="84" t="s">
        <v>48</v>
      </c>
      <c r="O120" s="84" t="s">
        <v>48</v>
      </c>
      <c r="P120" s="84" t="s">
        <v>874</v>
      </c>
      <c r="Q120" s="90">
        <v>43219</v>
      </c>
      <c r="R120" s="84"/>
      <c r="S120" s="84"/>
      <c r="T120" s="99" t="s">
        <v>505</v>
      </c>
      <c r="U120" s="101">
        <v>43220</v>
      </c>
      <c r="V120" s="105">
        <v>43219</v>
      </c>
      <c r="W120" s="99" t="s">
        <v>637</v>
      </c>
      <c r="X120" s="101">
        <v>43220</v>
      </c>
      <c r="Y120" s="105">
        <v>44315</v>
      </c>
    </row>
    <row r="121" spans="1:25" ht="39.950000000000003" customHeight="1" x14ac:dyDescent="0.2">
      <c r="A121" s="84" t="s">
        <v>830</v>
      </c>
      <c r="B121" s="77" t="s">
        <v>506</v>
      </c>
      <c r="C121" s="77">
        <v>1</v>
      </c>
      <c r="D121" s="255">
        <v>1</v>
      </c>
      <c r="E121" s="268"/>
      <c r="F121" s="77" t="s">
        <v>300</v>
      </c>
      <c r="G121" s="77">
        <v>1</v>
      </c>
      <c r="H121" s="268"/>
      <c r="I121" s="255">
        <v>1</v>
      </c>
      <c r="J121" s="102" t="s">
        <v>301</v>
      </c>
      <c r="K121" s="77" t="s">
        <v>93</v>
      </c>
      <c r="L121" s="84"/>
      <c r="M121" s="84"/>
      <c r="N121" s="84" t="s">
        <v>48</v>
      </c>
      <c r="O121" s="84" t="s">
        <v>48</v>
      </c>
      <c r="P121" s="84" t="s">
        <v>874</v>
      </c>
      <c r="Q121" s="90">
        <v>43219</v>
      </c>
      <c r="R121" s="84"/>
      <c r="S121" s="84"/>
      <c r="T121" s="99" t="s">
        <v>507</v>
      </c>
      <c r="U121" s="101">
        <v>43220</v>
      </c>
      <c r="V121" s="105">
        <v>43219</v>
      </c>
      <c r="W121" s="99" t="s">
        <v>639</v>
      </c>
      <c r="X121" s="101">
        <v>43220</v>
      </c>
      <c r="Y121" s="105">
        <v>44315</v>
      </c>
    </row>
    <row r="122" spans="1:25" ht="39.950000000000003" customHeight="1" x14ac:dyDescent="0.2">
      <c r="A122" s="84" t="s">
        <v>831</v>
      </c>
      <c r="B122" s="77" t="s">
        <v>57</v>
      </c>
      <c r="C122" s="77">
        <v>1</v>
      </c>
      <c r="D122" s="255">
        <v>1</v>
      </c>
      <c r="E122" s="268"/>
      <c r="F122" s="77" t="s">
        <v>302</v>
      </c>
      <c r="G122" s="77">
        <v>1</v>
      </c>
      <c r="H122" s="268"/>
      <c r="I122" s="255">
        <v>1</v>
      </c>
      <c r="J122" s="102" t="s">
        <v>303</v>
      </c>
      <c r="K122" s="77" t="s">
        <v>93</v>
      </c>
      <c r="L122" s="84"/>
      <c r="M122" s="84"/>
      <c r="N122" s="84" t="s">
        <v>48</v>
      </c>
      <c r="O122" s="84" t="s">
        <v>48</v>
      </c>
      <c r="P122" s="84" t="s">
        <v>874</v>
      </c>
      <c r="Q122" s="90">
        <v>43219</v>
      </c>
      <c r="R122" s="84"/>
      <c r="S122" s="84"/>
      <c r="T122" s="99" t="s">
        <v>508</v>
      </c>
      <c r="U122" s="101">
        <v>43220</v>
      </c>
      <c r="V122" s="105">
        <v>43219</v>
      </c>
      <c r="W122" s="99" t="s">
        <v>638</v>
      </c>
      <c r="X122" s="101">
        <v>43220</v>
      </c>
      <c r="Y122" s="105">
        <v>44315</v>
      </c>
    </row>
    <row r="123" spans="1:25" ht="39.950000000000003" customHeight="1" x14ac:dyDescent="0.2">
      <c r="A123" s="84" t="s">
        <v>832</v>
      </c>
      <c r="B123" s="77" t="s">
        <v>304</v>
      </c>
      <c r="C123" s="77">
        <v>1</v>
      </c>
      <c r="D123" s="255">
        <v>1</v>
      </c>
      <c r="E123" s="268"/>
      <c r="F123" s="77" t="s">
        <v>305</v>
      </c>
      <c r="G123" s="77">
        <v>1</v>
      </c>
      <c r="H123" s="268"/>
      <c r="I123" s="255">
        <v>1</v>
      </c>
      <c r="J123" s="102" t="s">
        <v>306</v>
      </c>
      <c r="K123" s="77" t="s">
        <v>93</v>
      </c>
      <c r="L123" s="84" t="s">
        <v>48</v>
      </c>
      <c r="M123" s="84" t="s">
        <v>48</v>
      </c>
      <c r="N123" s="84"/>
      <c r="O123" s="84"/>
      <c r="P123" s="84" t="s">
        <v>874</v>
      </c>
      <c r="Q123" s="90">
        <v>43219</v>
      </c>
      <c r="R123" s="84"/>
      <c r="S123" s="84"/>
      <c r="T123" s="99" t="s">
        <v>509</v>
      </c>
      <c r="U123" s="101">
        <v>43220</v>
      </c>
      <c r="V123" s="105">
        <v>43219</v>
      </c>
      <c r="W123" s="99" t="s">
        <v>640</v>
      </c>
      <c r="X123" s="101">
        <v>43220</v>
      </c>
      <c r="Y123" s="105">
        <v>44315</v>
      </c>
    </row>
    <row r="124" spans="1:25" ht="39.950000000000003" customHeight="1" x14ac:dyDescent="0.2">
      <c r="A124" s="84" t="s">
        <v>833</v>
      </c>
      <c r="B124" s="77" t="s">
        <v>307</v>
      </c>
      <c r="C124" s="77">
        <v>1</v>
      </c>
      <c r="D124" s="255">
        <v>1</v>
      </c>
      <c r="E124" s="268"/>
      <c r="F124" s="77" t="s">
        <v>308</v>
      </c>
      <c r="G124" s="77">
        <v>1</v>
      </c>
      <c r="H124" s="268"/>
      <c r="I124" s="255">
        <v>1</v>
      </c>
      <c r="J124" s="102" t="s">
        <v>309</v>
      </c>
      <c r="K124" s="77" t="s">
        <v>93</v>
      </c>
      <c r="L124" s="84" t="s">
        <v>48</v>
      </c>
      <c r="M124" s="84" t="s">
        <v>48</v>
      </c>
      <c r="N124" s="84"/>
      <c r="O124" s="84"/>
      <c r="P124" s="84" t="s">
        <v>874</v>
      </c>
      <c r="Q124" s="90">
        <v>43219</v>
      </c>
      <c r="R124" s="84"/>
      <c r="S124" s="84"/>
      <c r="T124" s="99" t="s">
        <v>510</v>
      </c>
      <c r="U124" s="101">
        <v>43220</v>
      </c>
      <c r="V124" s="105">
        <v>43219</v>
      </c>
      <c r="W124" s="99" t="s">
        <v>641</v>
      </c>
      <c r="X124" s="101">
        <v>43220</v>
      </c>
      <c r="Y124" s="105">
        <v>44315</v>
      </c>
    </row>
    <row r="125" spans="1:25" ht="39.950000000000003" customHeight="1" x14ac:dyDescent="0.2">
      <c r="A125" s="84" t="s">
        <v>834</v>
      </c>
      <c r="B125" s="77" t="s">
        <v>310</v>
      </c>
      <c r="C125" s="77">
        <v>1</v>
      </c>
      <c r="D125" s="255">
        <v>1</v>
      </c>
      <c r="E125" s="268"/>
      <c r="F125" s="77" t="s">
        <v>311</v>
      </c>
      <c r="G125" s="77">
        <v>1</v>
      </c>
      <c r="H125" s="268"/>
      <c r="I125" s="255">
        <v>1</v>
      </c>
      <c r="J125" s="274" t="s">
        <v>312</v>
      </c>
      <c r="K125" s="77" t="s">
        <v>232</v>
      </c>
      <c r="L125" s="84" t="s">
        <v>48</v>
      </c>
      <c r="M125" s="84" t="s">
        <v>48</v>
      </c>
      <c r="N125" s="84"/>
      <c r="O125" s="84"/>
      <c r="P125" s="84" t="s">
        <v>874</v>
      </c>
      <c r="Q125" s="90">
        <v>43131</v>
      </c>
      <c r="R125" s="84"/>
      <c r="S125" s="84"/>
      <c r="T125" s="99" t="s">
        <v>511</v>
      </c>
      <c r="U125" s="101">
        <v>43132</v>
      </c>
      <c r="V125" s="105">
        <v>43131</v>
      </c>
      <c r="W125" s="99" t="s">
        <v>642</v>
      </c>
      <c r="X125" s="101">
        <v>43132</v>
      </c>
      <c r="Y125" s="105">
        <v>44227</v>
      </c>
    </row>
    <row r="126" spans="1:25" ht="39.950000000000003" customHeight="1" x14ac:dyDescent="0.2">
      <c r="A126" s="84" t="s">
        <v>835</v>
      </c>
      <c r="B126" s="77" t="s">
        <v>313</v>
      </c>
      <c r="C126" s="77">
        <v>2</v>
      </c>
      <c r="D126" s="255">
        <v>1</v>
      </c>
      <c r="E126" s="268"/>
      <c r="F126" s="77" t="s">
        <v>314</v>
      </c>
      <c r="G126" s="77">
        <v>2</v>
      </c>
      <c r="H126" s="268"/>
      <c r="I126" s="255">
        <v>1</v>
      </c>
      <c r="J126" s="274" t="s">
        <v>315</v>
      </c>
      <c r="K126" s="77" t="s">
        <v>232</v>
      </c>
      <c r="L126" s="84"/>
      <c r="M126" s="84"/>
      <c r="N126" s="84" t="s">
        <v>48</v>
      </c>
      <c r="O126" s="84" t="s">
        <v>48</v>
      </c>
      <c r="P126" s="84" t="s">
        <v>874</v>
      </c>
      <c r="Q126" s="90">
        <v>43156</v>
      </c>
      <c r="R126" s="84"/>
      <c r="S126" s="84"/>
      <c r="T126" s="99" t="s">
        <v>512</v>
      </c>
      <c r="U126" s="101">
        <v>43157</v>
      </c>
      <c r="V126" s="105">
        <v>44617</v>
      </c>
      <c r="W126" s="99" t="s">
        <v>643</v>
      </c>
      <c r="X126" s="101">
        <v>43157</v>
      </c>
      <c r="Y126" s="105">
        <v>44617</v>
      </c>
    </row>
    <row r="127" spans="1:25" ht="39.950000000000003" customHeight="1" x14ac:dyDescent="0.2">
      <c r="A127" s="84" t="s">
        <v>836</v>
      </c>
      <c r="B127" s="77" t="s">
        <v>316</v>
      </c>
      <c r="C127" s="77">
        <v>1</v>
      </c>
      <c r="D127" s="255">
        <v>1</v>
      </c>
      <c r="E127" s="268"/>
      <c r="F127" s="102" t="s">
        <v>317</v>
      </c>
      <c r="G127" s="77">
        <v>2</v>
      </c>
      <c r="H127" s="268"/>
      <c r="I127" s="255">
        <v>1</v>
      </c>
      <c r="J127" s="274" t="s">
        <v>318</v>
      </c>
      <c r="K127" s="77" t="s">
        <v>232</v>
      </c>
      <c r="L127" s="84"/>
      <c r="M127" s="84"/>
      <c r="N127" s="84" t="s">
        <v>48</v>
      </c>
      <c r="O127" s="84" t="s">
        <v>48</v>
      </c>
      <c r="P127" s="84" t="s">
        <v>874</v>
      </c>
      <c r="Q127" s="90">
        <v>43116</v>
      </c>
      <c r="R127" s="84"/>
      <c r="S127" s="84"/>
      <c r="T127" s="99" t="s">
        <v>513</v>
      </c>
      <c r="U127" s="101">
        <v>43117</v>
      </c>
      <c r="V127" s="105">
        <v>44212</v>
      </c>
      <c r="W127" s="99" t="s">
        <v>644</v>
      </c>
      <c r="X127" s="101">
        <v>43148</v>
      </c>
      <c r="Y127" s="105">
        <v>44577</v>
      </c>
    </row>
    <row r="128" spans="1:25" ht="39.950000000000003" customHeight="1" x14ac:dyDescent="0.2">
      <c r="A128" s="84" t="s">
        <v>837</v>
      </c>
      <c r="B128" s="77" t="s">
        <v>319</v>
      </c>
      <c r="C128" s="77">
        <v>2</v>
      </c>
      <c r="D128" s="255">
        <v>1</v>
      </c>
      <c r="E128" s="268"/>
      <c r="F128" s="77" t="s">
        <v>320</v>
      </c>
      <c r="G128" s="77">
        <v>2</v>
      </c>
      <c r="H128" s="268"/>
      <c r="I128" s="255">
        <v>1</v>
      </c>
      <c r="J128" s="274" t="s">
        <v>321</v>
      </c>
      <c r="K128" s="77" t="s">
        <v>232</v>
      </c>
      <c r="L128" s="84"/>
      <c r="M128" s="84"/>
      <c r="N128" s="84" t="s">
        <v>48</v>
      </c>
      <c r="O128" s="84" t="s">
        <v>48</v>
      </c>
      <c r="P128" s="84" t="s">
        <v>874</v>
      </c>
      <c r="Q128" s="90">
        <v>43117</v>
      </c>
      <c r="R128" s="84"/>
      <c r="S128" s="84"/>
      <c r="T128" s="99" t="s">
        <v>514</v>
      </c>
      <c r="U128" s="101">
        <v>43118</v>
      </c>
      <c r="V128" s="105">
        <v>44578</v>
      </c>
      <c r="W128" s="99" t="s">
        <v>645</v>
      </c>
      <c r="X128" s="101">
        <v>43118</v>
      </c>
      <c r="Y128" s="105">
        <v>44578</v>
      </c>
    </row>
    <row r="129" spans="1:25" ht="39.950000000000003" customHeight="1" x14ac:dyDescent="0.2">
      <c r="A129" s="84" t="s">
        <v>838</v>
      </c>
      <c r="B129" s="77" t="s">
        <v>322</v>
      </c>
      <c r="C129" s="77">
        <v>2</v>
      </c>
      <c r="D129" s="255">
        <v>1</v>
      </c>
      <c r="E129" s="268"/>
      <c r="F129" s="77" t="s">
        <v>323</v>
      </c>
      <c r="G129" s="77">
        <v>2</v>
      </c>
      <c r="H129" s="268"/>
      <c r="I129" s="255">
        <v>1</v>
      </c>
      <c r="J129" s="274" t="s">
        <v>324</v>
      </c>
      <c r="K129" s="77" t="s">
        <v>232</v>
      </c>
      <c r="L129" s="84" t="s">
        <v>48</v>
      </c>
      <c r="M129" s="84" t="s">
        <v>48</v>
      </c>
      <c r="N129" s="84"/>
      <c r="O129" s="84"/>
      <c r="P129" s="84" t="s">
        <v>874</v>
      </c>
      <c r="Q129" s="90">
        <v>43117</v>
      </c>
      <c r="R129" s="84"/>
      <c r="S129" s="84"/>
      <c r="T129" s="99" t="s">
        <v>515</v>
      </c>
      <c r="U129" s="101">
        <v>43118</v>
      </c>
      <c r="V129" s="105">
        <v>44578</v>
      </c>
      <c r="W129" s="99" t="s">
        <v>646</v>
      </c>
      <c r="X129" s="101">
        <v>43118</v>
      </c>
      <c r="Y129" s="105">
        <v>44578</v>
      </c>
    </row>
    <row r="130" spans="1:25" ht="39.950000000000003" customHeight="1" x14ac:dyDescent="0.2">
      <c r="A130" s="84" t="s">
        <v>839</v>
      </c>
      <c r="B130" s="102" t="s">
        <v>325</v>
      </c>
      <c r="C130" s="77">
        <v>1</v>
      </c>
      <c r="D130" s="255">
        <v>1</v>
      </c>
      <c r="E130" s="268"/>
      <c r="F130" s="77" t="s">
        <v>326</v>
      </c>
      <c r="G130" s="77">
        <v>2</v>
      </c>
      <c r="H130" s="268"/>
      <c r="I130" s="255">
        <v>1</v>
      </c>
      <c r="J130" s="274" t="s">
        <v>318</v>
      </c>
      <c r="K130" s="77" t="s">
        <v>232</v>
      </c>
      <c r="L130" s="84" t="s">
        <v>48</v>
      </c>
      <c r="M130" s="84" t="s">
        <v>48</v>
      </c>
      <c r="N130" s="84"/>
      <c r="O130" s="84"/>
      <c r="P130" s="84" t="s">
        <v>874</v>
      </c>
      <c r="Q130" s="90">
        <v>43118</v>
      </c>
      <c r="R130" s="84"/>
      <c r="S130" s="84"/>
      <c r="T130" s="99" t="s">
        <v>516</v>
      </c>
      <c r="U130" s="101">
        <v>43119</v>
      </c>
      <c r="V130" s="105">
        <v>44214</v>
      </c>
      <c r="W130" s="99" t="s">
        <v>647</v>
      </c>
      <c r="X130" s="101">
        <v>43119</v>
      </c>
      <c r="Y130" s="105">
        <v>44579</v>
      </c>
    </row>
    <row r="131" spans="1:25" ht="39.950000000000003" customHeight="1" x14ac:dyDescent="0.2">
      <c r="A131" s="84" t="s">
        <v>840</v>
      </c>
      <c r="B131" s="77" t="s">
        <v>327</v>
      </c>
      <c r="C131" s="77">
        <v>1</v>
      </c>
      <c r="D131" s="255">
        <v>1</v>
      </c>
      <c r="E131" s="268"/>
      <c r="F131" s="77" t="s">
        <v>328</v>
      </c>
      <c r="G131" s="77">
        <v>3</v>
      </c>
      <c r="H131" s="268"/>
      <c r="I131" s="255">
        <v>1</v>
      </c>
      <c r="J131" s="274" t="s">
        <v>329</v>
      </c>
      <c r="K131" s="77" t="s">
        <v>232</v>
      </c>
      <c r="L131" s="84"/>
      <c r="M131" s="84"/>
      <c r="N131" s="84" t="s">
        <v>48</v>
      </c>
      <c r="O131" s="84" t="s">
        <v>48</v>
      </c>
      <c r="P131" s="84" t="s">
        <v>874</v>
      </c>
      <c r="Q131" s="90">
        <v>43131</v>
      </c>
      <c r="R131" s="84"/>
      <c r="S131" s="84"/>
      <c r="T131" s="99" t="s">
        <v>517</v>
      </c>
      <c r="U131" s="101">
        <v>43132</v>
      </c>
      <c r="V131" s="105">
        <v>44227</v>
      </c>
      <c r="W131" s="99" t="s">
        <v>648</v>
      </c>
      <c r="X131" s="101">
        <v>43132</v>
      </c>
      <c r="Y131" s="105">
        <v>44957</v>
      </c>
    </row>
    <row r="132" spans="1:25" ht="39.950000000000003" customHeight="1" x14ac:dyDescent="0.2">
      <c r="A132" s="84" t="s">
        <v>841</v>
      </c>
      <c r="B132" s="77" t="s">
        <v>330</v>
      </c>
      <c r="C132" s="77">
        <v>1</v>
      </c>
      <c r="D132" s="255">
        <v>1</v>
      </c>
      <c r="E132" s="268"/>
      <c r="F132" s="77" t="s">
        <v>331</v>
      </c>
      <c r="G132" s="77">
        <v>2</v>
      </c>
      <c r="H132" s="268"/>
      <c r="I132" s="255">
        <v>1</v>
      </c>
      <c r="J132" s="274" t="s">
        <v>332</v>
      </c>
      <c r="K132" s="77" t="s">
        <v>232</v>
      </c>
      <c r="L132" s="84" t="s">
        <v>48</v>
      </c>
      <c r="M132" s="84" t="s">
        <v>48</v>
      </c>
      <c r="N132" s="84"/>
      <c r="O132" s="84"/>
      <c r="P132" s="84" t="s">
        <v>874</v>
      </c>
      <c r="Q132" s="90">
        <v>43131</v>
      </c>
      <c r="R132" s="84"/>
      <c r="S132" s="84"/>
      <c r="T132" s="99" t="s">
        <v>518</v>
      </c>
      <c r="U132" s="101">
        <v>43132</v>
      </c>
      <c r="V132" s="105">
        <v>44592</v>
      </c>
      <c r="W132" s="99" t="s">
        <v>649</v>
      </c>
      <c r="X132" s="101">
        <v>43132</v>
      </c>
      <c r="Y132" s="105">
        <v>44592</v>
      </c>
    </row>
    <row r="133" spans="1:25" ht="39.950000000000003" customHeight="1" x14ac:dyDescent="0.2">
      <c r="A133" s="84" t="s">
        <v>842</v>
      </c>
      <c r="B133" s="77" t="s">
        <v>333</v>
      </c>
      <c r="C133" s="77">
        <v>1</v>
      </c>
      <c r="D133" s="255">
        <v>1</v>
      </c>
      <c r="E133" s="268"/>
      <c r="F133" s="77" t="s">
        <v>334</v>
      </c>
      <c r="G133" s="77">
        <v>3</v>
      </c>
      <c r="H133" s="268"/>
      <c r="I133" s="255">
        <v>1</v>
      </c>
      <c r="J133" s="274" t="s">
        <v>335</v>
      </c>
      <c r="K133" s="77" t="s">
        <v>232</v>
      </c>
      <c r="L133" s="84"/>
      <c r="M133" s="84"/>
      <c r="N133" s="84" t="s">
        <v>48</v>
      </c>
      <c r="O133" s="84" t="s">
        <v>48</v>
      </c>
      <c r="P133" s="84" t="s">
        <v>874</v>
      </c>
      <c r="Q133" s="90">
        <v>43131</v>
      </c>
      <c r="R133" s="84"/>
      <c r="S133" s="84"/>
      <c r="T133" s="99" t="s">
        <v>519</v>
      </c>
      <c r="U133" s="101">
        <v>43132</v>
      </c>
      <c r="V133" s="105">
        <v>44227</v>
      </c>
      <c r="W133" s="99" t="s">
        <v>651</v>
      </c>
      <c r="X133" s="101">
        <v>43132</v>
      </c>
      <c r="Y133" s="105">
        <v>44957</v>
      </c>
    </row>
    <row r="134" spans="1:25" ht="39.950000000000003" customHeight="1" x14ac:dyDescent="0.2">
      <c r="A134" s="84" t="s">
        <v>843</v>
      </c>
      <c r="B134" s="77" t="s">
        <v>336</v>
      </c>
      <c r="C134" s="77">
        <v>1</v>
      </c>
      <c r="D134" s="255">
        <v>1</v>
      </c>
      <c r="E134" s="268"/>
      <c r="F134" s="77" t="s">
        <v>652</v>
      </c>
      <c r="G134" s="77">
        <v>2</v>
      </c>
      <c r="H134" s="268"/>
      <c r="I134" s="255">
        <v>1</v>
      </c>
      <c r="J134" s="274" t="s">
        <v>337</v>
      </c>
      <c r="K134" s="77" t="s">
        <v>232</v>
      </c>
      <c r="L134" s="84"/>
      <c r="M134" s="84"/>
      <c r="N134" s="84" t="s">
        <v>48</v>
      </c>
      <c r="O134" s="84" t="s">
        <v>48</v>
      </c>
      <c r="P134" s="84" t="s">
        <v>874</v>
      </c>
      <c r="Q134" s="90">
        <v>43156</v>
      </c>
      <c r="R134" s="84"/>
      <c r="S134" s="84"/>
      <c r="T134" s="99" t="s">
        <v>520</v>
      </c>
      <c r="U134" s="101">
        <v>43157</v>
      </c>
      <c r="V134" s="105">
        <v>44252</v>
      </c>
      <c r="W134" s="99" t="s">
        <v>650</v>
      </c>
      <c r="X134" s="101">
        <v>43157</v>
      </c>
      <c r="Y134" s="105">
        <v>44617</v>
      </c>
    </row>
    <row r="135" spans="1:25" ht="39.950000000000003" customHeight="1" x14ac:dyDescent="0.2">
      <c r="A135" s="84" t="s">
        <v>844</v>
      </c>
      <c r="B135" s="77" t="s">
        <v>338</v>
      </c>
      <c r="C135" s="77">
        <v>3</v>
      </c>
      <c r="D135" s="255">
        <v>1</v>
      </c>
      <c r="E135" s="268"/>
      <c r="F135" s="77" t="s">
        <v>339</v>
      </c>
      <c r="G135" s="77">
        <v>3</v>
      </c>
      <c r="H135" s="268"/>
      <c r="I135" s="255">
        <v>1</v>
      </c>
      <c r="J135" s="274" t="s">
        <v>340</v>
      </c>
      <c r="K135" s="77" t="s">
        <v>232</v>
      </c>
      <c r="L135" s="84"/>
      <c r="M135" s="84"/>
      <c r="N135" s="84" t="s">
        <v>48</v>
      </c>
      <c r="O135" s="84" t="s">
        <v>48</v>
      </c>
      <c r="P135" s="84" t="s">
        <v>874</v>
      </c>
      <c r="Q135" s="107">
        <v>43131</v>
      </c>
      <c r="R135" s="84"/>
      <c r="S135" s="84"/>
      <c r="T135" s="99" t="s">
        <v>521</v>
      </c>
      <c r="U135" s="101">
        <v>43132</v>
      </c>
      <c r="V135" s="105">
        <v>44957</v>
      </c>
      <c r="W135" s="99" t="s">
        <v>653</v>
      </c>
      <c r="X135" s="101">
        <v>43132</v>
      </c>
      <c r="Y135" s="105">
        <v>44957</v>
      </c>
    </row>
    <row r="136" spans="1:25" ht="39.950000000000003" customHeight="1" x14ac:dyDescent="0.2">
      <c r="A136" s="84" t="s">
        <v>845</v>
      </c>
      <c r="B136" s="77" t="s">
        <v>341</v>
      </c>
      <c r="C136" s="77">
        <v>1</v>
      </c>
      <c r="D136" s="255">
        <v>1</v>
      </c>
      <c r="E136" s="268"/>
      <c r="F136" s="77" t="s">
        <v>342</v>
      </c>
      <c r="G136" s="77">
        <v>2</v>
      </c>
      <c r="H136" s="268"/>
      <c r="I136" s="255">
        <v>1</v>
      </c>
      <c r="J136" s="274" t="s">
        <v>343</v>
      </c>
      <c r="K136" s="77" t="s">
        <v>232</v>
      </c>
      <c r="L136" s="84" t="s">
        <v>48</v>
      </c>
      <c r="M136" s="84" t="s">
        <v>48</v>
      </c>
      <c r="N136" s="84"/>
      <c r="O136" s="84"/>
      <c r="P136" s="84" t="s">
        <v>874</v>
      </c>
      <c r="Q136" s="90">
        <v>43131</v>
      </c>
      <c r="R136" s="84"/>
      <c r="S136" s="84"/>
      <c r="T136" s="99" t="s">
        <v>522</v>
      </c>
      <c r="U136" s="101">
        <v>43132</v>
      </c>
      <c r="V136" s="105">
        <v>44227</v>
      </c>
      <c r="W136" s="99" t="s">
        <v>654</v>
      </c>
      <c r="X136" s="101">
        <v>43132</v>
      </c>
      <c r="Y136" s="105">
        <v>44592</v>
      </c>
    </row>
    <row r="137" spans="1:25" ht="39.950000000000003" customHeight="1" x14ac:dyDescent="0.2">
      <c r="A137" s="84" t="s">
        <v>846</v>
      </c>
      <c r="B137" s="77" t="s">
        <v>344</v>
      </c>
      <c r="C137" s="77">
        <v>1</v>
      </c>
      <c r="D137" s="255">
        <v>1</v>
      </c>
      <c r="E137" s="268"/>
      <c r="F137" s="77" t="s">
        <v>345</v>
      </c>
      <c r="G137" s="77">
        <v>1</v>
      </c>
      <c r="H137" s="268"/>
      <c r="I137" s="255">
        <v>1</v>
      </c>
      <c r="J137" s="274" t="s">
        <v>524</v>
      </c>
      <c r="K137" s="77" t="s">
        <v>232</v>
      </c>
      <c r="L137" s="84" t="s">
        <v>48</v>
      </c>
      <c r="M137" s="84" t="s">
        <v>48</v>
      </c>
      <c r="N137" s="84"/>
      <c r="O137" s="84"/>
      <c r="P137" s="84" t="s">
        <v>874</v>
      </c>
      <c r="Q137" s="90">
        <v>43136</v>
      </c>
      <c r="R137" s="84"/>
      <c r="S137" s="84"/>
      <c r="T137" s="99" t="s">
        <v>523</v>
      </c>
      <c r="U137" s="101">
        <v>43137</v>
      </c>
      <c r="V137" s="105">
        <v>44232</v>
      </c>
      <c r="W137" s="99" t="s">
        <v>655</v>
      </c>
      <c r="X137" s="101">
        <v>43137</v>
      </c>
      <c r="Y137" s="105">
        <v>44232</v>
      </c>
    </row>
    <row r="138" spans="1:25" ht="39.950000000000003" customHeight="1" x14ac:dyDescent="0.2">
      <c r="A138" s="84" t="s">
        <v>847</v>
      </c>
      <c r="B138" s="77" t="s">
        <v>346</v>
      </c>
      <c r="C138" s="77">
        <v>1</v>
      </c>
      <c r="D138" s="255">
        <v>1</v>
      </c>
      <c r="E138" s="268"/>
      <c r="F138" s="77" t="s">
        <v>347</v>
      </c>
      <c r="G138" s="77">
        <v>1</v>
      </c>
      <c r="H138" s="268"/>
      <c r="I138" s="255">
        <v>1</v>
      </c>
      <c r="J138" s="274" t="s">
        <v>348</v>
      </c>
      <c r="K138" s="77" t="s">
        <v>232</v>
      </c>
      <c r="L138" s="84"/>
      <c r="M138" s="84"/>
      <c r="N138" s="84" t="s">
        <v>48</v>
      </c>
      <c r="O138" s="84" t="s">
        <v>48</v>
      </c>
      <c r="P138" s="84" t="s">
        <v>874</v>
      </c>
      <c r="Q138" s="90">
        <v>43136</v>
      </c>
      <c r="R138" s="84"/>
      <c r="S138" s="84"/>
      <c r="T138" s="99" t="s">
        <v>525</v>
      </c>
      <c r="U138" s="101">
        <v>43137</v>
      </c>
      <c r="V138" s="105">
        <v>44232</v>
      </c>
      <c r="W138" s="99" t="s">
        <v>658</v>
      </c>
      <c r="X138" s="101">
        <v>43137</v>
      </c>
      <c r="Y138" s="105">
        <v>44232</v>
      </c>
    </row>
    <row r="139" spans="1:25" ht="39.950000000000003" customHeight="1" x14ac:dyDescent="0.2">
      <c r="A139" s="84" t="s">
        <v>848</v>
      </c>
      <c r="B139" s="77" t="s">
        <v>349</v>
      </c>
      <c r="C139" s="77">
        <v>1</v>
      </c>
      <c r="D139" s="255">
        <v>1</v>
      </c>
      <c r="E139" s="268"/>
      <c r="F139" s="102" t="s">
        <v>350</v>
      </c>
      <c r="G139" s="77">
        <v>1</v>
      </c>
      <c r="H139" s="268"/>
      <c r="I139" s="255">
        <v>1</v>
      </c>
      <c r="J139" s="274" t="s">
        <v>351</v>
      </c>
      <c r="K139" s="77" t="s">
        <v>232</v>
      </c>
      <c r="L139" s="84" t="s">
        <v>48</v>
      </c>
      <c r="M139" s="84" t="s">
        <v>48</v>
      </c>
      <c r="N139" s="84"/>
      <c r="O139" s="84"/>
      <c r="P139" s="84" t="s">
        <v>874</v>
      </c>
      <c r="Q139" s="90">
        <v>43136</v>
      </c>
      <c r="R139" s="84"/>
      <c r="S139" s="84"/>
      <c r="T139" s="99" t="s">
        <v>526</v>
      </c>
      <c r="U139" s="101">
        <v>43137</v>
      </c>
      <c r="V139" s="105">
        <v>44232</v>
      </c>
      <c r="W139" s="99" t="s">
        <v>659</v>
      </c>
      <c r="X139" s="101">
        <v>43137</v>
      </c>
      <c r="Y139" s="105">
        <v>44232</v>
      </c>
    </row>
    <row r="140" spans="1:25" ht="39.950000000000003" customHeight="1" x14ac:dyDescent="0.2">
      <c r="A140" s="84" t="s">
        <v>849</v>
      </c>
      <c r="B140" s="77" t="s">
        <v>352</v>
      </c>
      <c r="C140" s="77">
        <v>2</v>
      </c>
      <c r="D140" s="255">
        <v>1</v>
      </c>
      <c r="E140" s="268"/>
      <c r="F140" s="77" t="s">
        <v>353</v>
      </c>
      <c r="G140" s="77">
        <v>2</v>
      </c>
      <c r="H140" s="268"/>
      <c r="I140" s="255">
        <v>1</v>
      </c>
      <c r="J140" s="274" t="s">
        <v>354</v>
      </c>
      <c r="K140" s="77" t="s">
        <v>232</v>
      </c>
      <c r="L140" s="84"/>
      <c r="M140" s="84"/>
      <c r="N140" s="84" t="s">
        <v>48</v>
      </c>
      <c r="O140" s="84" t="s">
        <v>48</v>
      </c>
      <c r="P140" s="84" t="s">
        <v>874</v>
      </c>
      <c r="Q140" s="90">
        <v>43136</v>
      </c>
      <c r="R140" s="84"/>
      <c r="S140" s="84"/>
      <c r="T140" s="99" t="s">
        <v>527</v>
      </c>
      <c r="U140" s="101">
        <v>43137</v>
      </c>
      <c r="V140" s="105">
        <v>44597</v>
      </c>
      <c r="W140" s="99" t="s">
        <v>661</v>
      </c>
      <c r="X140" s="101">
        <v>43137</v>
      </c>
      <c r="Y140" s="105">
        <v>44597</v>
      </c>
    </row>
    <row r="141" spans="1:25" ht="39.950000000000003" customHeight="1" x14ac:dyDescent="0.2">
      <c r="A141" s="84" t="s">
        <v>850</v>
      </c>
      <c r="B141" s="77" t="s">
        <v>355</v>
      </c>
      <c r="C141" s="77">
        <v>1</v>
      </c>
      <c r="D141" s="255">
        <v>1</v>
      </c>
      <c r="E141" s="268"/>
      <c r="F141" s="77" t="s">
        <v>356</v>
      </c>
      <c r="G141" s="77">
        <v>1</v>
      </c>
      <c r="H141" s="268"/>
      <c r="I141" s="255">
        <v>1</v>
      </c>
      <c r="J141" s="274" t="s">
        <v>357</v>
      </c>
      <c r="K141" s="77" t="s">
        <v>232</v>
      </c>
      <c r="L141" s="84"/>
      <c r="M141" s="84"/>
      <c r="N141" s="84" t="s">
        <v>48</v>
      </c>
      <c r="O141" s="84" t="s">
        <v>48</v>
      </c>
      <c r="P141" s="84" t="s">
        <v>874</v>
      </c>
      <c r="Q141" s="90">
        <v>43136</v>
      </c>
      <c r="R141" s="84"/>
      <c r="S141" s="84"/>
      <c r="T141" s="99" t="s">
        <v>528</v>
      </c>
      <c r="U141" s="101">
        <v>43137</v>
      </c>
      <c r="V141" s="105">
        <v>44232</v>
      </c>
      <c r="W141" s="99" t="s">
        <v>662</v>
      </c>
      <c r="X141" s="101">
        <v>43137</v>
      </c>
      <c r="Y141" s="105">
        <v>44232</v>
      </c>
    </row>
    <row r="142" spans="1:25" ht="39.950000000000003" customHeight="1" x14ac:dyDescent="0.2">
      <c r="A142" s="84" t="s">
        <v>851</v>
      </c>
      <c r="B142" s="77" t="s">
        <v>358</v>
      </c>
      <c r="C142" s="77">
        <v>2</v>
      </c>
      <c r="D142" s="255">
        <v>1</v>
      </c>
      <c r="E142" s="268"/>
      <c r="F142" s="102" t="s">
        <v>359</v>
      </c>
      <c r="G142" s="77">
        <v>2</v>
      </c>
      <c r="H142" s="268"/>
      <c r="I142" s="255">
        <v>1</v>
      </c>
      <c r="J142" s="274" t="s">
        <v>360</v>
      </c>
      <c r="K142" s="77" t="s">
        <v>232</v>
      </c>
      <c r="L142" s="84"/>
      <c r="M142" s="84"/>
      <c r="N142" s="84" t="s">
        <v>48</v>
      </c>
      <c r="O142" s="84" t="s">
        <v>48</v>
      </c>
      <c r="P142" s="84" t="s">
        <v>874</v>
      </c>
      <c r="Q142" s="90">
        <v>43136</v>
      </c>
      <c r="R142" s="84"/>
      <c r="S142" s="84"/>
      <c r="T142" s="99" t="s">
        <v>529</v>
      </c>
      <c r="U142" s="101">
        <v>43137</v>
      </c>
      <c r="V142" s="105">
        <v>44597</v>
      </c>
      <c r="W142" s="99" t="s">
        <v>663</v>
      </c>
      <c r="X142" s="101">
        <v>43137</v>
      </c>
      <c r="Y142" s="105">
        <v>44597</v>
      </c>
    </row>
    <row r="143" spans="1:25" ht="39.950000000000003" customHeight="1" x14ac:dyDescent="0.2">
      <c r="A143" s="84" t="s">
        <v>852</v>
      </c>
      <c r="B143" s="77" t="s">
        <v>361</v>
      </c>
      <c r="C143" s="77">
        <v>2</v>
      </c>
      <c r="D143" s="255">
        <v>1</v>
      </c>
      <c r="E143" s="268"/>
      <c r="F143" s="77" t="s">
        <v>362</v>
      </c>
      <c r="G143" s="77">
        <v>2</v>
      </c>
      <c r="H143" s="268"/>
      <c r="I143" s="255">
        <v>1</v>
      </c>
      <c r="J143" s="274" t="s">
        <v>360</v>
      </c>
      <c r="K143" s="77" t="s">
        <v>232</v>
      </c>
      <c r="L143" s="84"/>
      <c r="M143" s="84"/>
      <c r="N143" s="84" t="s">
        <v>48</v>
      </c>
      <c r="O143" s="84" t="s">
        <v>48</v>
      </c>
      <c r="P143" s="84" t="s">
        <v>874</v>
      </c>
      <c r="Q143" s="90">
        <v>43136</v>
      </c>
      <c r="R143" s="84"/>
      <c r="S143" s="84"/>
      <c r="T143" s="99" t="s">
        <v>530</v>
      </c>
      <c r="U143" s="101">
        <v>43137</v>
      </c>
      <c r="V143" s="105">
        <v>44597</v>
      </c>
      <c r="W143" s="99" t="s">
        <v>656</v>
      </c>
      <c r="X143" s="101">
        <v>43137</v>
      </c>
      <c r="Y143" s="105">
        <v>44597</v>
      </c>
    </row>
    <row r="144" spans="1:25" ht="39.950000000000003" customHeight="1" x14ac:dyDescent="0.2">
      <c r="A144" s="84" t="s">
        <v>853</v>
      </c>
      <c r="B144" s="77" t="s">
        <v>363</v>
      </c>
      <c r="C144" s="77">
        <v>1</v>
      </c>
      <c r="D144" s="255">
        <v>1</v>
      </c>
      <c r="E144" s="268"/>
      <c r="F144" s="77" t="s">
        <v>364</v>
      </c>
      <c r="G144" s="77">
        <v>2</v>
      </c>
      <c r="H144" s="268"/>
      <c r="I144" s="255">
        <v>1</v>
      </c>
      <c r="J144" s="274" t="s">
        <v>365</v>
      </c>
      <c r="K144" s="77" t="s">
        <v>232</v>
      </c>
      <c r="L144" s="84" t="s">
        <v>48</v>
      </c>
      <c r="M144" s="84" t="s">
        <v>48</v>
      </c>
      <c r="N144" s="84"/>
      <c r="O144" s="84"/>
      <c r="P144" s="84" t="s">
        <v>874</v>
      </c>
      <c r="Q144" s="90">
        <v>43136</v>
      </c>
      <c r="R144" s="84"/>
      <c r="S144" s="84"/>
      <c r="T144" s="99" t="s">
        <v>531</v>
      </c>
      <c r="U144" s="101">
        <v>43137</v>
      </c>
      <c r="V144" s="105">
        <v>44232</v>
      </c>
      <c r="W144" s="99" t="s">
        <v>664</v>
      </c>
      <c r="X144" s="101">
        <v>43137</v>
      </c>
      <c r="Y144" s="105">
        <v>44597</v>
      </c>
    </row>
    <row r="145" spans="1:27" ht="39.950000000000003" customHeight="1" x14ac:dyDescent="0.2">
      <c r="A145" s="84" t="s">
        <v>854</v>
      </c>
      <c r="B145" s="77" t="s">
        <v>366</v>
      </c>
      <c r="C145" s="77">
        <v>1</v>
      </c>
      <c r="D145" s="255">
        <v>1</v>
      </c>
      <c r="E145" s="268"/>
      <c r="F145" s="77" t="s">
        <v>367</v>
      </c>
      <c r="G145" s="77">
        <v>1</v>
      </c>
      <c r="H145" s="268"/>
      <c r="I145" s="255">
        <v>1</v>
      </c>
      <c r="J145" s="274" t="s">
        <v>368</v>
      </c>
      <c r="K145" s="77" t="s">
        <v>232</v>
      </c>
      <c r="L145" s="84"/>
      <c r="M145" s="84"/>
      <c r="N145" s="84" t="s">
        <v>48</v>
      </c>
      <c r="O145" s="84" t="s">
        <v>48</v>
      </c>
      <c r="P145" s="84" t="s">
        <v>874</v>
      </c>
      <c r="Q145" s="90">
        <v>43136</v>
      </c>
      <c r="R145" s="84"/>
      <c r="S145" s="84"/>
      <c r="T145" s="99" t="s">
        <v>532</v>
      </c>
      <c r="U145" s="101">
        <v>43137</v>
      </c>
      <c r="V145" s="105">
        <v>44232</v>
      </c>
      <c r="W145" s="99" t="s">
        <v>665</v>
      </c>
      <c r="X145" s="101">
        <v>43137</v>
      </c>
      <c r="Y145" s="105">
        <v>44232</v>
      </c>
    </row>
    <row r="146" spans="1:27" ht="39.950000000000003" customHeight="1" x14ac:dyDescent="0.2">
      <c r="A146" s="84" t="s">
        <v>855</v>
      </c>
      <c r="B146" s="77" t="s">
        <v>370</v>
      </c>
      <c r="C146" s="77">
        <v>1</v>
      </c>
      <c r="D146" s="255">
        <v>1</v>
      </c>
      <c r="E146" s="268"/>
      <c r="F146" s="77" t="s">
        <v>369</v>
      </c>
      <c r="G146" s="77">
        <v>1</v>
      </c>
      <c r="H146" s="268"/>
      <c r="I146" s="255">
        <v>1</v>
      </c>
      <c r="J146" s="274" t="s">
        <v>371</v>
      </c>
      <c r="K146" s="77" t="s">
        <v>232</v>
      </c>
      <c r="L146" s="84"/>
      <c r="M146" s="84"/>
      <c r="N146" s="84" t="s">
        <v>48</v>
      </c>
      <c r="O146" s="84" t="s">
        <v>48</v>
      </c>
      <c r="P146" s="84" t="s">
        <v>874</v>
      </c>
      <c r="Q146" s="90">
        <v>43136</v>
      </c>
      <c r="R146" s="84"/>
      <c r="S146" s="84"/>
      <c r="T146" s="99" t="s">
        <v>533</v>
      </c>
      <c r="U146" s="101">
        <v>43137</v>
      </c>
      <c r="V146" s="105">
        <v>44232</v>
      </c>
      <c r="W146" s="99" t="s">
        <v>666</v>
      </c>
      <c r="X146" s="101">
        <v>43137</v>
      </c>
      <c r="Y146" s="105">
        <v>44232</v>
      </c>
    </row>
    <row r="147" spans="1:27" ht="39.950000000000003" customHeight="1" x14ac:dyDescent="0.2">
      <c r="A147" s="84" t="s">
        <v>856</v>
      </c>
      <c r="B147" s="77" t="s">
        <v>372</v>
      </c>
      <c r="C147" s="77">
        <v>2</v>
      </c>
      <c r="D147" s="255">
        <v>1</v>
      </c>
      <c r="E147" s="268"/>
      <c r="F147" s="77" t="s">
        <v>373</v>
      </c>
      <c r="G147" s="77">
        <v>2</v>
      </c>
      <c r="H147" s="268"/>
      <c r="I147" s="255">
        <v>1</v>
      </c>
      <c r="J147" s="274" t="s">
        <v>377</v>
      </c>
      <c r="K147" s="77" t="s">
        <v>232</v>
      </c>
      <c r="L147" s="84"/>
      <c r="M147" s="84"/>
      <c r="N147" s="84" t="s">
        <v>48</v>
      </c>
      <c r="O147" s="84" t="s">
        <v>48</v>
      </c>
      <c r="P147" s="84" t="s">
        <v>874</v>
      </c>
      <c r="Q147" s="90">
        <v>43136</v>
      </c>
      <c r="R147" s="84"/>
      <c r="S147" s="84"/>
      <c r="T147" s="99" t="s">
        <v>534</v>
      </c>
      <c r="U147" s="101">
        <v>43137</v>
      </c>
      <c r="V147" s="105">
        <v>44597</v>
      </c>
      <c r="W147" s="99" t="s">
        <v>660</v>
      </c>
      <c r="X147" s="101">
        <v>43137</v>
      </c>
      <c r="Y147" s="105">
        <v>44597</v>
      </c>
    </row>
    <row r="148" spans="1:27" ht="39.950000000000003" customHeight="1" x14ac:dyDescent="0.2">
      <c r="A148" s="84" t="s">
        <v>857</v>
      </c>
      <c r="B148" s="77" t="s">
        <v>375</v>
      </c>
      <c r="C148" s="77">
        <v>1</v>
      </c>
      <c r="D148" s="255">
        <v>1</v>
      </c>
      <c r="E148" s="268"/>
      <c r="F148" s="77" t="s">
        <v>376</v>
      </c>
      <c r="G148" s="77">
        <v>2</v>
      </c>
      <c r="H148" s="268"/>
      <c r="I148" s="255">
        <v>1</v>
      </c>
      <c r="J148" s="274" t="s">
        <v>374</v>
      </c>
      <c r="K148" s="77" t="s">
        <v>232</v>
      </c>
      <c r="L148" s="84"/>
      <c r="M148" s="84"/>
      <c r="N148" s="84" t="s">
        <v>48</v>
      </c>
      <c r="O148" s="84" t="s">
        <v>48</v>
      </c>
      <c r="P148" s="84" t="s">
        <v>874</v>
      </c>
      <c r="Q148" s="90">
        <v>43136</v>
      </c>
      <c r="R148" s="84"/>
      <c r="S148" s="84"/>
      <c r="T148" s="99" t="s">
        <v>535</v>
      </c>
      <c r="U148" s="101">
        <v>43137</v>
      </c>
      <c r="V148" s="105">
        <v>44232</v>
      </c>
      <c r="W148" s="99" t="s">
        <v>667</v>
      </c>
      <c r="X148" s="101">
        <v>43137</v>
      </c>
      <c r="Y148" s="105">
        <v>44597</v>
      </c>
    </row>
    <row r="149" spans="1:27" ht="39.950000000000003" customHeight="1" x14ac:dyDescent="0.2">
      <c r="A149" s="84" t="s">
        <v>858</v>
      </c>
      <c r="B149" s="102" t="s">
        <v>378</v>
      </c>
      <c r="C149" s="77">
        <v>1</v>
      </c>
      <c r="D149" s="255">
        <v>1</v>
      </c>
      <c r="E149" s="268"/>
      <c r="F149" s="77" t="s">
        <v>379</v>
      </c>
      <c r="G149" s="77">
        <v>1</v>
      </c>
      <c r="H149" s="268"/>
      <c r="I149" s="255">
        <v>1</v>
      </c>
      <c r="J149" s="274" t="s">
        <v>318</v>
      </c>
      <c r="K149" s="77" t="s">
        <v>232</v>
      </c>
      <c r="L149" s="84"/>
      <c r="M149" s="84"/>
      <c r="N149" s="84" t="s">
        <v>48</v>
      </c>
      <c r="O149" s="84" t="s">
        <v>48</v>
      </c>
      <c r="P149" s="84" t="s">
        <v>874</v>
      </c>
      <c r="Q149" s="90">
        <v>43136</v>
      </c>
      <c r="R149" s="84"/>
      <c r="S149" s="84"/>
      <c r="T149" s="99" t="s">
        <v>545</v>
      </c>
      <c r="U149" s="101">
        <v>43137</v>
      </c>
      <c r="V149" s="105">
        <v>44232</v>
      </c>
      <c r="W149" s="99" t="s">
        <v>668</v>
      </c>
      <c r="X149" s="101">
        <v>43137</v>
      </c>
      <c r="Y149" s="105">
        <v>44232</v>
      </c>
    </row>
    <row r="150" spans="1:27" ht="39.950000000000003" customHeight="1" x14ac:dyDescent="0.2">
      <c r="A150" s="84" t="s">
        <v>859</v>
      </c>
      <c r="B150" s="77" t="s">
        <v>380</v>
      </c>
      <c r="C150" s="77">
        <v>1</v>
      </c>
      <c r="D150" s="255">
        <v>1</v>
      </c>
      <c r="E150" s="268"/>
      <c r="F150" s="77" t="s">
        <v>381</v>
      </c>
      <c r="G150" s="77">
        <v>1</v>
      </c>
      <c r="H150" s="268"/>
      <c r="I150" s="255">
        <v>1</v>
      </c>
      <c r="J150" s="274" t="s">
        <v>382</v>
      </c>
      <c r="K150" s="77" t="s">
        <v>232</v>
      </c>
      <c r="L150" s="84" t="s">
        <v>48</v>
      </c>
      <c r="M150" s="84" t="s">
        <v>48</v>
      </c>
      <c r="N150" s="84"/>
      <c r="O150" s="84"/>
      <c r="P150" s="84" t="s">
        <v>874</v>
      </c>
      <c r="Q150" s="90">
        <v>43136</v>
      </c>
      <c r="R150" s="84"/>
      <c r="S150" s="84"/>
      <c r="T150" s="99" t="s">
        <v>536</v>
      </c>
      <c r="U150" s="101">
        <v>43137</v>
      </c>
      <c r="V150" s="105">
        <v>44232</v>
      </c>
      <c r="W150" s="99" t="s">
        <v>669</v>
      </c>
      <c r="X150" s="101">
        <v>43137</v>
      </c>
      <c r="Y150" s="105">
        <v>44232</v>
      </c>
    </row>
    <row r="151" spans="1:27" ht="39.950000000000003" customHeight="1" x14ac:dyDescent="0.2">
      <c r="A151" s="84" t="s">
        <v>860</v>
      </c>
      <c r="B151" s="77" t="s">
        <v>861</v>
      </c>
      <c r="C151" s="77" t="s">
        <v>729</v>
      </c>
      <c r="D151" s="255"/>
      <c r="E151" s="268"/>
      <c r="F151" s="77" t="s">
        <v>862</v>
      </c>
      <c r="G151" s="77" t="s">
        <v>729</v>
      </c>
      <c r="H151" s="268"/>
      <c r="I151" s="255"/>
      <c r="J151" s="274" t="s">
        <v>385</v>
      </c>
      <c r="K151" s="77" t="s">
        <v>232</v>
      </c>
      <c r="L151" s="84"/>
      <c r="M151" s="84"/>
      <c r="N151" s="84" t="s">
        <v>48</v>
      </c>
      <c r="O151" s="84" t="s">
        <v>48</v>
      </c>
      <c r="P151" s="84" t="s">
        <v>874</v>
      </c>
      <c r="Q151" s="90">
        <v>43136</v>
      </c>
      <c r="R151" s="84"/>
      <c r="S151" s="84"/>
      <c r="T151" s="99"/>
      <c r="U151" s="101"/>
      <c r="V151" s="105"/>
      <c r="W151" s="99"/>
      <c r="X151" s="101"/>
      <c r="Y151" s="105"/>
    </row>
    <row r="152" spans="1:27" ht="39.950000000000003" customHeight="1" x14ac:dyDescent="0.2">
      <c r="A152" s="84" t="s">
        <v>863</v>
      </c>
      <c r="B152" s="77" t="s">
        <v>383</v>
      </c>
      <c r="C152" s="77">
        <v>1</v>
      </c>
      <c r="D152" s="255">
        <v>1</v>
      </c>
      <c r="E152" s="268"/>
      <c r="F152" s="77" t="s">
        <v>384</v>
      </c>
      <c r="G152" s="77">
        <v>1</v>
      </c>
      <c r="H152" s="268"/>
      <c r="I152" s="255">
        <v>1</v>
      </c>
      <c r="J152" s="274" t="s">
        <v>385</v>
      </c>
      <c r="K152" s="77" t="s">
        <v>232</v>
      </c>
      <c r="L152" s="84"/>
      <c r="M152" s="84"/>
      <c r="N152" s="84" t="s">
        <v>48</v>
      </c>
      <c r="O152" s="84" t="s">
        <v>48</v>
      </c>
      <c r="P152" s="84" t="s">
        <v>874</v>
      </c>
      <c r="Q152" s="90">
        <v>43136</v>
      </c>
      <c r="R152" s="84"/>
      <c r="S152" s="84"/>
      <c r="T152" s="99" t="s">
        <v>537</v>
      </c>
      <c r="U152" s="101">
        <v>43137</v>
      </c>
      <c r="V152" s="105">
        <v>44232</v>
      </c>
      <c r="W152" s="99" t="s">
        <v>670</v>
      </c>
      <c r="X152" s="101">
        <v>43137</v>
      </c>
      <c r="Y152" s="105">
        <v>44232</v>
      </c>
    </row>
    <row r="153" spans="1:27" ht="39.950000000000003" customHeight="1" x14ac:dyDescent="0.2">
      <c r="A153" s="84" t="s">
        <v>864</v>
      </c>
      <c r="B153" s="77" t="s">
        <v>386</v>
      </c>
      <c r="C153" s="77">
        <v>1</v>
      </c>
      <c r="D153" s="255">
        <v>1</v>
      </c>
      <c r="E153" s="268"/>
      <c r="F153" s="77" t="s">
        <v>387</v>
      </c>
      <c r="G153" s="77">
        <v>2</v>
      </c>
      <c r="H153" s="268"/>
      <c r="I153" s="255">
        <v>1</v>
      </c>
      <c r="J153" s="274" t="s">
        <v>388</v>
      </c>
      <c r="K153" s="77" t="s">
        <v>232</v>
      </c>
      <c r="L153" s="84"/>
      <c r="M153" s="84"/>
      <c r="N153" s="84" t="s">
        <v>48</v>
      </c>
      <c r="O153" s="84" t="s">
        <v>48</v>
      </c>
      <c r="P153" s="84" t="s">
        <v>874</v>
      </c>
      <c r="Q153" s="90">
        <v>43136</v>
      </c>
      <c r="R153" s="84"/>
      <c r="S153" s="84"/>
      <c r="T153" s="99" t="s">
        <v>538</v>
      </c>
      <c r="U153" s="101">
        <v>43137</v>
      </c>
      <c r="V153" s="105">
        <v>44232</v>
      </c>
      <c r="W153" s="99" t="s">
        <v>657</v>
      </c>
      <c r="X153" s="101">
        <v>43137</v>
      </c>
      <c r="Y153" s="105">
        <v>44597</v>
      </c>
    </row>
    <row r="154" spans="1:27" ht="39.950000000000003" customHeight="1" x14ac:dyDescent="0.2">
      <c r="A154" s="84" t="s">
        <v>865</v>
      </c>
      <c r="B154" s="77" t="s">
        <v>389</v>
      </c>
      <c r="C154" s="77">
        <v>1</v>
      </c>
      <c r="D154" s="255">
        <v>1</v>
      </c>
      <c r="E154" s="268"/>
      <c r="F154" s="77" t="s">
        <v>364</v>
      </c>
      <c r="G154" s="77">
        <v>2</v>
      </c>
      <c r="H154" s="268"/>
      <c r="I154" s="255">
        <v>1</v>
      </c>
      <c r="J154" s="274" t="s">
        <v>671</v>
      </c>
      <c r="K154" s="77" t="s">
        <v>232</v>
      </c>
      <c r="L154" s="84"/>
      <c r="M154" s="84"/>
      <c r="N154" s="84" t="s">
        <v>48</v>
      </c>
      <c r="O154" s="84" t="s">
        <v>48</v>
      </c>
      <c r="P154" s="84" t="s">
        <v>874</v>
      </c>
      <c r="Q154" s="90">
        <v>43136</v>
      </c>
      <c r="R154" s="84"/>
      <c r="S154" s="84"/>
      <c r="T154" s="99" t="s">
        <v>539</v>
      </c>
      <c r="U154" s="101">
        <v>43137</v>
      </c>
      <c r="V154" s="105">
        <v>44232</v>
      </c>
      <c r="W154" s="99" t="s">
        <v>664</v>
      </c>
      <c r="X154" s="101">
        <v>43137</v>
      </c>
      <c r="Y154" s="105">
        <v>44597</v>
      </c>
    </row>
    <row r="155" spans="1:27" ht="39.950000000000003" customHeight="1" x14ac:dyDescent="0.2">
      <c r="A155" s="84" t="s">
        <v>866</v>
      </c>
      <c r="B155" s="77" t="s">
        <v>867</v>
      </c>
      <c r="C155" s="77" t="s">
        <v>729</v>
      </c>
      <c r="D155" s="255"/>
      <c r="E155" s="268"/>
      <c r="F155" s="77" t="s">
        <v>868</v>
      </c>
      <c r="G155" s="77" t="s">
        <v>729</v>
      </c>
      <c r="H155" s="268"/>
      <c r="I155" s="255"/>
      <c r="J155" s="274" t="s">
        <v>869</v>
      </c>
      <c r="K155" s="77" t="s">
        <v>232</v>
      </c>
      <c r="L155" s="84" t="s">
        <v>48</v>
      </c>
      <c r="M155" s="84" t="s">
        <v>48</v>
      </c>
      <c r="N155" s="84"/>
      <c r="O155" s="84"/>
      <c r="P155" s="84" t="s">
        <v>874</v>
      </c>
      <c r="Q155" s="90">
        <v>43136</v>
      </c>
      <c r="R155" s="84"/>
      <c r="S155" s="84"/>
      <c r="T155" s="99"/>
      <c r="U155" s="101"/>
      <c r="V155" s="105"/>
      <c r="W155" s="99"/>
      <c r="X155" s="101"/>
      <c r="Y155" s="105"/>
    </row>
    <row r="156" spans="1:27" ht="39.950000000000003" customHeight="1" x14ac:dyDescent="0.2">
      <c r="A156" s="84" t="s">
        <v>870</v>
      </c>
      <c r="B156" s="77" t="s">
        <v>390</v>
      </c>
      <c r="C156" s="77">
        <v>1</v>
      </c>
      <c r="D156" s="255">
        <v>1</v>
      </c>
      <c r="E156" s="268"/>
      <c r="F156" s="77" t="s">
        <v>391</v>
      </c>
      <c r="G156" s="77">
        <v>1</v>
      </c>
      <c r="H156" s="268"/>
      <c r="I156" s="255">
        <v>1</v>
      </c>
      <c r="J156" s="274" t="s">
        <v>392</v>
      </c>
      <c r="K156" s="77" t="s">
        <v>232</v>
      </c>
      <c r="L156" s="84" t="s">
        <v>48</v>
      </c>
      <c r="M156" s="84" t="s">
        <v>48</v>
      </c>
      <c r="N156" s="84"/>
      <c r="O156" s="84"/>
      <c r="P156" s="84" t="s">
        <v>874</v>
      </c>
      <c r="Q156" s="90">
        <v>43136</v>
      </c>
      <c r="R156" s="84"/>
      <c r="S156" s="84"/>
      <c r="T156" s="99" t="s">
        <v>540</v>
      </c>
      <c r="U156" s="101">
        <v>43137</v>
      </c>
      <c r="V156" s="105">
        <v>44232</v>
      </c>
      <c r="W156" s="99" t="s">
        <v>672</v>
      </c>
      <c r="X156" s="101">
        <v>43137</v>
      </c>
      <c r="Y156" s="105">
        <v>44232</v>
      </c>
    </row>
    <row r="157" spans="1:27" ht="39.950000000000003" customHeight="1" x14ac:dyDescent="0.2">
      <c r="A157" s="84" t="s">
        <v>871</v>
      </c>
      <c r="B157" s="77" t="s">
        <v>542</v>
      </c>
      <c r="C157" s="77">
        <v>1</v>
      </c>
      <c r="D157" s="255">
        <v>1</v>
      </c>
      <c r="E157" s="268"/>
      <c r="F157" s="77" t="s">
        <v>395</v>
      </c>
      <c r="G157" s="77">
        <v>2</v>
      </c>
      <c r="H157" s="268"/>
      <c r="I157" s="255">
        <v>1</v>
      </c>
      <c r="J157" s="274" t="s">
        <v>398</v>
      </c>
      <c r="K157" s="77" t="s">
        <v>232</v>
      </c>
      <c r="L157" s="84"/>
      <c r="M157" s="84"/>
      <c r="N157" s="84" t="s">
        <v>48</v>
      </c>
      <c r="O157" s="84" t="s">
        <v>48</v>
      </c>
      <c r="P157" s="84" t="s">
        <v>874</v>
      </c>
      <c r="Q157" s="90">
        <v>43136</v>
      </c>
      <c r="R157" s="84"/>
      <c r="S157" s="84"/>
      <c r="T157" s="99" t="s">
        <v>541</v>
      </c>
      <c r="U157" s="101">
        <v>43137</v>
      </c>
      <c r="V157" s="105">
        <v>44232</v>
      </c>
      <c r="W157" s="99" t="s">
        <v>673</v>
      </c>
      <c r="X157" s="101">
        <v>43137</v>
      </c>
      <c r="Y157" s="105">
        <v>44597</v>
      </c>
    </row>
    <row r="158" spans="1:27" ht="39.950000000000003" customHeight="1" x14ac:dyDescent="0.2">
      <c r="A158" s="84" t="s">
        <v>872</v>
      </c>
      <c r="B158" s="77" t="s">
        <v>393</v>
      </c>
      <c r="C158" s="77">
        <v>1</v>
      </c>
      <c r="D158" s="255">
        <v>1</v>
      </c>
      <c r="E158" s="268"/>
      <c r="F158" s="77" t="s">
        <v>396</v>
      </c>
      <c r="G158" s="77">
        <v>2</v>
      </c>
      <c r="H158" s="268"/>
      <c r="I158" s="255">
        <v>1</v>
      </c>
      <c r="J158" s="274" t="s">
        <v>399</v>
      </c>
      <c r="K158" s="77" t="s">
        <v>232</v>
      </c>
      <c r="L158" s="84"/>
      <c r="M158" s="84"/>
      <c r="N158" s="84" t="s">
        <v>48</v>
      </c>
      <c r="O158" s="84" t="s">
        <v>48</v>
      </c>
      <c r="P158" s="84" t="s">
        <v>874</v>
      </c>
      <c r="Q158" s="90">
        <v>43136</v>
      </c>
      <c r="R158" s="84"/>
      <c r="S158" s="84"/>
      <c r="T158" s="99" t="s">
        <v>543</v>
      </c>
      <c r="U158" s="101">
        <v>43137</v>
      </c>
      <c r="V158" s="105">
        <v>44232</v>
      </c>
      <c r="W158" s="99" t="s">
        <v>674</v>
      </c>
      <c r="X158" s="101">
        <v>43137</v>
      </c>
      <c r="Y158" s="105">
        <v>44597</v>
      </c>
    </row>
    <row r="159" spans="1:27" ht="39.950000000000003" customHeight="1" x14ac:dyDescent="0.2">
      <c r="A159" s="84" t="s">
        <v>873</v>
      </c>
      <c r="B159" s="77" t="s">
        <v>394</v>
      </c>
      <c r="C159" s="77">
        <v>3</v>
      </c>
      <c r="D159" s="255">
        <v>1</v>
      </c>
      <c r="E159" s="268"/>
      <c r="F159" s="77" t="s">
        <v>397</v>
      </c>
      <c r="G159" s="77">
        <v>3</v>
      </c>
      <c r="H159" s="268"/>
      <c r="I159" s="255">
        <v>1</v>
      </c>
      <c r="J159" s="274" t="s">
        <v>400</v>
      </c>
      <c r="K159" s="77" t="s">
        <v>232</v>
      </c>
      <c r="L159" s="84"/>
      <c r="M159" s="84"/>
      <c r="N159" s="84" t="s">
        <v>48</v>
      </c>
      <c r="O159" s="84" t="s">
        <v>48</v>
      </c>
      <c r="P159" s="84" t="s">
        <v>874</v>
      </c>
      <c r="Q159" s="90">
        <v>43136</v>
      </c>
      <c r="R159" s="84"/>
      <c r="S159" s="84"/>
      <c r="T159" s="99" t="s">
        <v>544</v>
      </c>
      <c r="U159" s="101">
        <v>43137</v>
      </c>
      <c r="V159" s="105">
        <v>44962</v>
      </c>
      <c r="W159" s="99" t="s">
        <v>675</v>
      </c>
      <c r="X159" s="101">
        <v>43137</v>
      </c>
      <c r="Y159" s="105">
        <v>44962</v>
      </c>
    </row>
    <row r="160" spans="1:27" ht="39.950000000000003" customHeight="1" x14ac:dyDescent="0.2">
      <c r="A160" s="84" t="s">
        <v>875</v>
      </c>
      <c r="B160" s="76" t="s">
        <v>905</v>
      </c>
      <c r="C160" s="76">
        <v>1</v>
      </c>
      <c r="D160" s="255">
        <v>1</v>
      </c>
      <c r="E160" s="268"/>
      <c r="F160" s="76" t="s">
        <v>906</v>
      </c>
      <c r="G160" s="76">
        <v>2</v>
      </c>
      <c r="H160" s="270"/>
      <c r="I160" s="255">
        <v>1</v>
      </c>
      <c r="J160" s="20" t="s">
        <v>907</v>
      </c>
      <c r="K160" s="78" t="s">
        <v>93</v>
      </c>
      <c r="L160" s="108"/>
      <c r="M160" s="108"/>
      <c r="N160" s="108" t="s">
        <v>48</v>
      </c>
      <c r="O160" s="108" t="s">
        <v>48</v>
      </c>
      <c r="P160" s="84" t="s">
        <v>874</v>
      </c>
      <c r="Q160" s="78" t="s">
        <v>909</v>
      </c>
      <c r="R160" s="18"/>
      <c r="S160" s="18"/>
      <c r="T160" s="99" t="s">
        <v>3246</v>
      </c>
      <c r="U160" s="78" t="s">
        <v>1451</v>
      </c>
      <c r="V160" s="78" t="s">
        <v>1452</v>
      </c>
      <c r="W160" s="78" t="s">
        <v>3077</v>
      </c>
      <c r="X160" s="78" t="s">
        <v>1451</v>
      </c>
      <c r="Y160" s="78" t="s">
        <v>1452</v>
      </c>
      <c r="Z160" s="64"/>
      <c r="AA160" s="65"/>
    </row>
    <row r="161" spans="1:27" ht="39.950000000000003" customHeight="1" x14ac:dyDescent="0.2">
      <c r="A161" s="84" t="s">
        <v>876</v>
      </c>
      <c r="B161" s="76" t="s">
        <v>910</v>
      </c>
      <c r="C161" s="76">
        <v>1</v>
      </c>
      <c r="D161" s="255">
        <v>1</v>
      </c>
      <c r="E161" s="268"/>
      <c r="F161" s="76" t="s">
        <v>911</v>
      </c>
      <c r="G161" s="76">
        <v>1</v>
      </c>
      <c r="H161" s="270"/>
      <c r="I161" s="255">
        <v>1</v>
      </c>
      <c r="J161" s="20" t="s">
        <v>912</v>
      </c>
      <c r="K161" s="78" t="s">
        <v>93</v>
      </c>
      <c r="L161" s="108" t="s">
        <v>48</v>
      </c>
      <c r="M161" s="108" t="s">
        <v>48</v>
      </c>
      <c r="N161" s="108"/>
      <c r="O161" s="108"/>
      <c r="P161" s="84" t="s">
        <v>874</v>
      </c>
      <c r="Q161" s="78" t="s">
        <v>909</v>
      </c>
      <c r="R161" s="18"/>
      <c r="S161" s="18"/>
      <c r="T161" s="99" t="s">
        <v>3247</v>
      </c>
      <c r="U161" s="78" t="s">
        <v>1451</v>
      </c>
      <c r="V161" s="78" t="s">
        <v>1453</v>
      </c>
      <c r="W161" s="78" t="s">
        <v>3078</v>
      </c>
      <c r="X161" s="78" t="s">
        <v>1451</v>
      </c>
      <c r="Y161" s="78" t="s">
        <v>1453</v>
      </c>
      <c r="Z161" s="64"/>
      <c r="AA161" s="65"/>
    </row>
    <row r="162" spans="1:27" ht="39.950000000000003" customHeight="1" x14ac:dyDescent="0.2">
      <c r="A162" s="84" t="s">
        <v>877</v>
      </c>
      <c r="B162" s="76" t="s">
        <v>913</v>
      </c>
      <c r="C162" s="76">
        <v>1</v>
      </c>
      <c r="D162" s="255">
        <v>1</v>
      </c>
      <c r="E162" s="268"/>
      <c r="F162" s="76" t="s">
        <v>914</v>
      </c>
      <c r="G162" s="76">
        <v>1</v>
      </c>
      <c r="H162" s="270"/>
      <c r="I162" s="255">
        <v>1</v>
      </c>
      <c r="J162" s="20" t="s">
        <v>915</v>
      </c>
      <c r="K162" s="78" t="s">
        <v>93</v>
      </c>
      <c r="L162" s="108" t="s">
        <v>48</v>
      </c>
      <c r="M162" s="108" t="s">
        <v>48</v>
      </c>
      <c r="N162" s="108"/>
      <c r="O162" s="108"/>
      <c r="P162" s="84" t="s">
        <v>874</v>
      </c>
      <c r="Q162" s="78" t="s">
        <v>909</v>
      </c>
      <c r="R162" s="18"/>
      <c r="S162" s="18"/>
      <c r="T162" s="99" t="s">
        <v>3248</v>
      </c>
      <c r="U162" s="78" t="s">
        <v>1451</v>
      </c>
      <c r="V162" s="78" t="s">
        <v>1453</v>
      </c>
      <c r="W162" s="78" t="s">
        <v>3079</v>
      </c>
      <c r="X162" s="78" t="s">
        <v>1451</v>
      </c>
      <c r="Y162" s="78" t="s">
        <v>1453</v>
      </c>
      <c r="Z162" s="64"/>
      <c r="AA162" s="65"/>
    </row>
    <row r="163" spans="1:27" ht="39.950000000000003" customHeight="1" x14ac:dyDescent="0.2">
      <c r="A163" s="84" t="s">
        <v>878</v>
      </c>
      <c r="B163" s="76" t="s">
        <v>916</v>
      </c>
      <c r="C163" s="76">
        <v>1</v>
      </c>
      <c r="D163" s="255">
        <v>1</v>
      </c>
      <c r="E163" s="268"/>
      <c r="F163" s="76" t="s">
        <v>917</v>
      </c>
      <c r="G163" s="76">
        <v>2</v>
      </c>
      <c r="H163" s="270"/>
      <c r="I163" s="255">
        <v>1</v>
      </c>
      <c r="J163" s="20" t="s">
        <v>918</v>
      </c>
      <c r="K163" s="78" t="s">
        <v>93</v>
      </c>
      <c r="L163" s="108"/>
      <c r="M163" s="108"/>
      <c r="N163" s="108" t="s">
        <v>48</v>
      </c>
      <c r="O163" s="108" t="s">
        <v>48</v>
      </c>
      <c r="P163" s="84" t="s">
        <v>874</v>
      </c>
      <c r="Q163" s="78" t="s">
        <v>909</v>
      </c>
      <c r="R163" s="18"/>
      <c r="S163" s="18"/>
      <c r="T163" s="99" t="s">
        <v>3249</v>
      </c>
      <c r="U163" s="78" t="s">
        <v>1451</v>
      </c>
      <c r="V163" s="78" t="s">
        <v>1452</v>
      </c>
      <c r="W163" s="78" t="s">
        <v>3080</v>
      </c>
      <c r="X163" s="78" t="s">
        <v>1451</v>
      </c>
      <c r="Y163" s="78" t="s">
        <v>1452</v>
      </c>
      <c r="Z163" s="64"/>
      <c r="AA163" s="65"/>
    </row>
    <row r="164" spans="1:27" ht="39.950000000000003" customHeight="1" x14ac:dyDescent="0.2">
      <c r="A164" s="84" t="s">
        <v>879</v>
      </c>
      <c r="B164" s="76" t="s">
        <v>919</v>
      </c>
      <c r="C164" s="32" t="s">
        <v>920</v>
      </c>
      <c r="D164" s="255"/>
      <c r="E164" s="268"/>
      <c r="F164" s="76" t="s">
        <v>921</v>
      </c>
      <c r="G164" s="76">
        <v>1</v>
      </c>
      <c r="H164" s="270"/>
      <c r="I164" s="255">
        <v>1</v>
      </c>
      <c r="J164" s="20" t="s">
        <v>922</v>
      </c>
      <c r="K164" s="78" t="s">
        <v>93</v>
      </c>
      <c r="L164" s="108"/>
      <c r="M164" s="108"/>
      <c r="N164" s="108" t="s">
        <v>48</v>
      </c>
      <c r="O164" s="108" t="s">
        <v>48</v>
      </c>
      <c r="P164" s="84" t="s">
        <v>874</v>
      </c>
      <c r="Q164" s="78" t="s">
        <v>909</v>
      </c>
      <c r="R164" s="18"/>
      <c r="S164" s="18"/>
      <c r="T164" s="99"/>
      <c r="U164" s="78"/>
      <c r="V164" s="78"/>
      <c r="W164" s="78" t="s">
        <v>3081</v>
      </c>
      <c r="X164" s="78" t="s">
        <v>1451</v>
      </c>
      <c r="Y164" s="78" t="s">
        <v>1453</v>
      </c>
      <c r="Z164" s="66"/>
      <c r="AA164" s="65"/>
    </row>
    <row r="165" spans="1:27" ht="39.950000000000003" customHeight="1" x14ac:dyDescent="0.2">
      <c r="A165" s="84" t="s">
        <v>880</v>
      </c>
      <c r="B165" s="76" t="s">
        <v>923</v>
      </c>
      <c r="C165" s="76">
        <v>1</v>
      </c>
      <c r="D165" s="255">
        <v>1</v>
      </c>
      <c r="E165" s="268"/>
      <c r="F165" s="76" t="s">
        <v>924</v>
      </c>
      <c r="G165" s="76">
        <v>1</v>
      </c>
      <c r="H165" s="270"/>
      <c r="I165" s="255">
        <v>1</v>
      </c>
      <c r="J165" s="20" t="s">
        <v>925</v>
      </c>
      <c r="K165" s="78" t="s">
        <v>93</v>
      </c>
      <c r="L165" s="108"/>
      <c r="M165" s="108"/>
      <c r="N165" s="108" t="s">
        <v>48</v>
      </c>
      <c r="O165" s="108" t="s">
        <v>48</v>
      </c>
      <c r="P165" s="84" t="s">
        <v>874</v>
      </c>
      <c r="Q165" s="78" t="s">
        <v>909</v>
      </c>
      <c r="R165" s="18"/>
      <c r="S165" s="18"/>
      <c r="T165" s="99" t="s">
        <v>3250</v>
      </c>
      <c r="U165" s="78" t="s">
        <v>1451</v>
      </c>
      <c r="V165" s="78" t="s">
        <v>1453</v>
      </c>
      <c r="W165" s="78" t="s">
        <v>3082</v>
      </c>
      <c r="X165" s="78" t="s">
        <v>1451</v>
      </c>
      <c r="Y165" s="78" t="s">
        <v>1453</v>
      </c>
      <c r="Z165" s="64"/>
      <c r="AA165" s="65"/>
    </row>
    <row r="166" spans="1:27" ht="39.950000000000003" customHeight="1" x14ac:dyDescent="0.2">
      <c r="A166" s="84" t="s">
        <v>881</v>
      </c>
      <c r="B166" s="76" t="s">
        <v>926</v>
      </c>
      <c r="C166" s="76">
        <v>1</v>
      </c>
      <c r="D166" s="255">
        <v>1</v>
      </c>
      <c r="E166" s="268"/>
      <c r="F166" s="76" t="s">
        <v>927</v>
      </c>
      <c r="G166" s="76">
        <v>1</v>
      </c>
      <c r="H166" s="270"/>
      <c r="I166" s="255">
        <v>1</v>
      </c>
      <c r="J166" s="20" t="s">
        <v>928</v>
      </c>
      <c r="K166" s="78" t="s">
        <v>93</v>
      </c>
      <c r="L166" s="108"/>
      <c r="M166" s="108"/>
      <c r="N166" s="108" t="s">
        <v>48</v>
      </c>
      <c r="O166" s="108" t="s">
        <v>48</v>
      </c>
      <c r="P166" s="84" t="s">
        <v>874</v>
      </c>
      <c r="Q166" s="78" t="s">
        <v>909</v>
      </c>
      <c r="R166" s="18"/>
      <c r="S166" s="18"/>
      <c r="T166" s="99" t="s">
        <v>3251</v>
      </c>
      <c r="U166" s="78" t="s">
        <v>1451</v>
      </c>
      <c r="V166" s="78" t="s">
        <v>1453</v>
      </c>
      <c r="W166" s="78" t="s">
        <v>3083</v>
      </c>
      <c r="X166" s="78" t="s">
        <v>1451</v>
      </c>
      <c r="Y166" s="78" t="s">
        <v>1453</v>
      </c>
      <c r="Z166" s="64"/>
      <c r="AA166" s="65"/>
    </row>
    <row r="167" spans="1:27" ht="39.950000000000003" customHeight="1" x14ac:dyDescent="0.2">
      <c r="A167" s="84" t="s">
        <v>882</v>
      </c>
      <c r="B167" s="77" t="s">
        <v>929</v>
      </c>
      <c r="C167" s="76">
        <v>1</v>
      </c>
      <c r="D167" s="255">
        <v>1</v>
      </c>
      <c r="E167" s="268"/>
      <c r="F167" s="77" t="s">
        <v>930</v>
      </c>
      <c r="G167" s="76">
        <v>1</v>
      </c>
      <c r="H167" s="270"/>
      <c r="I167" s="255">
        <v>1</v>
      </c>
      <c r="J167" s="21" t="s">
        <v>931</v>
      </c>
      <c r="K167" s="78" t="s">
        <v>238</v>
      </c>
      <c r="L167" s="108"/>
      <c r="M167" s="108"/>
      <c r="N167" s="108" t="s">
        <v>48</v>
      </c>
      <c r="O167" s="108" t="s">
        <v>48</v>
      </c>
      <c r="P167" s="84" t="s">
        <v>874</v>
      </c>
      <c r="Q167" s="78" t="s">
        <v>909</v>
      </c>
      <c r="R167" s="18"/>
      <c r="S167" s="18"/>
      <c r="T167" s="99" t="s">
        <v>3252</v>
      </c>
      <c r="U167" s="78" t="s">
        <v>1451</v>
      </c>
      <c r="V167" s="78" t="s">
        <v>1453</v>
      </c>
      <c r="W167" s="78" t="s">
        <v>3084</v>
      </c>
      <c r="X167" s="78" t="s">
        <v>1451</v>
      </c>
      <c r="Y167" s="78" t="s">
        <v>1453</v>
      </c>
      <c r="Z167" s="64"/>
      <c r="AA167" s="65"/>
    </row>
    <row r="168" spans="1:27" ht="39.950000000000003" customHeight="1" x14ac:dyDescent="0.2">
      <c r="A168" s="84" t="s">
        <v>883</v>
      </c>
      <c r="B168" s="77" t="s">
        <v>932</v>
      </c>
      <c r="C168" s="76">
        <v>1</v>
      </c>
      <c r="D168" s="255">
        <v>1</v>
      </c>
      <c r="E168" s="268"/>
      <c r="F168" s="77" t="s">
        <v>933</v>
      </c>
      <c r="G168" s="76">
        <v>1</v>
      </c>
      <c r="H168" s="270"/>
      <c r="I168" s="255">
        <v>1</v>
      </c>
      <c r="J168" s="21" t="s">
        <v>934</v>
      </c>
      <c r="K168" s="78" t="s">
        <v>238</v>
      </c>
      <c r="L168" s="108" t="s">
        <v>48</v>
      </c>
      <c r="M168" s="108" t="s">
        <v>48</v>
      </c>
      <c r="N168" s="108"/>
      <c r="O168" s="108"/>
      <c r="P168" s="84" t="s">
        <v>874</v>
      </c>
      <c r="Q168" s="78" t="s">
        <v>909</v>
      </c>
      <c r="R168" s="18"/>
      <c r="S168" s="18"/>
      <c r="T168" s="99" t="s">
        <v>3253</v>
      </c>
      <c r="U168" s="78" t="s">
        <v>1451</v>
      </c>
      <c r="V168" s="78" t="s">
        <v>1453</v>
      </c>
      <c r="W168" s="78" t="s">
        <v>3085</v>
      </c>
      <c r="X168" s="78" t="s">
        <v>1451</v>
      </c>
      <c r="Y168" s="78" t="s">
        <v>1453</v>
      </c>
      <c r="Z168" s="64"/>
      <c r="AA168" s="65"/>
    </row>
    <row r="169" spans="1:27" ht="39.950000000000003" customHeight="1" x14ac:dyDescent="0.2">
      <c r="A169" s="84" t="s">
        <v>884</v>
      </c>
      <c r="B169" s="77" t="s">
        <v>935</v>
      </c>
      <c r="C169" s="76">
        <v>1</v>
      </c>
      <c r="D169" s="255">
        <v>1</v>
      </c>
      <c r="E169" s="268"/>
      <c r="F169" s="77" t="s">
        <v>936</v>
      </c>
      <c r="G169" s="76">
        <v>1</v>
      </c>
      <c r="H169" s="270"/>
      <c r="I169" s="255">
        <v>1</v>
      </c>
      <c r="J169" s="21" t="s">
        <v>937</v>
      </c>
      <c r="K169" s="78" t="s">
        <v>238</v>
      </c>
      <c r="L169" s="108" t="s">
        <v>48</v>
      </c>
      <c r="M169" s="108" t="s">
        <v>48</v>
      </c>
      <c r="N169" s="108"/>
      <c r="O169" s="108"/>
      <c r="P169" s="84" t="s">
        <v>874</v>
      </c>
      <c r="Q169" s="78" t="s">
        <v>909</v>
      </c>
      <c r="R169" s="18"/>
      <c r="S169" s="18"/>
      <c r="T169" s="99" t="s">
        <v>3254</v>
      </c>
      <c r="U169" s="78" t="s">
        <v>1451</v>
      </c>
      <c r="V169" s="78" t="s">
        <v>1453</v>
      </c>
      <c r="W169" s="78" t="s">
        <v>3086</v>
      </c>
      <c r="X169" s="78" t="s">
        <v>1451</v>
      </c>
      <c r="Y169" s="78" t="s">
        <v>1453</v>
      </c>
      <c r="Z169" s="64"/>
      <c r="AA169" s="65"/>
    </row>
    <row r="170" spans="1:27" ht="39.950000000000003" customHeight="1" x14ac:dyDescent="0.2">
      <c r="A170" s="84" t="s">
        <v>885</v>
      </c>
      <c r="B170" s="77" t="s">
        <v>938</v>
      </c>
      <c r="C170" s="76">
        <v>1</v>
      </c>
      <c r="D170" s="255">
        <v>1</v>
      </c>
      <c r="E170" s="268"/>
      <c r="F170" s="77" t="s">
        <v>939</v>
      </c>
      <c r="G170" s="76">
        <v>1</v>
      </c>
      <c r="H170" s="270"/>
      <c r="I170" s="255">
        <v>1</v>
      </c>
      <c r="J170" s="21" t="s">
        <v>940</v>
      </c>
      <c r="K170" s="78" t="s">
        <v>238</v>
      </c>
      <c r="L170" s="108" t="s">
        <v>48</v>
      </c>
      <c r="M170" s="108" t="s">
        <v>48</v>
      </c>
      <c r="N170" s="108"/>
      <c r="O170" s="108"/>
      <c r="P170" s="84" t="s">
        <v>874</v>
      </c>
      <c r="Q170" s="78" t="s">
        <v>909</v>
      </c>
      <c r="R170" s="18"/>
      <c r="S170" s="18"/>
      <c r="T170" s="99" t="s">
        <v>3255</v>
      </c>
      <c r="U170" s="78" t="s">
        <v>1451</v>
      </c>
      <c r="V170" s="78" t="s">
        <v>1453</v>
      </c>
      <c r="W170" s="78" t="s">
        <v>3087</v>
      </c>
      <c r="X170" s="78" t="s">
        <v>1451</v>
      </c>
      <c r="Y170" s="78" t="s">
        <v>1453</v>
      </c>
      <c r="Z170" s="64"/>
      <c r="AA170" s="65"/>
    </row>
    <row r="171" spans="1:27" ht="39.950000000000003" customHeight="1" x14ac:dyDescent="0.2">
      <c r="A171" s="84" t="s">
        <v>886</v>
      </c>
      <c r="B171" s="77" t="s">
        <v>941</v>
      </c>
      <c r="C171" s="76">
        <v>1</v>
      </c>
      <c r="D171" s="255">
        <v>1</v>
      </c>
      <c r="E171" s="268"/>
      <c r="F171" s="77" t="s">
        <v>942</v>
      </c>
      <c r="G171" s="76">
        <v>1</v>
      </c>
      <c r="H171" s="270"/>
      <c r="I171" s="255">
        <v>1</v>
      </c>
      <c r="J171" s="21" t="s">
        <v>943</v>
      </c>
      <c r="K171" s="78" t="s">
        <v>238</v>
      </c>
      <c r="L171" s="108" t="s">
        <v>48</v>
      </c>
      <c r="M171" s="108" t="s">
        <v>48</v>
      </c>
      <c r="N171" s="108"/>
      <c r="O171" s="108"/>
      <c r="P171" s="84" t="s">
        <v>874</v>
      </c>
      <c r="Q171" s="78" t="s">
        <v>909</v>
      </c>
      <c r="R171" s="18"/>
      <c r="S171" s="18"/>
      <c r="T171" s="99" t="s">
        <v>3256</v>
      </c>
      <c r="U171" s="78" t="s">
        <v>1451</v>
      </c>
      <c r="V171" s="78" t="s">
        <v>1453</v>
      </c>
      <c r="W171" s="78" t="s">
        <v>3088</v>
      </c>
      <c r="X171" s="78" t="s">
        <v>1451</v>
      </c>
      <c r="Y171" s="78" t="s">
        <v>1453</v>
      </c>
      <c r="Z171" s="64"/>
      <c r="AA171" s="65"/>
    </row>
    <row r="172" spans="1:27" ht="39.950000000000003" customHeight="1" x14ac:dyDescent="0.2">
      <c r="A172" s="84" t="s">
        <v>887</v>
      </c>
      <c r="B172" s="77" t="s">
        <v>944</v>
      </c>
      <c r="C172" s="76">
        <v>1</v>
      </c>
      <c r="D172" s="255">
        <v>1</v>
      </c>
      <c r="E172" s="268"/>
      <c r="F172" s="77" t="s">
        <v>945</v>
      </c>
      <c r="G172" s="76">
        <v>1</v>
      </c>
      <c r="H172" s="270"/>
      <c r="I172" s="255">
        <v>1</v>
      </c>
      <c r="J172" s="21" t="s">
        <v>946</v>
      </c>
      <c r="K172" s="78" t="s">
        <v>238</v>
      </c>
      <c r="L172" s="108" t="s">
        <v>48</v>
      </c>
      <c r="M172" s="108" t="s">
        <v>48</v>
      </c>
      <c r="N172" s="108"/>
      <c r="O172" s="108"/>
      <c r="P172" s="84" t="s">
        <v>874</v>
      </c>
      <c r="Q172" s="78" t="s">
        <v>909</v>
      </c>
      <c r="R172" s="18"/>
      <c r="S172" s="18"/>
      <c r="T172" s="99" t="s">
        <v>3257</v>
      </c>
      <c r="U172" s="78" t="s">
        <v>1451</v>
      </c>
      <c r="V172" s="78" t="s">
        <v>1453</v>
      </c>
      <c r="W172" s="78" t="s">
        <v>3089</v>
      </c>
      <c r="X172" s="78" t="s">
        <v>1451</v>
      </c>
      <c r="Y172" s="78" t="s">
        <v>1453</v>
      </c>
      <c r="Z172" s="64"/>
      <c r="AA172" s="65"/>
    </row>
    <row r="173" spans="1:27" ht="39.950000000000003" customHeight="1" x14ac:dyDescent="0.2">
      <c r="A173" s="84" t="s">
        <v>888</v>
      </c>
      <c r="B173" s="77" t="s">
        <v>947</v>
      </c>
      <c r="C173" s="76">
        <v>1</v>
      </c>
      <c r="D173" s="255">
        <v>1</v>
      </c>
      <c r="E173" s="268"/>
      <c r="F173" s="77" t="s">
        <v>948</v>
      </c>
      <c r="G173" s="76">
        <v>1</v>
      </c>
      <c r="H173" s="270"/>
      <c r="I173" s="255">
        <v>1</v>
      </c>
      <c r="J173" s="21" t="s">
        <v>949</v>
      </c>
      <c r="K173" s="78" t="s">
        <v>238</v>
      </c>
      <c r="L173" s="108"/>
      <c r="M173" s="108"/>
      <c r="N173" s="108" t="s">
        <v>48</v>
      </c>
      <c r="O173" s="108" t="s">
        <v>48</v>
      </c>
      <c r="P173" s="84" t="s">
        <v>874</v>
      </c>
      <c r="Q173" s="78" t="s">
        <v>909</v>
      </c>
      <c r="R173" s="18"/>
      <c r="S173" s="18"/>
      <c r="T173" s="99" t="s">
        <v>3258</v>
      </c>
      <c r="U173" s="78" t="s">
        <v>1451</v>
      </c>
      <c r="V173" s="78" t="s">
        <v>1453</v>
      </c>
      <c r="W173" s="78" t="s">
        <v>3090</v>
      </c>
      <c r="X173" s="78" t="s">
        <v>1451</v>
      </c>
      <c r="Y173" s="78" t="s">
        <v>1453</v>
      </c>
      <c r="Z173" s="64"/>
      <c r="AA173" s="65"/>
    </row>
    <row r="174" spans="1:27" ht="39.950000000000003" customHeight="1" x14ac:dyDescent="0.2">
      <c r="A174" s="84" t="s">
        <v>889</v>
      </c>
      <c r="B174" s="77" t="s">
        <v>950</v>
      </c>
      <c r="C174" s="76">
        <v>1</v>
      </c>
      <c r="D174" s="255">
        <v>1</v>
      </c>
      <c r="E174" s="268"/>
      <c r="F174" s="77" t="s">
        <v>951</v>
      </c>
      <c r="G174" s="76">
        <v>1</v>
      </c>
      <c r="H174" s="270"/>
      <c r="I174" s="255">
        <v>1</v>
      </c>
      <c r="J174" s="21" t="s">
        <v>952</v>
      </c>
      <c r="K174" s="78" t="s">
        <v>238</v>
      </c>
      <c r="L174" s="108" t="s">
        <v>48</v>
      </c>
      <c r="M174" s="108" t="s">
        <v>48</v>
      </c>
      <c r="N174" s="108"/>
      <c r="O174" s="108"/>
      <c r="P174" s="84" t="s">
        <v>874</v>
      </c>
      <c r="Q174" s="78" t="s">
        <v>909</v>
      </c>
      <c r="R174" s="18"/>
      <c r="S174" s="18"/>
      <c r="T174" s="99" t="s">
        <v>3259</v>
      </c>
      <c r="U174" s="78" t="s">
        <v>1451</v>
      </c>
      <c r="V174" s="78" t="s">
        <v>1453</v>
      </c>
      <c r="W174" s="78" t="s">
        <v>3091</v>
      </c>
      <c r="X174" s="78" t="s">
        <v>1451</v>
      </c>
      <c r="Y174" s="78" t="s">
        <v>1453</v>
      </c>
      <c r="Z174" s="64"/>
      <c r="AA174" s="65"/>
    </row>
    <row r="175" spans="1:27" ht="39.950000000000003" customHeight="1" x14ac:dyDescent="0.2">
      <c r="A175" s="84" t="s">
        <v>890</v>
      </c>
      <c r="B175" s="77" t="s">
        <v>953</v>
      </c>
      <c r="C175" s="76">
        <v>1</v>
      </c>
      <c r="D175" s="255">
        <v>1</v>
      </c>
      <c r="E175" s="268"/>
      <c r="F175" s="77" t="s">
        <v>954</v>
      </c>
      <c r="G175" s="76">
        <v>1</v>
      </c>
      <c r="H175" s="270"/>
      <c r="I175" s="255">
        <v>1</v>
      </c>
      <c r="J175" s="21" t="s">
        <v>955</v>
      </c>
      <c r="K175" s="78" t="s">
        <v>238</v>
      </c>
      <c r="L175" s="108" t="s">
        <v>48</v>
      </c>
      <c r="M175" s="108" t="s">
        <v>48</v>
      </c>
      <c r="N175" s="108"/>
      <c r="O175" s="108"/>
      <c r="P175" s="84" t="s">
        <v>874</v>
      </c>
      <c r="Q175" s="78" t="s">
        <v>909</v>
      </c>
      <c r="R175" s="18"/>
      <c r="S175" s="18"/>
      <c r="T175" s="99" t="s">
        <v>3260</v>
      </c>
      <c r="U175" s="78" t="s">
        <v>1451</v>
      </c>
      <c r="V175" s="78" t="s">
        <v>1453</v>
      </c>
      <c r="W175" s="78" t="s">
        <v>3092</v>
      </c>
      <c r="X175" s="78" t="s">
        <v>1451</v>
      </c>
      <c r="Y175" s="78" t="s">
        <v>1453</v>
      </c>
      <c r="Z175" s="64"/>
      <c r="AA175" s="65"/>
    </row>
    <row r="176" spans="1:27" ht="39.950000000000003" customHeight="1" x14ac:dyDescent="0.2">
      <c r="A176" s="84" t="s">
        <v>891</v>
      </c>
      <c r="B176" s="77" t="s">
        <v>956</v>
      </c>
      <c r="C176" s="76">
        <v>1</v>
      </c>
      <c r="D176" s="255">
        <v>1</v>
      </c>
      <c r="E176" s="268"/>
      <c r="F176" s="77" t="s">
        <v>957</v>
      </c>
      <c r="G176" s="76">
        <v>1</v>
      </c>
      <c r="H176" s="270"/>
      <c r="I176" s="255">
        <v>1</v>
      </c>
      <c r="J176" s="21" t="s">
        <v>958</v>
      </c>
      <c r="K176" s="78" t="s">
        <v>238</v>
      </c>
      <c r="L176" s="108" t="s">
        <v>48</v>
      </c>
      <c r="M176" s="108" t="s">
        <v>48</v>
      </c>
      <c r="N176" s="108"/>
      <c r="O176" s="108"/>
      <c r="P176" s="84" t="s">
        <v>874</v>
      </c>
      <c r="Q176" s="78" t="s">
        <v>909</v>
      </c>
      <c r="R176" s="18"/>
      <c r="S176" s="18"/>
      <c r="T176" s="99" t="s">
        <v>3261</v>
      </c>
      <c r="U176" s="78" t="s">
        <v>1451</v>
      </c>
      <c r="V176" s="78" t="s">
        <v>1453</v>
      </c>
      <c r="W176" s="78" t="s">
        <v>3093</v>
      </c>
      <c r="X176" s="78" t="s">
        <v>1451</v>
      </c>
      <c r="Y176" s="78" t="s">
        <v>1453</v>
      </c>
      <c r="Z176" s="64"/>
      <c r="AA176" s="65"/>
    </row>
    <row r="177" spans="1:27" ht="39.950000000000003" customHeight="1" x14ac:dyDescent="0.2">
      <c r="A177" s="84" t="s">
        <v>892</v>
      </c>
      <c r="B177" s="77" t="s">
        <v>959</v>
      </c>
      <c r="C177" s="76">
        <v>1</v>
      </c>
      <c r="D177" s="255">
        <v>1</v>
      </c>
      <c r="E177" s="268"/>
      <c r="F177" s="77" t="s">
        <v>960</v>
      </c>
      <c r="G177" s="76">
        <v>1</v>
      </c>
      <c r="H177" s="270"/>
      <c r="I177" s="255">
        <v>1</v>
      </c>
      <c r="J177" s="21" t="s">
        <v>961</v>
      </c>
      <c r="K177" s="78" t="s">
        <v>238</v>
      </c>
      <c r="L177" s="108" t="s">
        <v>48</v>
      </c>
      <c r="M177" s="108" t="s">
        <v>48</v>
      </c>
      <c r="N177" s="108"/>
      <c r="O177" s="108"/>
      <c r="P177" s="84" t="s">
        <v>874</v>
      </c>
      <c r="Q177" s="78" t="s">
        <v>909</v>
      </c>
      <c r="R177" s="18"/>
      <c r="S177" s="18"/>
      <c r="T177" s="99" t="s">
        <v>3262</v>
      </c>
      <c r="U177" s="78" t="s">
        <v>1451</v>
      </c>
      <c r="V177" s="78" t="s">
        <v>1453</v>
      </c>
      <c r="W177" s="78" t="s">
        <v>3094</v>
      </c>
      <c r="X177" s="78" t="s">
        <v>1451</v>
      </c>
      <c r="Y177" s="78" t="s">
        <v>1453</v>
      </c>
      <c r="Z177" s="64"/>
      <c r="AA177" s="65"/>
    </row>
    <row r="178" spans="1:27" ht="39.950000000000003" customHeight="1" x14ac:dyDescent="0.2">
      <c r="A178" s="84" t="s">
        <v>893</v>
      </c>
      <c r="B178" s="77" t="s">
        <v>962</v>
      </c>
      <c r="C178" s="76">
        <v>1</v>
      </c>
      <c r="D178" s="255">
        <v>1</v>
      </c>
      <c r="E178" s="268"/>
      <c r="F178" s="77" t="s">
        <v>963</v>
      </c>
      <c r="G178" s="76">
        <v>1</v>
      </c>
      <c r="H178" s="270"/>
      <c r="I178" s="255">
        <v>1</v>
      </c>
      <c r="J178" s="21" t="s">
        <v>964</v>
      </c>
      <c r="K178" s="78" t="s">
        <v>238</v>
      </c>
      <c r="L178" s="108" t="s">
        <v>48</v>
      </c>
      <c r="M178" s="108" t="s">
        <v>48</v>
      </c>
      <c r="N178" s="108"/>
      <c r="O178" s="108"/>
      <c r="P178" s="84" t="s">
        <v>874</v>
      </c>
      <c r="Q178" s="78" t="s">
        <v>909</v>
      </c>
      <c r="R178" s="18"/>
      <c r="S178" s="18"/>
      <c r="T178" s="99" t="s">
        <v>3263</v>
      </c>
      <c r="U178" s="78" t="s">
        <v>1451</v>
      </c>
      <c r="V178" s="78" t="s">
        <v>1453</v>
      </c>
      <c r="W178" s="78" t="s">
        <v>3095</v>
      </c>
      <c r="X178" s="78" t="s">
        <v>1451</v>
      </c>
      <c r="Y178" s="78" t="s">
        <v>1453</v>
      </c>
      <c r="Z178" s="64"/>
      <c r="AA178" s="65"/>
    </row>
    <row r="179" spans="1:27" ht="39.950000000000003" customHeight="1" x14ac:dyDescent="0.2">
      <c r="A179" s="84" t="s">
        <v>894</v>
      </c>
      <c r="B179" s="77" t="s">
        <v>965</v>
      </c>
      <c r="C179" s="76">
        <v>1</v>
      </c>
      <c r="D179" s="255">
        <v>1</v>
      </c>
      <c r="E179" s="268"/>
      <c r="F179" s="77" t="s">
        <v>966</v>
      </c>
      <c r="G179" s="76">
        <v>1</v>
      </c>
      <c r="H179" s="270"/>
      <c r="I179" s="255">
        <v>1</v>
      </c>
      <c r="J179" s="21" t="s">
        <v>967</v>
      </c>
      <c r="K179" s="78" t="s">
        <v>238</v>
      </c>
      <c r="L179" s="108"/>
      <c r="M179" s="108"/>
      <c r="N179" s="108" t="s">
        <v>48</v>
      </c>
      <c r="O179" s="108" t="s">
        <v>48</v>
      </c>
      <c r="P179" s="84" t="s">
        <v>874</v>
      </c>
      <c r="Q179" s="78" t="s">
        <v>909</v>
      </c>
      <c r="R179" s="18"/>
      <c r="S179" s="18"/>
      <c r="T179" s="99" t="s">
        <v>3264</v>
      </c>
      <c r="U179" s="78" t="s">
        <v>1451</v>
      </c>
      <c r="V179" s="78" t="s">
        <v>1453</v>
      </c>
      <c r="W179" s="78" t="s">
        <v>3096</v>
      </c>
      <c r="X179" s="78" t="s">
        <v>1451</v>
      </c>
      <c r="Y179" s="78" t="s">
        <v>1453</v>
      </c>
      <c r="Z179" s="64"/>
      <c r="AA179" s="65"/>
    </row>
    <row r="180" spans="1:27" ht="39.950000000000003" customHeight="1" x14ac:dyDescent="0.2">
      <c r="A180" s="84" t="s">
        <v>895</v>
      </c>
      <c r="B180" s="77" t="s">
        <v>968</v>
      </c>
      <c r="C180" s="76">
        <v>1</v>
      </c>
      <c r="D180" s="255">
        <v>1</v>
      </c>
      <c r="E180" s="268"/>
      <c r="F180" s="77" t="s">
        <v>969</v>
      </c>
      <c r="G180" s="76">
        <v>1</v>
      </c>
      <c r="H180" s="270"/>
      <c r="I180" s="255">
        <v>1</v>
      </c>
      <c r="J180" s="21" t="s">
        <v>970</v>
      </c>
      <c r="K180" s="78" t="s">
        <v>238</v>
      </c>
      <c r="L180" s="108" t="s">
        <v>48</v>
      </c>
      <c r="M180" s="108" t="s">
        <v>48</v>
      </c>
      <c r="N180" s="108"/>
      <c r="O180" s="108"/>
      <c r="P180" s="84" t="s">
        <v>874</v>
      </c>
      <c r="Q180" s="78" t="s">
        <v>909</v>
      </c>
      <c r="R180" s="18"/>
      <c r="S180" s="18"/>
      <c r="T180" s="99" t="s">
        <v>3265</v>
      </c>
      <c r="U180" s="78" t="s">
        <v>1451</v>
      </c>
      <c r="V180" s="78" t="s">
        <v>1453</v>
      </c>
      <c r="W180" s="78" t="s">
        <v>3097</v>
      </c>
      <c r="X180" s="78" t="s">
        <v>1451</v>
      </c>
      <c r="Y180" s="78" t="s">
        <v>1453</v>
      </c>
      <c r="Z180" s="64"/>
      <c r="AA180" s="65"/>
    </row>
    <row r="181" spans="1:27" ht="39.950000000000003" customHeight="1" x14ac:dyDescent="0.2">
      <c r="A181" s="84" t="s">
        <v>896</v>
      </c>
      <c r="B181" s="77" t="s">
        <v>971</v>
      </c>
      <c r="C181" s="76">
        <v>1</v>
      </c>
      <c r="D181" s="255">
        <v>1</v>
      </c>
      <c r="E181" s="268"/>
      <c r="F181" s="77" t="s">
        <v>972</v>
      </c>
      <c r="G181" s="76">
        <v>1</v>
      </c>
      <c r="H181" s="270"/>
      <c r="I181" s="255">
        <v>1</v>
      </c>
      <c r="J181" s="21" t="s">
        <v>973</v>
      </c>
      <c r="K181" s="78" t="s">
        <v>238</v>
      </c>
      <c r="L181" s="108" t="s">
        <v>48</v>
      </c>
      <c r="M181" s="108" t="s">
        <v>48</v>
      </c>
      <c r="N181" s="108"/>
      <c r="O181" s="108"/>
      <c r="P181" s="84" t="s">
        <v>874</v>
      </c>
      <c r="Q181" s="78" t="s">
        <v>909</v>
      </c>
      <c r="R181" s="18"/>
      <c r="S181" s="18"/>
      <c r="T181" s="99" t="s">
        <v>3266</v>
      </c>
      <c r="U181" s="78" t="s">
        <v>1451</v>
      </c>
      <c r="V181" s="78" t="s">
        <v>1453</v>
      </c>
      <c r="W181" s="78" t="s">
        <v>3098</v>
      </c>
      <c r="X181" s="78" t="s">
        <v>1451</v>
      </c>
      <c r="Y181" s="78" t="s">
        <v>1453</v>
      </c>
      <c r="Z181" s="64"/>
      <c r="AA181" s="65"/>
    </row>
    <row r="182" spans="1:27" ht="39.950000000000003" customHeight="1" x14ac:dyDescent="0.2">
      <c r="A182" s="84" t="s">
        <v>897</v>
      </c>
      <c r="B182" s="77" t="s">
        <v>974</v>
      </c>
      <c r="C182" s="76">
        <v>1</v>
      </c>
      <c r="D182" s="255">
        <v>1</v>
      </c>
      <c r="E182" s="268"/>
      <c r="F182" s="77" t="s">
        <v>975</v>
      </c>
      <c r="G182" s="76">
        <v>1</v>
      </c>
      <c r="H182" s="270"/>
      <c r="I182" s="255">
        <v>1</v>
      </c>
      <c r="J182" s="21" t="s">
        <v>976</v>
      </c>
      <c r="K182" s="78" t="s">
        <v>238</v>
      </c>
      <c r="L182" s="108" t="s">
        <v>48</v>
      </c>
      <c r="M182" s="108" t="s">
        <v>48</v>
      </c>
      <c r="N182" s="108"/>
      <c r="O182" s="108"/>
      <c r="P182" s="84" t="s">
        <v>874</v>
      </c>
      <c r="Q182" s="78" t="s">
        <v>909</v>
      </c>
      <c r="R182" s="18"/>
      <c r="S182" s="18"/>
      <c r="T182" s="99" t="s">
        <v>3267</v>
      </c>
      <c r="U182" s="78" t="s">
        <v>1451</v>
      </c>
      <c r="V182" s="78" t="s">
        <v>1453</v>
      </c>
      <c r="W182" s="78" t="s">
        <v>3099</v>
      </c>
      <c r="X182" s="78" t="s">
        <v>1451</v>
      </c>
      <c r="Y182" s="78" t="s">
        <v>1453</v>
      </c>
      <c r="Z182" s="64"/>
      <c r="AA182" s="65"/>
    </row>
    <row r="183" spans="1:27" ht="39.950000000000003" customHeight="1" x14ac:dyDescent="0.2">
      <c r="A183" s="84" t="s">
        <v>898</v>
      </c>
      <c r="B183" s="77" t="s">
        <v>977</v>
      </c>
      <c r="C183" s="76">
        <v>1</v>
      </c>
      <c r="D183" s="255">
        <v>1</v>
      </c>
      <c r="E183" s="268"/>
      <c r="F183" s="77" t="s">
        <v>978</v>
      </c>
      <c r="G183" s="76">
        <v>1</v>
      </c>
      <c r="H183" s="270"/>
      <c r="I183" s="255">
        <v>1</v>
      </c>
      <c r="J183" s="21" t="s">
        <v>979</v>
      </c>
      <c r="K183" s="78" t="s">
        <v>238</v>
      </c>
      <c r="L183" s="108" t="s">
        <v>48</v>
      </c>
      <c r="M183" s="108" t="s">
        <v>48</v>
      </c>
      <c r="N183" s="108"/>
      <c r="O183" s="108"/>
      <c r="P183" s="84" t="s">
        <v>874</v>
      </c>
      <c r="Q183" s="78" t="s">
        <v>909</v>
      </c>
      <c r="R183" s="18"/>
      <c r="S183" s="18"/>
      <c r="T183" s="99" t="s">
        <v>3268</v>
      </c>
      <c r="U183" s="78" t="s">
        <v>1451</v>
      </c>
      <c r="V183" s="78" t="s">
        <v>1453</v>
      </c>
      <c r="W183" s="78" t="s">
        <v>3100</v>
      </c>
      <c r="X183" s="78" t="s">
        <v>1451</v>
      </c>
      <c r="Y183" s="78" t="s">
        <v>1453</v>
      </c>
      <c r="Z183" s="64"/>
      <c r="AA183" s="65"/>
    </row>
    <row r="184" spans="1:27" ht="39.950000000000003" customHeight="1" x14ac:dyDescent="0.2">
      <c r="A184" s="84" t="s">
        <v>899</v>
      </c>
      <c r="B184" s="77" t="s">
        <v>980</v>
      </c>
      <c r="C184" s="76">
        <v>1</v>
      </c>
      <c r="D184" s="255">
        <v>1</v>
      </c>
      <c r="E184" s="268"/>
      <c r="F184" s="77" t="s">
        <v>981</v>
      </c>
      <c r="G184" s="76">
        <v>1</v>
      </c>
      <c r="H184" s="270"/>
      <c r="I184" s="255">
        <v>1</v>
      </c>
      <c r="J184" s="21" t="s">
        <v>982</v>
      </c>
      <c r="K184" s="78" t="s">
        <v>238</v>
      </c>
      <c r="L184" s="108" t="s">
        <v>48</v>
      </c>
      <c r="M184" s="108" t="s">
        <v>48</v>
      </c>
      <c r="N184" s="108"/>
      <c r="O184" s="108"/>
      <c r="P184" s="84" t="s">
        <v>874</v>
      </c>
      <c r="Q184" s="78" t="s">
        <v>909</v>
      </c>
      <c r="R184" s="18"/>
      <c r="S184" s="18"/>
      <c r="T184" s="99" t="s">
        <v>3269</v>
      </c>
      <c r="U184" s="78" t="s">
        <v>1451</v>
      </c>
      <c r="V184" s="78" t="s">
        <v>1453</v>
      </c>
      <c r="W184" s="78" t="s">
        <v>3101</v>
      </c>
      <c r="X184" s="78" t="s">
        <v>1451</v>
      </c>
      <c r="Y184" s="78" t="s">
        <v>1453</v>
      </c>
      <c r="Z184" s="64"/>
      <c r="AA184" s="65"/>
    </row>
    <row r="185" spans="1:27" ht="39.950000000000003" customHeight="1" x14ac:dyDescent="0.2">
      <c r="A185" s="84" t="s">
        <v>900</v>
      </c>
      <c r="B185" s="77" t="s">
        <v>983</v>
      </c>
      <c r="C185" s="76">
        <v>1</v>
      </c>
      <c r="D185" s="255">
        <v>1</v>
      </c>
      <c r="E185" s="268"/>
      <c r="F185" s="77" t="s">
        <v>984</v>
      </c>
      <c r="G185" s="76">
        <v>1</v>
      </c>
      <c r="H185" s="270"/>
      <c r="I185" s="255">
        <v>1</v>
      </c>
      <c r="J185" s="21" t="s">
        <v>985</v>
      </c>
      <c r="K185" s="78" t="s">
        <v>238</v>
      </c>
      <c r="L185" s="108" t="s">
        <v>48</v>
      </c>
      <c r="M185" s="108" t="s">
        <v>48</v>
      </c>
      <c r="N185" s="108"/>
      <c r="O185" s="108"/>
      <c r="P185" s="84" t="s">
        <v>874</v>
      </c>
      <c r="Q185" s="78" t="s">
        <v>909</v>
      </c>
      <c r="R185" s="18"/>
      <c r="S185" s="18"/>
      <c r="T185" s="99" t="s">
        <v>3270</v>
      </c>
      <c r="U185" s="78" t="s">
        <v>1451</v>
      </c>
      <c r="V185" s="78" t="s">
        <v>1453</v>
      </c>
      <c r="W185" s="78" t="s">
        <v>3102</v>
      </c>
      <c r="X185" s="78" t="s">
        <v>1451</v>
      </c>
      <c r="Y185" s="78" t="s">
        <v>1453</v>
      </c>
      <c r="Z185" s="64"/>
      <c r="AA185" s="65"/>
    </row>
    <row r="186" spans="1:27" ht="39.950000000000003" customHeight="1" x14ac:dyDescent="0.2">
      <c r="A186" s="84" t="s">
        <v>901</v>
      </c>
      <c r="B186" s="77" t="s">
        <v>986</v>
      </c>
      <c r="C186" s="76">
        <v>1</v>
      </c>
      <c r="D186" s="255">
        <v>1</v>
      </c>
      <c r="E186" s="268"/>
      <c r="F186" s="77" t="s">
        <v>987</v>
      </c>
      <c r="G186" s="76">
        <v>1</v>
      </c>
      <c r="H186" s="270"/>
      <c r="I186" s="255">
        <v>1</v>
      </c>
      <c r="J186" s="21" t="s">
        <v>988</v>
      </c>
      <c r="K186" s="78" t="s">
        <v>238</v>
      </c>
      <c r="L186" s="108" t="s">
        <v>48</v>
      </c>
      <c r="M186" s="108" t="s">
        <v>48</v>
      </c>
      <c r="N186" s="108"/>
      <c r="O186" s="108"/>
      <c r="P186" s="84" t="s">
        <v>874</v>
      </c>
      <c r="Q186" s="78" t="s">
        <v>909</v>
      </c>
      <c r="R186" s="18"/>
      <c r="S186" s="18"/>
      <c r="T186" s="99" t="s">
        <v>3271</v>
      </c>
      <c r="U186" s="78" t="s">
        <v>1451</v>
      </c>
      <c r="V186" s="78" t="s">
        <v>1453</v>
      </c>
      <c r="W186" s="78" t="s">
        <v>3103</v>
      </c>
      <c r="X186" s="78" t="s">
        <v>1451</v>
      </c>
      <c r="Y186" s="78" t="s">
        <v>1453</v>
      </c>
      <c r="Z186" s="64"/>
      <c r="AA186" s="65"/>
    </row>
    <row r="187" spans="1:27" ht="39.950000000000003" customHeight="1" x14ac:dyDescent="0.2">
      <c r="A187" s="84" t="s">
        <v>902</v>
      </c>
      <c r="B187" s="77" t="s">
        <v>989</v>
      </c>
      <c r="C187" s="76">
        <v>1</v>
      </c>
      <c r="D187" s="255">
        <v>1</v>
      </c>
      <c r="E187" s="268"/>
      <c r="F187" s="77" t="s">
        <v>990</v>
      </c>
      <c r="G187" s="76">
        <v>1</v>
      </c>
      <c r="H187" s="270"/>
      <c r="I187" s="255">
        <v>1</v>
      </c>
      <c r="J187" s="21" t="s">
        <v>991</v>
      </c>
      <c r="K187" s="78" t="s">
        <v>238</v>
      </c>
      <c r="L187" s="108"/>
      <c r="M187" s="108"/>
      <c r="N187" s="108" t="s">
        <v>48</v>
      </c>
      <c r="O187" s="108" t="s">
        <v>48</v>
      </c>
      <c r="P187" s="84" t="s">
        <v>874</v>
      </c>
      <c r="Q187" s="78" t="s">
        <v>909</v>
      </c>
      <c r="R187" s="18"/>
      <c r="S187" s="18"/>
      <c r="T187" s="99" t="s">
        <v>3272</v>
      </c>
      <c r="U187" s="78" t="s">
        <v>1451</v>
      </c>
      <c r="V187" s="78" t="s">
        <v>1453</v>
      </c>
      <c r="W187" s="78" t="s">
        <v>3104</v>
      </c>
      <c r="X187" s="78" t="s">
        <v>1451</v>
      </c>
      <c r="Y187" s="78" t="s">
        <v>1453</v>
      </c>
      <c r="Z187" s="64"/>
      <c r="AA187" s="65"/>
    </row>
    <row r="188" spans="1:27" ht="39.950000000000003" customHeight="1" x14ac:dyDescent="0.2">
      <c r="A188" s="84" t="s">
        <v>903</v>
      </c>
      <c r="B188" s="77" t="s">
        <v>992</v>
      </c>
      <c r="C188" s="76">
        <v>1</v>
      </c>
      <c r="D188" s="255">
        <v>1</v>
      </c>
      <c r="E188" s="268"/>
      <c r="F188" s="77" t="s">
        <v>993</v>
      </c>
      <c r="G188" s="76">
        <v>1</v>
      </c>
      <c r="H188" s="270"/>
      <c r="I188" s="255">
        <v>1</v>
      </c>
      <c r="J188" s="21" t="s">
        <v>994</v>
      </c>
      <c r="K188" s="78" t="s">
        <v>238</v>
      </c>
      <c r="L188" s="108"/>
      <c r="M188" s="108"/>
      <c r="N188" s="108" t="s">
        <v>48</v>
      </c>
      <c r="O188" s="108" t="s">
        <v>48</v>
      </c>
      <c r="P188" s="84" t="s">
        <v>874</v>
      </c>
      <c r="Q188" s="78" t="s">
        <v>909</v>
      </c>
      <c r="R188" s="18"/>
      <c r="S188" s="18"/>
      <c r="T188" s="99" t="s">
        <v>3273</v>
      </c>
      <c r="U188" s="78" t="s">
        <v>1451</v>
      </c>
      <c r="V188" s="78" t="s">
        <v>1453</v>
      </c>
      <c r="W188" s="78" t="s">
        <v>3105</v>
      </c>
      <c r="X188" s="78" t="s">
        <v>1451</v>
      </c>
      <c r="Y188" s="78" t="s">
        <v>1453</v>
      </c>
      <c r="Z188" s="64"/>
      <c r="AA188" s="65"/>
    </row>
    <row r="189" spans="1:27" ht="39.950000000000003" customHeight="1" x14ac:dyDescent="0.2">
      <c r="A189" s="84" t="s">
        <v>904</v>
      </c>
      <c r="B189" s="77" t="s">
        <v>995</v>
      </c>
      <c r="C189" s="76">
        <v>1</v>
      </c>
      <c r="D189" s="255">
        <v>1</v>
      </c>
      <c r="E189" s="268"/>
      <c r="F189" s="77" t="s">
        <v>996</v>
      </c>
      <c r="G189" s="76">
        <v>1</v>
      </c>
      <c r="H189" s="270"/>
      <c r="I189" s="255">
        <v>1</v>
      </c>
      <c r="J189" s="21" t="s">
        <v>997</v>
      </c>
      <c r="K189" s="78" t="s">
        <v>238</v>
      </c>
      <c r="L189" s="108" t="s">
        <v>48</v>
      </c>
      <c r="M189" s="108" t="s">
        <v>48</v>
      </c>
      <c r="N189" s="108"/>
      <c r="O189" s="108"/>
      <c r="P189" s="84" t="s">
        <v>874</v>
      </c>
      <c r="Q189" s="78" t="s">
        <v>909</v>
      </c>
      <c r="R189" s="18"/>
      <c r="S189" s="18"/>
      <c r="T189" s="99" t="s">
        <v>3274</v>
      </c>
      <c r="U189" s="78" t="s">
        <v>1451</v>
      </c>
      <c r="V189" s="78" t="s">
        <v>1453</v>
      </c>
      <c r="W189" s="78" t="s">
        <v>3106</v>
      </c>
      <c r="X189" s="78" t="s">
        <v>1451</v>
      </c>
      <c r="Y189" s="78" t="s">
        <v>1453</v>
      </c>
      <c r="Z189" s="64"/>
      <c r="AA189" s="65"/>
    </row>
    <row r="190" spans="1:27" ht="39.950000000000003" customHeight="1" x14ac:dyDescent="0.2">
      <c r="A190" s="84" t="s">
        <v>1499</v>
      </c>
      <c r="B190" s="76" t="s">
        <v>998</v>
      </c>
      <c r="C190" s="76">
        <v>1</v>
      </c>
      <c r="D190" s="255">
        <v>1</v>
      </c>
      <c r="E190" s="268"/>
      <c r="F190" s="76" t="s">
        <v>999</v>
      </c>
      <c r="G190" s="76">
        <v>2</v>
      </c>
      <c r="H190" s="270"/>
      <c r="I190" s="255">
        <v>1</v>
      </c>
      <c r="J190" s="20" t="s">
        <v>907</v>
      </c>
      <c r="K190" s="78" t="s">
        <v>93</v>
      </c>
      <c r="L190" s="108"/>
      <c r="M190" s="108"/>
      <c r="N190" s="108" t="s">
        <v>48</v>
      </c>
      <c r="O190" s="108" t="s">
        <v>48</v>
      </c>
      <c r="P190" s="84" t="s">
        <v>874</v>
      </c>
      <c r="Q190" s="78" t="s">
        <v>1000</v>
      </c>
      <c r="R190" s="18"/>
      <c r="S190" s="18"/>
      <c r="T190" s="99" t="s">
        <v>3275</v>
      </c>
      <c r="U190" s="78" t="s">
        <v>1250</v>
      </c>
      <c r="V190" s="78" t="s">
        <v>1454</v>
      </c>
      <c r="W190" s="78" t="s">
        <v>3109</v>
      </c>
      <c r="X190" s="78" t="s">
        <v>1250</v>
      </c>
      <c r="Y190" s="78" t="s">
        <v>1454</v>
      </c>
      <c r="Z190" s="64"/>
      <c r="AA190" s="65"/>
    </row>
    <row r="191" spans="1:27" ht="39.950000000000003" customHeight="1" x14ac:dyDescent="0.2">
      <c r="A191" s="84" t="s">
        <v>1500</v>
      </c>
      <c r="B191" s="76" t="s">
        <v>1001</v>
      </c>
      <c r="C191" s="76">
        <v>1</v>
      </c>
      <c r="D191" s="255">
        <v>1</v>
      </c>
      <c r="E191" s="268"/>
      <c r="F191" s="76" t="s">
        <v>1002</v>
      </c>
      <c r="G191" s="76">
        <v>1</v>
      </c>
      <c r="H191" s="270"/>
      <c r="I191" s="255">
        <v>1</v>
      </c>
      <c r="J191" s="20" t="s">
        <v>1003</v>
      </c>
      <c r="K191" s="78" t="s">
        <v>134</v>
      </c>
      <c r="L191" s="108" t="s">
        <v>48</v>
      </c>
      <c r="M191" s="108" t="s">
        <v>48</v>
      </c>
      <c r="N191" s="108"/>
      <c r="O191" s="108"/>
      <c r="P191" s="84" t="s">
        <v>874</v>
      </c>
      <c r="Q191" s="78" t="s">
        <v>1000</v>
      </c>
      <c r="R191" s="18"/>
      <c r="S191" s="18"/>
      <c r="T191" s="99" t="s">
        <v>3276</v>
      </c>
      <c r="U191" s="78" t="s">
        <v>1250</v>
      </c>
      <c r="V191" s="78" t="s">
        <v>1000</v>
      </c>
      <c r="W191" s="78" t="s">
        <v>3110</v>
      </c>
      <c r="X191" s="78" t="s">
        <v>1250</v>
      </c>
      <c r="Y191" s="78" t="s">
        <v>1000</v>
      </c>
      <c r="Z191" s="67"/>
      <c r="AA191" s="65"/>
    </row>
    <row r="192" spans="1:27" ht="39.950000000000003" customHeight="1" x14ac:dyDescent="0.2">
      <c r="A192" s="84" t="s">
        <v>1501</v>
      </c>
      <c r="B192" s="76" t="s">
        <v>1005</v>
      </c>
      <c r="C192" s="32" t="s">
        <v>1006</v>
      </c>
      <c r="D192" s="255"/>
      <c r="E192" s="268"/>
      <c r="F192" s="430" t="s">
        <v>1007</v>
      </c>
      <c r="G192" s="76">
        <v>1</v>
      </c>
      <c r="H192" s="270"/>
      <c r="I192" s="255">
        <v>1</v>
      </c>
      <c r="J192" s="20" t="s">
        <v>1008</v>
      </c>
      <c r="K192" s="78" t="s">
        <v>134</v>
      </c>
      <c r="L192" s="108"/>
      <c r="M192" s="108"/>
      <c r="N192" s="108" t="s">
        <v>48</v>
      </c>
      <c r="O192" s="108" t="s">
        <v>48</v>
      </c>
      <c r="P192" s="84" t="s">
        <v>874</v>
      </c>
      <c r="Q192" s="78" t="s">
        <v>1000</v>
      </c>
      <c r="R192" s="18"/>
      <c r="S192" s="18"/>
      <c r="T192" s="99"/>
      <c r="U192" s="78"/>
      <c r="V192" s="78"/>
      <c r="W192" s="78" t="s">
        <v>3111</v>
      </c>
      <c r="X192" s="428" t="s">
        <v>1250</v>
      </c>
      <c r="Y192" s="428" t="s">
        <v>1000</v>
      </c>
      <c r="Z192" s="68"/>
      <c r="AA192" s="65"/>
    </row>
    <row r="193" spans="1:27" ht="39.950000000000003" customHeight="1" x14ac:dyDescent="0.2">
      <c r="A193" s="84" t="s">
        <v>1502</v>
      </c>
      <c r="B193" s="76" t="s">
        <v>1009</v>
      </c>
      <c r="C193" s="76">
        <v>1</v>
      </c>
      <c r="D193" s="255">
        <v>1</v>
      </c>
      <c r="E193" s="268"/>
      <c r="F193" s="430"/>
      <c r="G193" s="76"/>
      <c r="H193" s="270"/>
      <c r="I193" s="255"/>
      <c r="J193" s="20" t="s">
        <v>1010</v>
      </c>
      <c r="K193" s="78" t="s">
        <v>134</v>
      </c>
      <c r="L193" s="108"/>
      <c r="M193" s="108"/>
      <c r="N193" s="108" t="s">
        <v>48</v>
      </c>
      <c r="O193" s="108" t="s">
        <v>48</v>
      </c>
      <c r="P193" s="84" t="s">
        <v>874</v>
      </c>
      <c r="Q193" s="78" t="s">
        <v>1000</v>
      </c>
      <c r="R193" s="18"/>
      <c r="S193" s="18"/>
      <c r="T193" s="99" t="s">
        <v>3277</v>
      </c>
      <c r="U193" s="78" t="s">
        <v>1250</v>
      </c>
      <c r="V193" s="78" t="s">
        <v>1000</v>
      </c>
      <c r="W193" s="78"/>
      <c r="X193" s="428"/>
      <c r="Y193" s="428"/>
      <c r="Z193" s="64"/>
      <c r="AA193" s="67"/>
    </row>
    <row r="194" spans="1:27" ht="39.950000000000003" customHeight="1" x14ac:dyDescent="0.2">
      <c r="A194" s="84" t="s">
        <v>1503</v>
      </c>
      <c r="B194" s="76" t="s">
        <v>1011</v>
      </c>
      <c r="C194" s="76">
        <v>1</v>
      </c>
      <c r="D194" s="255">
        <v>1</v>
      </c>
      <c r="E194" s="268"/>
      <c r="F194" s="430" t="s">
        <v>1012</v>
      </c>
      <c r="G194" s="76">
        <v>1</v>
      </c>
      <c r="H194" s="270"/>
      <c r="I194" s="255">
        <v>1</v>
      </c>
      <c r="J194" s="20" t="s">
        <v>1013</v>
      </c>
      <c r="K194" s="78" t="s">
        <v>134</v>
      </c>
      <c r="L194" s="108" t="s">
        <v>48</v>
      </c>
      <c r="M194" s="108" t="s">
        <v>48</v>
      </c>
      <c r="N194" s="108" t="s">
        <v>48</v>
      </c>
      <c r="O194" s="108" t="s">
        <v>48</v>
      </c>
      <c r="P194" s="84" t="s">
        <v>874</v>
      </c>
      <c r="Q194" s="78" t="s">
        <v>1000</v>
      </c>
      <c r="R194" s="18"/>
      <c r="S194" s="18"/>
      <c r="T194" s="99" t="s">
        <v>3278</v>
      </c>
      <c r="U194" s="78" t="s">
        <v>1250</v>
      </c>
      <c r="V194" s="78" t="s">
        <v>1000</v>
      </c>
      <c r="W194" s="78" t="s">
        <v>3112</v>
      </c>
      <c r="X194" s="78" t="s">
        <v>1250</v>
      </c>
      <c r="Y194" s="78" t="s">
        <v>1000</v>
      </c>
      <c r="Z194" s="64"/>
      <c r="AA194" s="65"/>
    </row>
    <row r="195" spans="1:27" ht="39.950000000000003" customHeight="1" x14ac:dyDescent="0.2">
      <c r="A195" s="84" t="s">
        <v>1504</v>
      </c>
      <c r="B195" s="76" t="s">
        <v>1014</v>
      </c>
      <c r="C195" s="76">
        <v>1</v>
      </c>
      <c r="D195" s="255">
        <v>1</v>
      </c>
      <c r="E195" s="268"/>
      <c r="F195" s="430"/>
      <c r="G195" s="76"/>
      <c r="H195" s="270"/>
      <c r="I195" s="255"/>
      <c r="J195" s="20" t="s">
        <v>1015</v>
      </c>
      <c r="K195" s="78" t="s">
        <v>134</v>
      </c>
      <c r="L195" s="108" t="s">
        <v>48</v>
      </c>
      <c r="M195" s="108" t="s">
        <v>48</v>
      </c>
      <c r="N195" s="108" t="s">
        <v>48</v>
      </c>
      <c r="O195" s="108" t="s">
        <v>48</v>
      </c>
      <c r="P195" s="84" t="s">
        <v>874</v>
      </c>
      <c r="Q195" s="78" t="s">
        <v>1000</v>
      </c>
      <c r="R195" s="18"/>
      <c r="S195" s="18"/>
      <c r="T195" s="99" t="s">
        <v>3279</v>
      </c>
      <c r="U195" s="78" t="s">
        <v>1250</v>
      </c>
      <c r="V195" s="78" t="s">
        <v>1000</v>
      </c>
      <c r="W195" s="78"/>
      <c r="X195" s="78" t="s">
        <v>1250</v>
      </c>
      <c r="Y195" s="78" t="s">
        <v>1000</v>
      </c>
      <c r="Z195" s="64"/>
      <c r="AA195" s="66"/>
    </row>
    <row r="196" spans="1:27" ht="39.950000000000003" customHeight="1" x14ac:dyDescent="0.2">
      <c r="A196" s="84" t="s">
        <v>1505</v>
      </c>
      <c r="B196" s="77" t="s">
        <v>1016</v>
      </c>
      <c r="C196" s="76">
        <v>1</v>
      </c>
      <c r="D196" s="255">
        <v>1</v>
      </c>
      <c r="E196" s="268"/>
      <c r="F196" s="77" t="s">
        <v>1017</v>
      </c>
      <c r="G196" s="76">
        <v>1</v>
      </c>
      <c r="H196" s="270"/>
      <c r="I196" s="255">
        <v>1</v>
      </c>
      <c r="J196" s="21" t="s">
        <v>1018</v>
      </c>
      <c r="K196" s="78" t="s">
        <v>134</v>
      </c>
      <c r="L196" s="108" t="s">
        <v>48</v>
      </c>
      <c r="M196" s="108" t="s">
        <v>48</v>
      </c>
      <c r="N196" s="108" t="s">
        <v>48</v>
      </c>
      <c r="O196" s="108" t="s">
        <v>48</v>
      </c>
      <c r="P196" s="84" t="s">
        <v>874</v>
      </c>
      <c r="Q196" s="78" t="s">
        <v>1000</v>
      </c>
      <c r="R196" s="18"/>
      <c r="S196" s="18"/>
      <c r="T196" s="99" t="s">
        <v>3280</v>
      </c>
      <c r="U196" s="78" t="s">
        <v>1250</v>
      </c>
      <c r="V196" s="78" t="s">
        <v>1000</v>
      </c>
      <c r="W196" s="78" t="s">
        <v>3113</v>
      </c>
      <c r="X196" s="78" t="s">
        <v>1250</v>
      </c>
      <c r="Y196" s="78" t="s">
        <v>1000</v>
      </c>
      <c r="Z196" s="64"/>
      <c r="AA196" s="65"/>
    </row>
    <row r="197" spans="1:27" ht="39.950000000000003" customHeight="1" x14ac:dyDescent="0.2">
      <c r="A197" s="84" t="s">
        <v>1506</v>
      </c>
      <c r="B197" s="77" t="s">
        <v>1019</v>
      </c>
      <c r="C197" s="76">
        <v>1</v>
      </c>
      <c r="D197" s="255">
        <v>1</v>
      </c>
      <c r="E197" s="268"/>
      <c r="F197" s="77" t="s">
        <v>1020</v>
      </c>
      <c r="G197" s="76">
        <v>1</v>
      </c>
      <c r="H197" s="270"/>
      <c r="I197" s="255">
        <v>1</v>
      </c>
      <c r="J197" s="21" t="s">
        <v>1021</v>
      </c>
      <c r="K197" s="78" t="s">
        <v>134</v>
      </c>
      <c r="L197" s="108"/>
      <c r="M197" s="108"/>
      <c r="N197" s="108" t="s">
        <v>48</v>
      </c>
      <c r="O197" s="108" t="s">
        <v>48</v>
      </c>
      <c r="P197" s="84" t="s">
        <v>874</v>
      </c>
      <c r="Q197" s="78" t="s">
        <v>1000</v>
      </c>
      <c r="R197" s="18"/>
      <c r="S197" s="18"/>
      <c r="T197" s="99" t="s">
        <v>3281</v>
      </c>
      <c r="U197" s="78" t="s">
        <v>1250</v>
      </c>
      <c r="V197" s="78" t="s">
        <v>1000</v>
      </c>
      <c r="W197" s="78" t="s">
        <v>3114</v>
      </c>
      <c r="X197" s="78" t="s">
        <v>1250</v>
      </c>
      <c r="Y197" s="78" t="s">
        <v>1000</v>
      </c>
      <c r="Z197" s="64"/>
      <c r="AA197" s="65"/>
    </row>
    <row r="198" spans="1:27" ht="39.950000000000003" customHeight="1" x14ac:dyDescent="0.2">
      <c r="A198" s="84" t="s">
        <v>1507</v>
      </c>
      <c r="B198" s="77" t="s">
        <v>1022</v>
      </c>
      <c r="C198" s="78">
        <v>1</v>
      </c>
      <c r="D198" s="255">
        <v>1</v>
      </c>
      <c r="E198" s="268"/>
      <c r="F198" s="77" t="s">
        <v>1023</v>
      </c>
      <c r="G198" s="77">
        <v>1</v>
      </c>
      <c r="H198" s="268"/>
      <c r="I198" s="255">
        <v>1</v>
      </c>
      <c r="J198" s="22" t="s">
        <v>1024</v>
      </c>
      <c r="K198" s="78" t="s">
        <v>134</v>
      </c>
      <c r="L198" s="108" t="s">
        <v>48</v>
      </c>
      <c r="M198" s="108" t="s">
        <v>48</v>
      </c>
      <c r="N198" s="108" t="s">
        <v>48</v>
      </c>
      <c r="O198" s="108" t="s">
        <v>48</v>
      </c>
      <c r="P198" s="84" t="s">
        <v>874</v>
      </c>
      <c r="Q198" s="78" t="s">
        <v>1000</v>
      </c>
      <c r="R198" s="18"/>
      <c r="S198" s="18"/>
      <c r="T198" s="99" t="s">
        <v>3282</v>
      </c>
      <c r="U198" s="78" t="s">
        <v>1250</v>
      </c>
      <c r="V198" s="78" t="s">
        <v>1000</v>
      </c>
      <c r="W198" s="78" t="s">
        <v>3115</v>
      </c>
      <c r="X198" s="78" t="s">
        <v>1250</v>
      </c>
      <c r="Y198" s="78" t="s">
        <v>1000</v>
      </c>
      <c r="Z198" s="64"/>
      <c r="AA198" s="65"/>
    </row>
    <row r="199" spans="1:27" ht="39.950000000000003" customHeight="1" x14ac:dyDescent="0.2">
      <c r="A199" s="84" t="s">
        <v>1508</v>
      </c>
      <c r="B199" s="77" t="s">
        <v>1025</v>
      </c>
      <c r="C199" s="78">
        <v>1</v>
      </c>
      <c r="D199" s="255">
        <v>1</v>
      </c>
      <c r="E199" s="268"/>
      <c r="F199" s="77" t="s">
        <v>1026</v>
      </c>
      <c r="G199" s="77">
        <v>1</v>
      </c>
      <c r="H199" s="268"/>
      <c r="I199" s="255">
        <v>1</v>
      </c>
      <c r="J199" s="23" t="s">
        <v>1027</v>
      </c>
      <c r="K199" s="78" t="s">
        <v>134</v>
      </c>
      <c r="L199" s="108"/>
      <c r="M199" s="108"/>
      <c r="N199" s="108" t="s">
        <v>48</v>
      </c>
      <c r="O199" s="108" t="s">
        <v>48</v>
      </c>
      <c r="P199" s="84" t="s">
        <v>874</v>
      </c>
      <c r="Q199" s="78" t="s">
        <v>1000</v>
      </c>
      <c r="R199" s="18"/>
      <c r="S199" s="18"/>
      <c r="T199" s="99" t="s">
        <v>3283</v>
      </c>
      <c r="U199" s="78" t="s">
        <v>1250</v>
      </c>
      <c r="V199" s="78" t="s">
        <v>1000</v>
      </c>
      <c r="W199" s="78" t="s">
        <v>3116</v>
      </c>
      <c r="X199" s="78" t="s">
        <v>1250</v>
      </c>
      <c r="Y199" s="78" t="s">
        <v>1000</v>
      </c>
      <c r="Z199" s="64"/>
      <c r="AA199" s="65"/>
    </row>
    <row r="200" spans="1:27" ht="39.950000000000003" customHeight="1" x14ac:dyDescent="0.2">
      <c r="A200" s="84" t="s">
        <v>1509</v>
      </c>
      <c r="B200" s="77" t="s">
        <v>1028</v>
      </c>
      <c r="C200" s="78">
        <v>2</v>
      </c>
      <c r="D200" s="255">
        <v>1</v>
      </c>
      <c r="E200" s="268"/>
      <c r="F200" s="77" t="s">
        <v>1029</v>
      </c>
      <c r="G200" s="77">
        <v>2</v>
      </c>
      <c r="H200" s="268"/>
      <c r="I200" s="255">
        <v>1</v>
      </c>
      <c r="J200" s="23" t="s">
        <v>1030</v>
      </c>
      <c r="K200" s="78" t="s">
        <v>134</v>
      </c>
      <c r="L200" s="108"/>
      <c r="M200" s="108"/>
      <c r="N200" s="108" t="s">
        <v>48</v>
      </c>
      <c r="O200" s="108" t="s">
        <v>48</v>
      </c>
      <c r="P200" s="84" t="s">
        <v>874</v>
      </c>
      <c r="Q200" s="78" t="s">
        <v>1000</v>
      </c>
      <c r="R200" s="18"/>
      <c r="S200" s="18"/>
      <c r="T200" s="99" t="s">
        <v>3284</v>
      </c>
      <c r="U200" s="78" t="s">
        <v>1250</v>
      </c>
      <c r="V200" s="78" t="s">
        <v>1454</v>
      </c>
      <c r="W200" s="78" t="s">
        <v>3117</v>
      </c>
      <c r="X200" s="78" t="s">
        <v>1250</v>
      </c>
      <c r="Y200" s="78" t="s">
        <v>1454</v>
      </c>
      <c r="Z200" s="64"/>
      <c r="AA200" s="65"/>
    </row>
    <row r="201" spans="1:27" ht="39.950000000000003" customHeight="1" x14ac:dyDescent="0.2">
      <c r="A201" s="84" t="s">
        <v>1510</v>
      </c>
      <c r="B201" s="77" t="s">
        <v>1031</v>
      </c>
      <c r="C201" s="78">
        <v>1</v>
      </c>
      <c r="D201" s="255">
        <v>1</v>
      </c>
      <c r="E201" s="268"/>
      <c r="F201" s="77" t="s">
        <v>1032</v>
      </c>
      <c r="G201" s="77">
        <v>1</v>
      </c>
      <c r="H201" s="268"/>
      <c r="I201" s="255">
        <v>1</v>
      </c>
      <c r="J201" s="23" t="s">
        <v>1033</v>
      </c>
      <c r="K201" s="78" t="s">
        <v>134</v>
      </c>
      <c r="L201" s="108"/>
      <c r="M201" s="108"/>
      <c r="N201" s="108" t="s">
        <v>48</v>
      </c>
      <c r="O201" s="108" t="s">
        <v>48</v>
      </c>
      <c r="P201" s="84" t="s">
        <v>874</v>
      </c>
      <c r="Q201" s="78" t="s">
        <v>1000</v>
      </c>
      <c r="R201" s="18"/>
      <c r="S201" s="18"/>
      <c r="T201" s="99" t="s">
        <v>3285</v>
      </c>
      <c r="U201" s="78" t="s">
        <v>1250</v>
      </c>
      <c r="V201" s="78" t="s">
        <v>1000</v>
      </c>
      <c r="W201" s="78" t="s">
        <v>3119</v>
      </c>
      <c r="X201" s="78" t="s">
        <v>1250</v>
      </c>
      <c r="Y201" s="78" t="s">
        <v>1000</v>
      </c>
      <c r="Z201" s="64"/>
      <c r="AA201" s="65"/>
    </row>
    <row r="202" spans="1:27" ht="39.950000000000003" customHeight="1" x14ac:dyDescent="0.2">
      <c r="A202" s="84" t="s">
        <v>1511</v>
      </c>
      <c r="B202" s="77" t="s">
        <v>1034</v>
      </c>
      <c r="C202" s="78">
        <v>1</v>
      </c>
      <c r="D202" s="255">
        <v>1</v>
      </c>
      <c r="E202" s="268"/>
      <c r="F202" s="77" t="s">
        <v>1035</v>
      </c>
      <c r="G202" s="77">
        <v>1</v>
      </c>
      <c r="H202" s="268"/>
      <c r="I202" s="255">
        <v>1</v>
      </c>
      <c r="J202" s="24" t="s">
        <v>1036</v>
      </c>
      <c r="K202" s="78" t="s">
        <v>134</v>
      </c>
      <c r="L202" s="108" t="s">
        <v>48</v>
      </c>
      <c r="M202" s="108" t="s">
        <v>48</v>
      </c>
      <c r="N202" s="108"/>
      <c r="O202" s="108"/>
      <c r="P202" s="84" t="s">
        <v>874</v>
      </c>
      <c r="Q202" s="78" t="s">
        <v>1000</v>
      </c>
      <c r="R202" s="18"/>
      <c r="S202" s="18"/>
      <c r="T202" s="99" t="s">
        <v>3286</v>
      </c>
      <c r="U202" s="78" t="s">
        <v>1250</v>
      </c>
      <c r="V202" s="78" t="s">
        <v>1000</v>
      </c>
      <c r="W202" s="78" t="s">
        <v>3120</v>
      </c>
      <c r="X202" s="78" t="s">
        <v>1250</v>
      </c>
      <c r="Y202" s="78" t="s">
        <v>1000</v>
      </c>
      <c r="Z202" s="64"/>
      <c r="AA202" s="65"/>
    </row>
    <row r="203" spans="1:27" ht="39.950000000000003" customHeight="1" x14ac:dyDescent="0.2">
      <c r="A203" s="84" t="s">
        <v>1512</v>
      </c>
      <c r="B203" s="77" t="s">
        <v>1037</v>
      </c>
      <c r="C203" s="78">
        <v>1</v>
      </c>
      <c r="D203" s="255">
        <v>1</v>
      </c>
      <c r="E203" s="268"/>
      <c r="F203" s="77" t="s">
        <v>1038</v>
      </c>
      <c r="G203" s="77">
        <v>1</v>
      </c>
      <c r="H203" s="268"/>
      <c r="I203" s="255">
        <v>1</v>
      </c>
      <c r="J203" s="23" t="s">
        <v>1039</v>
      </c>
      <c r="K203" s="78" t="s">
        <v>134</v>
      </c>
      <c r="L203" s="108" t="s">
        <v>48</v>
      </c>
      <c r="M203" s="108" t="s">
        <v>48</v>
      </c>
      <c r="N203" s="108"/>
      <c r="O203" s="108"/>
      <c r="P203" s="84" t="s">
        <v>874</v>
      </c>
      <c r="Q203" s="78" t="s">
        <v>1000</v>
      </c>
      <c r="R203" s="18"/>
      <c r="S203" s="18"/>
      <c r="T203" s="99" t="s">
        <v>3287</v>
      </c>
      <c r="U203" s="78" t="s">
        <v>1250</v>
      </c>
      <c r="V203" s="78" t="s">
        <v>1000</v>
      </c>
      <c r="W203" s="78" t="s">
        <v>3121</v>
      </c>
      <c r="X203" s="78" t="s">
        <v>1250</v>
      </c>
      <c r="Y203" s="78" t="s">
        <v>1000</v>
      </c>
      <c r="Z203" s="64"/>
      <c r="AA203" s="65"/>
    </row>
    <row r="204" spans="1:27" ht="39.950000000000003" customHeight="1" x14ac:dyDescent="0.2">
      <c r="A204" s="84" t="s">
        <v>1513</v>
      </c>
      <c r="B204" s="77" t="s">
        <v>1040</v>
      </c>
      <c r="C204" s="78">
        <v>1</v>
      </c>
      <c r="D204" s="255">
        <v>1</v>
      </c>
      <c r="E204" s="268"/>
      <c r="F204" s="431" t="s">
        <v>1041</v>
      </c>
      <c r="G204" s="431">
        <v>2</v>
      </c>
      <c r="H204" s="268"/>
      <c r="I204" s="255">
        <v>1</v>
      </c>
      <c r="J204" s="24" t="s">
        <v>1042</v>
      </c>
      <c r="K204" s="78" t="s">
        <v>134</v>
      </c>
      <c r="L204" s="108"/>
      <c r="M204" s="108"/>
      <c r="N204" s="108" t="s">
        <v>48</v>
      </c>
      <c r="O204" s="108" t="s">
        <v>48</v>
      </c>
      <c r="P204" s="84" t="s">
        <v>874</v>
      </c>
      <c r="Q204" s="78" t="s">
        <v>1000</v>
      </c>
      <c r="R204" s="18"/>
      <c r="S204" s="18"/>
      <c r="T204" s="99" t="s">
        <v>3288</v>
      </c>
      <c r="U204" s="78" t="s">
        <v>1250</v>
      </c>
      <c r="V204" s="78" t="s">
        <v>1454</v>
      </c>
      <c r="W204" s="78" t="s">
        <v>3122</v>
      </c>
      <c r="X204" s="78" t="s">
        <v>1250</v>
      </c>
      <c r="Y204" s="78" t="s">
        <v>1454</v>
      </c>
      <c r="Z204" s="64"/>
      <c r="AA204" s="65"/>
    </row>
    <row r="205" spans="1:27" ht="39.950000000000003" customHeight="1" x14ac:dyDescent="0.2">
      <c r="A205" s="84" t="s">
        <v>1514</v>
      </c>
      <c r="B205" s="77" t="s">
        <v>1043</v>
      </c>
      <c r="C205" s="78">
        <v>1</v>
      </c>
      <c r="D205" s="255">
        <v>1</v>
      </c>
      <c r="E205" s="268"/>
      <c r="F205" s="431"/>
      <c r="G205" s="431"/>
      <c r="H205" s="268"/>
      <c r="I205" s="255"/>
      <c r="J205" s="24" t="s">
        <v>1044</v>
      </c>
      <c r="K205" s="78" t="s">
        <v>134</v>
      </c>
      <c r="L205" s="108" t="s">
        <v>48</v>
      </c>
      <c r="M205" s="108" t="s">
        <v>48</v>
      </c>
      <c r="N205" s="108"/>
      <c r="O205" s="108"/>
      <c r="P205" s="84" t="s">
        <v>874</v>
      </c>
      <c r="Q205" s="78" t="s">
        <v>1000</v>
      </c>
      <c r="R205" s="18"/>
      <c r="S205" s="18"/>
      <c r="T205" s="99" t="s">
        <v>3289</v>
      </c>
      <c r="U205" s="78" t="s">
        <v>1250</v>
      </c>
      <c r="V205" s="78" t="s">
        <v>1454</v>
      </c>
      <c r="W205" s="78" t="s">
        <v>3122</v>
      </c>
      <c r="X205" s="78" t="s">
        <v>1250</v>
      </c>
      <c r="Y205" s="78" t="s">
        <v>1454</v>
      </c>
      <c r="Z205" s="64"/>
      <c r="AA205" s="66"/>
    </row>
    <row r="206" spans="1:27" ht="39.950000000000003" customHeight="1" x14ac:dyDescent="0.2">
      <c r="A206" s="84" t="s">
        <v>1515</v>
      </c>
      <c r="B206" s="77" t="s">
        <v>1045</v>
      </c>
      <c r="C206" s="78">
        <v>1</v>
      </c>
      <c r="D206" s="255">
        <v>1</v>
      </c>
      <c r="E206" s="268"/>
      <c r="F206" s="77" t="s">
        <v>1046</v>
      </c>
      <c r="G206" s="29" t="s">
        <v>1047</v>
      </c>
      <c r="H206" s="29"/>
      <c r="I206" s="255"/>
      <c r="J206" s="23" t="s">
        <v>1048</v>
      </c>
      <c r="K206" s="78" t="s">
        <v>134</v>
      </c>
      <c r="L206" s="108"/>
      <c r="M206" s="108"/>
      <c r="N206" s="108" t="s">
        <v>48</v>
      </c>
      <c r="O206" s="108" t="s">
        <v>48</v>
      </c>
      <c r="P206" s="84" t="s">
        <v>874</v>
      </c>
      <c r="Q206" s="78" t="s">
        <v>1000</v>
      </c>
      <c r="R206" s="18"/>
      <c r="S206" s="18"/>
      <c r="T206" s="99" t="s">
        <v>3290</v>
      </c>
      <c r="U206" s="78" t="s">
        <v>1250</v>
      </c>
      <c r="V206" s="78" t="s">
        <v>1000</v>
      </c>
      <c r="W206" s="78"/>
      <c r="X206" s="78"/>
      <c r="Y206" s="78"/>
      <c r="Z206" s="64"/>
      <c r="AA206" s="66"/>
    </row>
    <row r="207" spans="1:27" ht="39.950000000000003" customHeight="1" x14ac:dyDescent="0.2">
      <c r="A207" s="84" t="s">
        <v>1516</v>
      </c>
      <c r="B207" s="77" t="s">
        <v>1049</v>
      </c>
      <c r="C207" s="78">
        <v>1</v>
      </c>
      <c r="D207" s="255">
        <v>1</v>
      </c>
      <c r="E207" s="268"/>
      <c r="F207" s="77" t="s">
        <v>1050</v>
      </c>
      <c r="G207" s="77">
        <v>1</v>
      </c>
      <c r="H207" s="268"/>
      <c r="I207" s="255">
        <v>1</v>
      </c>
      <c r="J207" s="24" t="s">
        <v>1051</v>
      </c>
      <c r="K207" s="78" t="s">
        <v>134</v>
      </c>
      <c r="L207" s="108" t="s">
        <v>48</v>
      </c>
      <c r="M207" s="108" t="s">
        <v>48</v>
      </c>
      <c r="N207" s="108"/>
      <c r="O207" s="108"/>
      <c r="P207" s="84" t="s">
        <v>874</v>
      </c>
      <c r="Q207" s="78" t="s">
        <v>1000</v>
      </c>
      <c r="R207" s="18"/>
      <c r="S207" s="18"/>
      <c r="T207" s="99" t="s">
        <v>3291</v>
      </c>
      <c r="U207" s="78" t="s">
        <v>1250</v>
      </c>
      <c r="V207" s="78" t="s">
        <v>1000</v>
      </c>
      <c r="W207" s="78" t="s">
        <v>3123</v>
      </c>
      <c r="X207" s="78" t="s">
        <v>1250</v>
      </c>
      <c r="Y207" s="78" t="s">
        <v>1000</v>
      </c>
      <c r="Z207" s="64"/>
      <c r="AA207" s="65"/>
    </row>
    <row r="208" spans="1:27" ht="39.950000000000003" customHeight="1" x14ac:dyDescent="0.2">
      <c r="A208" s="84" t="s">
        <v>1517</v>
      </c>
      <c r="B208" s="77" t="s">
        <v>1052</v>
      </c>
      <c r="C208" s="78">
        <v>1</v>
      </c>
      <c r="D208" s="255">
        <v>1</v>
      </c>
      <c r="E208" s="268"/>
      <c r="F208" s="77" t="s">
        <v>1053</v>
      </c>
      <c r="G208" s="77">
        <v>1</v>
      </c>
      <c r="H208" s="268"/>
      <c r="I208" s="255">
        <v>1</v>
      </c>
      <c r="J208" s="23" t="s">
        <v>1054</v>
      </c>
      <c r="K208" s="78" t="s">
        <v>134</v>
      </c>
      <c r="L208" s="108" t="s">
        <v>48</v>
      </c>
      <c r="M208" s="108" t="s">
        <v>48</v>
      </c>
      <c r="N208" s="108"/>
      <c r="O208" s="108"/>
      <c r="P208" s="84" t="s">
        <v>874</v>
      </c>
      <c r="Q208" s="78" t="s">
        <v>1000</v>
      </c>
      <c r="R208" s="18"/>
      <c r="S208" s="18"/>
      <c r="T208" s="99" t="s">
        <v>3292</v>
      </c>
      <c r="U208" s="78" t="s">
        <v>1250</v>
      </c>
      <c r="V208" s="78" t="s">
        <v>1000</v>
      </c>
      <c r="W208" s="78" t="s">
        <v>3124</v>
      </c>
      <c r="X208" s="78" t="s">
        <v>1250</v>
      </c>
      <c r="Y208" s="78" t="s">
        <v>1000</v>
      </c>
      <c r="Z208" s="64"/>
      <c r="AA208" s="65"/>
    </row>
    <row r="209" spans="1:27" ht="39.950000000000003" customHeight="1" x14ac:dyDescent="0.2">
      <c r="A209" s="84" t="s">
        <v>1518</v>
      </c>
      <c r="B209" s="77" t="s">
        <v>1055</v>
      </c>
      <c r="C209" s="29" t="s">
        <v>1047</v>
      </c>
      <c r="D209" s="255"/>
      <c r="E209" s="268"/>
      <c r="F209" s="77" t="s">
        <v>1056</v>
      </c>
      <c r="G209" s="77">
        <v>1</v>
      </c>
      <c r="H209" s="268"/>
      <c r="I209" s="255">
        <v>1</v>
      </c>
      <c r="J209" s="77" t="s">
        <v>1057</v>
      </c>
      <c r="K209" s="78" t="s">
        <v>134</v>
      </c>
      <c r="L209" s="108"/>
      <c r="M209" s="108"/>
      <c r="N209" s="108" t="s">
        <v>48</v>
      </c>
      <c r="O209" s="108" t="s">
        <v>48</v>
      </c>
      <c r="P209" s="84" t="s">
        <v>874</v>
      </c>
      <c r="Q209" s="78" t="s">
        <v>1000</v>
      </c>
      <c r="R209" s="18"/>
      <c r="S209" s="18"/>
      <c r="T209" s="99"/>
      <c r="U209" s="78"/>
      <c r="V209" s="78"/>
      <c r="W209" s="78" t="s">
        <v>3125</v>
      </c>
      <c r="X209" s="78" t="s">
        <v>1250</v>
      </c>
      <c r="Y209" s="78" t="s">
        <v>1000</v>
      </c>
      <c r="Z209" s="66"/>
      <c r="AA209" s="65"/>
    </row>
    <row r="210" spans="1:27" ht="39.950000000000003" customHeight="1" x14ac:dyDescent="0.2">
      <c r="A210" s="84" t="s">
        <v>1519</v>
      </c>
      <c r="B210" s="77" t="s">
        <v>1058</v>
      </c>
      <c r="C210" s="78">
        <v>1</v>
      </c>
      <c r="D210" s="255">
        <v>1</v>
      </c>
      <c r="E210" s="268"/>
      <c r="F210" s="77" t="s">
        <v>1059</v>
      </c>
      <c r="G210" s="77">
        <v>2</v>
      </c>
      <c r="H210" s="268"/>
      <c r="I210" s="255">
        <v>1</v>
      </c>
      <c r="J210" s="77" t="s">
        <v>1060</v>
      </c>
      <c r="K210" s="78" t="s">
        <v>134</v>
      </c>
      <c r="L210" s="108" t="s">
        <v>48</v>
      </c>
      <c r="M210" s="108" t="s">
        <v>48</v>
      </c>
      <c r="N210" s="108"/>
      <c r="O210" s="108"/>
      <c r="P210" s="84" t="s">
        <v>874</v>
      </c>
      <c r="Q210" s="78" t="s">
        <v>1000</v>
      </c>
      <c r="R210" s="18"/>
      <c r="S210" s="18"/>
      <c r="T210" s="99" t="s">
        <v>3293</v>
      </c>
      <c r="U210" s="78" t="s">
        <v>1250</v>
      </c>
      <c r="V210" s="78" t="s">
        <v>1454</v>
      </c>
      <c r="W210" s="78" t="s">
        <v>3126</v>
      </c>
      <c r="X210" s="78" t="s">
        <v>1250</v>
      </c>
      <c r="Y210" s="78" t="s">
        <v>1454</v>
      </c>
      <c r="Z210" s="64"/>
      <c r="AA210" s="65"/>
    </row>
    <row r="211" spans="1:27" ht="39.950000000000003" customHeight="1" x14ac:dyDescent="0.2">
      <c r="A211" s="84" t="s">
        <v>1520</v>
      </c>
      <c r="B211" s="76" t="s">
        <v>1061</v>
      </c>
      <c r="C211" s="78">
        <v>1</v>
      </c>
      <c r="D211" s="255">
        <v>1</v>
      </c>
      <c r="E211" s="268"/>
      <c r="F211" s="76" t="s">
        <v>1062</v>
      </c>
      <c r="G211" s="77">
        <v>1</v>
      </c>
      <c r="H211" s="268"/>
      <c r="I211" s="255">
        <v>1</v>
      </c>
      <c r="J211" s="76" t="s">
        <v>1063</v>
      </c>
      <c r="K211" s="78" t="s">
        <v>134</v>
      </c>
      <c r="L211" s="108"/>
      <c r="M211" s="108"/>
      <c r="N211" s="108" t="s">
        <v>48</v>
      </c>
      <c r="O211" s="108" t="s">
        <v>48</v>
      </c>
      <c r="P211" s="84" t="s">
        <v>874</v>
      </c>
      <c r="Q211" s="78" t="s">
        <v>1000</v>
      </c>
      <c r="R211" s="18"/>
      <c r="S211" s="18"/>
      <c r="T211" s="99" t="s">
        <v>3294</v>
      </c>
      <c r="U211" s="78" t="s">
        <v>1250</v>
      </c>
      <c r="V211" s="78" t="s">
        <v>1000</v>
      </c>
      <c r="W211" s="78" t="s">
        <v>3118</v>
      </c>
      <c r="X211" s="78" t="s">
        <v>1250</v>
      </c>
      <c r="Y211" s="78" t="s">
        <v>1000</v>
      </c>
      <c r="Z211" s="64"/>
      <c r="AA211" s="65"/>
    </row>
    <row r="212" spans="1:27" ht="39.950000000000003" customHeight="1" x14ac:dyDescent="0.2">
      <c r="A212" s="84" t="s">
        <v>1521</v>
      </c>
      <c r="B212" s="76" t="s">
        <v>1064</v>
      </c>
      <c r="C212" s="78">
        <v>1</v>
      </c>
      <c r="D212" s="255">
        <v>1</v>
      </c>
      <c r="E212" s="268"/>
      <c r="F212" s="76" t="s">
        <v>1065</v>
      </c>
      <c r="G212" s="77">
        <v>1</v>
      </c>
      <c r="H212" s="268"/>
      <c r="I212" s="255">
        <v>1</v>
      </c>
      <c r="J212" s="76" t="s">
        <v>1066</v>
      </c>
      <c r="K212" s="78" t="s">
        <v>134</v>
      </c>
      <c r="L212" s="108"/>
      <c r="M212" s="108"/>
      <c r="N212" s="108" t="s">
        <v>48</v>
      </c>
      <c r="O212" s="108" t="s">
        <v>48</v>
      </c>
      <c r="P212" s="84" t="s">
        <v>874</v>
      </c>
      <c r="Q212" s="78" t="s">
        <v>1000</v>
      </c>
      <c r="R212" s="18"/>
      <c r="S212" s="18"/>
      <c r="T212" s="99" t="s">
        <v>3295</v>
      </c>
      <c r="U212" s="78" t="s">
        <v>1250</v>
      </c>
      <c r="V212" s="78" t="s">
        <v>1000</v>
      </c>
      <c r="W212" s="78" t="s">
        <v>3127</v>
      </c>
      <c r="X212" s="78" t="s">
        <v>1250</v>
      </c>
      <c r="Y212" s="78" t="s">
        <v>1000</v>
      </c>
      <c r="Z212" s="64"/>
      <c r="AA212" s="65"/>
    </row>
    <row r="213" spans="1:27" ht="39.950000000000003" customHeight="1" x14ac:dyDescent="0.2">
      <c r="A213" s="84" t="s">
        <v>1522</v>
      </c>
      <c r="B213" s="76" t="s">
        <v>1067</v>
      </c>
      <c r="C213" s="78">
        <v>1</v>
      </c>
      <c r="D213" s="255">
        <v>1</v>
      </c>
      <c r="E213" s="268"/>
      <c r="F213" s="430" t="s">
        <v>1068</v>
      </c>
      <c r="G213" s="431">
        <v>1</v>
      </c>
      <c r="H213" s="268"/>
      <c r="I213" s="255">
        <v>1</v>
      </c>
      <c r="J213" s="76" t="s">
        <v>1069</v>
      </c>
      <c r="K213" s="78" t="s">
        <v>134</v>
      </c>
      <c r="L213" s="108"/>
      <c r="M213" s="108"/>
      <c r="N213" s="108" t="s">
        <v>48</v>
      </c>
      <c r="O213" s="108" t="s">
        <v>48</v>
      </c>
      <c r="P213" s="84" t="s">
        <v>874</v>
      </c>
      <c r="Q213" s="78" t="s">
        <v>1000</v>
      </c>
      <c r="R213" s="18"/>
      <c r="S213" s="18"/>
      <c r="T213" s="99" t="s">
        <v>3296</v>
      </c>
      <c r="U213" s="78" t="s">
        <v>1250</v>
      </c>
      <c r="V213" s="78" t="s">
        <v>1000</v>
      </c>
      <c r="W213" s="78" t="s">
        <v>3128</v>
      </c>
      <c r="X213" s="428" t="s">
        <v>1250</v>
      </c>
      <c r="Y213" s="428" t="s">
        <v>1000</v>
      </c>
      <c r="Z213" s="64"/>
      <c r="AA213" s="65"/>
    </row>
    <row r="214" spans="1:27" ht="39.950000000000003" customHeight="1" x14ac:dyDescent="0.2">
      <c r="A214" s="84" t="s">
        <v>1523</v>
      </c>
      <c r="B214" s="76" t="s">
        <v>1070</v>
      </c>
      <c r="C214" s="78">
        <v>1</v>
      </c>
      <c r="D214" s="255">
        <v>1</v>
      </c>
      <c r="E214" s="268"/>
      <c r="F214" s="430"/>
      <c r="G214" s="431"/>
      <c r="H214" s="268"/>
      <c r="I214" s="255"/>
      <c r="J214" s="76" t="s">
        <v>1069</v>
      </c>
      <c r="K214" s="78" t="s">
        <v>134</v>
      </c>
      <c r="L214" s="108"/>
      <c r="M214" s="108"/>
      <c r="N214" s="108" t="s">
        <v>48</v>
      </c>
      <c r="O214" s="108" t="s">
        <v>48</v>
      </c>
      <c r="P214" s="84" t="s">
        <v>874</v>
      </c>
      <c r="Q214" s="78" t="s">
        <v>1000</v>
      </c>
      <c r="R214" s="18"/>
      <c r="S214" s="18"/>
      <c r="T214" s="99" t="s">
        <v>3297</v>
      </c>
      <c r="U214" s="78" t="s">
        <v>1250</v>
      </c>
      <c r="V214" s="78" t="s">
        <v>1000</v>
      </c>
      <c r="W214" s="78"/>
      <c r="X214" s="428"/>
      <c r="Y214" s="428"/>
      <c r="Z214" s="64"/>
      <c r="AA214" s="66"/>
    </row>
    <row r="215" spans="1:27" ht="39.950000000000003" customHeight="1" x14ac:dyDescent="0.2">
      <c r="A215" s="84" t="s">
        <v>1524</v>
      </c>
      <c r="B215" s="76" t="s">
        <v>1071</v>
      </c>
      <c r="C215" s="78">
        <v>1</v>
      </c>
      <c r="D215" s="255">
        <v>1</v>
      </c>
      <c r="E215" s="268"/>
      <c r="F215" s="76" t="s">
        <v>1072</v>
      </c>
      <c r="G215" s="77">
        <v>1</v>
      </c>
      <c r="H215" s="268"/>
      <c r="I215" s="255">
        <v>1</v>
      </c>
      <c r="J215" s="76" t="s">
        <v>1073</v>
      </c>
      <c r="K215" s="78" t="s">
        <v>134</v>
      </c>
      <c r="L215" s="108"/>
      <c r="M215" s="108"/>
      <c r="N215" s="108" t="s">
        <v>48</v>
      </c>
      <c r="O215" s="108" t="s">
        <v>48</v>
      </c>
      <c r="P215" s="84" t="s">
        <v>874</v>
      </c>
      <c r="Q215" s="78" t="s">
        <v>1000</v>
      </c>
      <c r="R215" s="18"/>
      <c r="S215" s="18"/>
      <c r="T215" s="99" t="s">
        <v>3298</v>
      </c>
      <c r="U215" s="78" t="s">
        <v>1250</v>
      </c>
      <c r="V215" s="78" t="s">
        <v>1000</v>
      </c>
      <c r="W215" s="78" t="s">
        <v>3129</v>
      </c>
      <c r="X215" s="78" t="s">
        <v>1250</v>
      </c>
      <c r="Y215" s="78" t="s">
        <v>1000</v>
      </c>
      <c r="Z215" s="64"/>
      <c r="AA215" s="65"/>
    </row>
    <row r="216" spans="1:27" ht="39.950000000000003" customHeight="1" x14ac:dyDescent="0.2">
      <c r="A216" s="84" t="s">
        <v>1525</v>
      </c>
      <c r="B216" s="76" t="s">
        <v>1074</v>
      </c>
      <c r="C216" s="78">
        <v>1</v>
      </c>
      <c r="D216" s="255">
        <v>1</v>
      </c>
      <c r="E216" s="268"/>
      <c r="F216" s="76" t="s">
        <v>1075</v>
      </c>
      <c r="G216" s="77">
        <v>1</v>
      </c>
      <c r="H216" s="268"/>
      <c r="I216" s="255">
        <v>1</v>
      </c>
      <c r="J216" s="76" t="s">
        <v>1076</v>
      </c>
      <c r="K216" s="78" t="s">
        <v>134</v>
      </c>
      <c r="L216" s="108"/>
      <c r="M216" s="108"/>
      <c r="N216" s="108" t="s">
        <v>48</v>
      </c>
      <c r="O216" s="108" t="s">
        <v>48</v>
      </c>
      <c r="P216" s="84" t="s">
        <v>874</v>
      </c>
      <c r="Q216" s="78" t="s">
        <v>1000</v>
      </c>
      <c r="R216" s="18"/>
      <c r="S216" s="18"/>
      <c r="T216" s="99" t="s">
        <v>3299</v>
      </c>
      <c r="U216" s="78" t="s">
        <v>1250</v>
      </c>
      <c r="V216" s="78" t="s">
        <v>1000</v>
      </c>
      <c r="W216" s="78" t="s">
        <v>3130</v>
      </c>
      <c r="X216" s="78" t="s">
        <v>1250</v>
      </c>
      <c r="Y216" s="78" t="s">
        <v>1000</v>
      </c>
      <c r="Z216" s="64"/>
      <c r="AA216" s="65"/>
    </row>
    <row r="217" spans="1:27" ht="39.950000000000003" customHeight="1" x14ac:dyDescent="0.2">
      <c r="A217" s="84" t="s">
        <v>1526</v>
      </c>
      <c r="B217" s="76" t="s">
        <v>1077</v>
      </c>
      <c r="C217" s="78">
        <v>1</v>
      </c>
      <c r="D217" s="255">
        <v>1</v>
      </c>
      <c r="E217" s="268"/>
      <c r="F217" s="76" t="s">
        <v>1078</v>
      </c>
      <c r="G217" s="77">
        <v>1</v>
      </c>
      <c r="H217" s="268"/>
      <c r="I217" s="255">
        <v>1</v>
      </c>
      <c r="J217" s="76" t="s">
        <v>1079</v>
      </c>
      <c r="K217" s="78" t="s">
        <v>134</v>
      </c>
      <c r="L217" s="108"/>
      <c r="M217" s="108"/>
      <c r="N217" s="108" t="s">
        <v>48</v>
      </c>
      <c r="O217" s="108" t="s">
        <v>48</v>
      </c>
      <c r="P217" s="84" t="s">
        <v>874</v>
      </c>
      <c r="Q217" s="78" t="s">
        <v>1000</v>
      </c>
      <c r="R217" s="18"/>
      <c r="S217" s="18"/>
      <c r="T217" s="99"/>
      <c r="U217" s="78" t="s">
        <v>1250</v>
      </c>
      <c r="V217" s="78" t="s">
        <v>1000</v>
      </c>
      <c r="W217" s="78" t="s">
        <v>3131</v>
      </c>
      <c r="X217" s="78" t="s">
        <v>1250</v>
      </c>
      <c r="Y217" s="78" t="s">
        <v>1000</v>
      </c>
      <c r="Z217" s="66"/>
      <c r="AA217" s="65"/>
    </row>
    <row r="218" spans="1:27" ht="39.950000000000003" customHeight="1" x14ac:dyDescent="0.2">
      <c r="A218" s="84" t="s">
        <v>1527</v>
      </c>
      <c r="B218" s="77" t="s">
        <v>1080</v>
      </c>
      <c r="C218" s="78">
        <v>1</v>
      </c>
      <c r="D218" s="255">
        <v>1</v>
      </c>
      <c r="E218" s="268"/>
      <c r="F218" s="77" t="s">
        <v>1081</v>
      </c>
      <c r="G218" s="77">
        <v>1</v>
      </c>
      <c r="H218" s="268"/>
      <c r="I218" s="255">
        <v>1</v>
      </c>
      <c r="J218" s="77" t="s">
        <v>1082</v>
      </c>
      <c r="K218" s="78" t="s">
        <v>134</v>
      </c>
      <c r="L218" s="108"/>
      <c r="M218" s="108"/>
      <c r="N218" s="108" t="s">
        <v>48</v>
      </c>
      <c r="O218" s="108" t="s">
        <v>48</v>
      </c>
      <c r="P218" s="84" t="s">
        <v>874</v>
      </c>
      <c r="Q218" s="78" t="s">
        <v>1000</v>
      </c>
      <c r="R218" s="18"/>
      <c r="S218" s="18"/>
      <c r="T218" s="99" t="s">
        <v>3300</v>
      </c>
      <c r="U218" s="78" t="s">
        <v>1250</v>
      </c>
      <c r="V218" s="78" t="s">
        <v>1000</v>
      </c>
      <c r="W218" s="78" t="s">
        <v>3132</v>
      </c>
      <c r="X218" s="78" t="s">
        <v>1250</v>
      </c>
      <c r="Y218" s="78" t="s">
        <v>1000</v>
      </c>
      <c r="Z218" s="64"/>
      <c r="AA218" s="65"/>
    </row>
    <row r="219" spans="1:27" ht="39.950000000000003" customHeight="1" x14ac:dyDescent="0.2">
      <c r="A219" s="84" t="s">
        <v>1528</v>
      </c>
      <c r="B219" s="77" t="s">
        <v>1083</v>
      </c>
      <c r="C219" s="78">
        <v>1</v>
      </c>
      <c r="D219" s="255">
        <v>1</v>
      </c>
      <c r="E219" s="268"/>
      <c r="F219" s="77" t="s">
        <v>1084</v>
      </c>
      <c r="G219" s="78">
        <v>1</v>
      </c>
      <c r="H219" s="269"/>
      <c r="I219" s="255">
        <v>1</v>
      </c>
      <c r="J219" s="77" t="s">
        <v>1085</v>
      </c>
      <c r="K219" s="78" t="s">
        <v>134</v>
      </c>
      <c r="L219" s="108"/>
      <c r="M219" s="108"/>
      <c r="N219" s="108" t="s">
        <v>48</v>
      </c>
      <c r="O219" s="108" t="s">
        <v>48</v>
      </c>
      <c r="P219" s="84" t="s">
        <v>874</v>
      </c>
      <c r="Q219" s="78" t="s">
        <v>1000</v>
      </c>
      <c r="R219" s="18"/>
      <c r="S219" s="18"/>
      <c r="T219" s="99" t="s">
        <v>3301</v>
      </c>
      <c r="U219" s="78" t="s">
        <v>1250</v>
      </c>
      <c r="V219" s="78" t="s">
        <v>1000</v>
      </c>
      <c r="W219" s="78" t="s">
        <v>3133</v>
      </c>
      <c r="X219" s="78" t="s">
        <v>1250</v>
      </c>
      <c r="Y219" s="78" t="s">
        <v>1000</v>
      </c>
      <c r="Z219" s="64"/>
      <c r="AA219" s="65"/>
    </row>
    <row r="220" spans="1:27" ht="39.950000000000003" customHeight="1" x14ac:dyDescent="0.2">
      <c r="A220" s="84" t="s">
        <v>1529</v>
      </c>
      <c r="B220" s="77" t="s">
        <v>1086</v>
      </c>
      <c r="C220" s="78">
        <v>1</v>
      </c>
      <c r="D220" s="255">
        <v>1</v>
      </c>
      <c r="E220" s="268"/>
      <c r="F220" s="77" t="s">
        <v>1087</v>
      </c>
      <c r="G220" s="78">
        <v>1</v>
      </c>
      <c r="H220" s="269"/>
      <c r="I220" s="255">
        <v>1</v>
      </c>
      <c r="J220" s="77" t="s">
        <v>1088</v>
      </c>
      <c r="K220" s="78" t="s">
        <v>134</v>
      </c>
      <c r="L220" s="108"/>
      <c r="M220" s="108"/>
      <c r="N220" s="108" t="s">
        <v>48</v>
      </c>
      <c r="O220" s="108" t="s">
        <v>48</v>
      </c>
      <c r="P220" s="84" t="s">
        <v>874</v>
      </c>
      <c r="Q220" s="78" t="s">
        <v>1000</v>
      </c>
      <c r="R220" s="18"/>
      <c r="S220" s="18"/>
      <c r="T220" s="99" t="s">
        <v>3302</v>
      </c>
      <c r="U220" s="78" t="s">
        <v>1250</v>
      </c>
      <c r="V220" s="78" t="s">
        <v>1000</v>
      </c>
      <c r="W220" s="78" t="s">
        <v>3134</v>
      </c>
      <c r="X220" s="78" t="s">
        <v>1250</v>
      </c>
      <c r="Y220" s="78" t="s">
        <v>1000</v>
      </c>
      <c r="Z220" s="64"/>
      <c r="AA220" s="65"/>
    </row>
    <row r="221" spans="1:27" ht="39.950000000000003" customHeight="1" x14ac:dyDescent="0.2">
      <c r="A221" s="84" t="s">
        <v>1530</v>
      </c>
      <c r="B221" s="77" t="s">
        <v>1089</v>
      </c>
      <c r="C221" s="78">
        <v>1</v>
      </c>
      <c r="D221" s="255">
        <v>1</v>
      </c>
      <c r="E221" s="268"/>
      <c r="F221" s="77" t="s">
        <v>1090</v>
      </c>
      <c r="G221" s="78">
        <v>1</v>
      </c>
      <c r="H221" s="269"/>
      <c r="I221" s="255">
        <v>1</v>
      </c>
      <c r="J221" s="77" t="s">
        <v>1091</v>
      </c>
      <c r="K221" s="78" t="s">
        <v>134</v>
      </c>
      <c r="L221" s="108"/>
      <c r="M221" s="108"/>
      <c r="N221" s="108" t="s">
        <v>48</v>
      </c>
      <c r="O221" s="108" t="s">
        <v>48</v>
      </c>
      <c r="P221" s="84" t="s">
        <v>874</v>
      </c>
      <c r="Q221" s="78" t="s">
        <v>1000</v>
      </c>
      <c r="R221" s="18"/>
      <c r="S221" s="18"/>
      <c r="T221" s="99" t="s">
        <v>3303</v>
      </c>
      <c r="U221" s="78" t="s">
        <v>1250</v>
      </c>
      <c r="V221" s="78" t="s">
        <v>1000</v>
      </c>
      <c r="W221" s="78" t="s">
        <v>3135</v>
      </c>
      <c r="X221" s="78" t="s">
        <v>1250</v>
      </c>
      <c r="Y221" s="78" t="s">
        <v>1000</v>
      </c>
      <c r="Z221" s="64"/>
      <c r="AA221" s="65"/>
    </row>
    <row r="222" spans="1:27" ht="39.950000000000003" customHeight="1" x14ac:dyDescent="0.2">
      <c r="A222" s="84" t="s">
        <v>1531</v>
      </c>
      <c r="B222" s="77" t="s">
        <v>1092</v>
      </c>
      <c r="C222" s="78">
        <v>1</v>
      </c>
      <c r="D222" s="255">
        <v>1</v>
      </c>
      <c r="E222" s="268"/>
      <c r="F222" s="77" t="s">
        <v>1093</v>
      </c>
      <c r="G222" s="78">
        <v>1</v>
      </c>
      <c r="H222" s="269"/>
      <c r="I222" s="255">
        <v>1</v>
      </c>
      <c r="J222" s="77" t="s">
        <v>1094</v>
      </c>
      <c r="K222" s="78" t="s">
        <v>134</v>
      </c>
      <c r="L222" s="108"/>
      <c r="M222" s="108"/>
      <c r="N222" s="108" t="s">
        <v>48</v>
      </c>
      <c r="O222" s="108" t="s">
        <v>48</v>
      </c>
      <c r="P222" s="84" t="s">
        <v>874</v>
      </c>
      <c r="Q222" s="78" t="s">
        <v>1000</v>
      </c>
      <c r="R222" s="18"/>
      <c r="S222" s="18"/>
      <c r="T222" s="99" t="s">
        <v>3304</v>
      </c>
      <c r="U222" s="78" t="s">
        <v>1250</v>
      </c>
      <c r="V222" s="78" t="s">
        <v>1000</v>
      </c>
      <c r="W222" s="78" t="s">
        <v>3136</v>
      </c>
      <c r="X222" s="78" t="s">
        <v>1250</v>
      </c>
      <c r="Y222" s="78" t="s">
        <v>1000</v>
      </c>
      <c r="Z222" s="64"/>
      <c r="AA222" s="65"/>
    </row>
    <row r="223" spans="1:27" ht="39.950000000000003" customHeight="1" x14ac:dyDescent="0.2">
      <c r="A223" s="84" t="s">
        <v>1532</v>
      </c>
      <c r="B223" s="77" t="s">
        <v>1095</v>
      </c>
      <c r="C223" s="78">
        <v>1</v>
      </c>
      <c r="D223" s="255">
        <v>1</v>
      </c>
      <c r="E223" s="268"/>
      <c r="F223" s="77" t="s">
        <v>1096</v>
      </c>
      <c r="G223" s="78">
        <v>1</v>
      </c>
      <c r="H223" s="269"/>
      <c r="I223" s="255">
        <v>1</v>
      </c>
      <c r="J223" s="77" t="s">
        <v>1097</v>
      </c>
      <c r="K223" s="78" t="s">
        <v>134</v>
      </c>
      <c r="L223" s="108" t="s">
        <v>48</v>
      </c>
      <c r="M223" s="108" t="s">
        <v>48</v>
      </c>
      <c r="N223" s="108"/>
      <c r="O223" s="108"/>
      <c r="P223" s="84" t="s">
        <v>874</v>
      </c>
      <c r="Q223" s="78" t="s">
        <v>1000</v>
      </c>
      <c r="R223" s="18"/>
      <c r="S223" s="18"/>
      <c r="T223" s="99" t="s">
        <v>3305</v>
      </c>
      <c r="U223" s="78" t="s">
        <v>1250</v>
      </c>
      <c r="V223" s="78" t="s">
        <v>1000</v>
      </c>
      <c r="W223" s="78" t="s">
        <v>3137</v>
      </c>
      <c r="X223" s="78" t="s">
        <v>1250</v>
      </c>
      <c r="Y223" s="78" t="s">
        <v>1000</v>
      </c>
      <c r="Z223" s="64"/>
      <c r="AA223" s="65"/>
    </row>
    <row r="224" spans="1:27" ht="39.950000000000003" customHeight="1" x14ac:dyDescent="0.2">
      <c r="A224" s="84" t="s">
        <v>1533</v>
      </c>
      <c r="B224" s="77" t="s">
        <v>1098</v>
      </c>
      <c r="C224" s="78">
        <v>1</v>
      </c>
      <c r="D224" s="255">
        <v>1</v>
      </c>
      <c r="E224" s="268"/>
      <c r="F224" s="77" t="s">
        <v>1099</v>
      </c>
      <c r="G224" s="78">
        <v>1</v>
      </c>
      <c r="H224" s="269"/>
      <c r="I224" s="255">
        <v>1</v>
      </c>
      <c r="J224" s="77" t="s">
        <v>1100</v>
      </c>
      <c r="K224" s="78" t="s">
        <v>134</v>
      </c>
      <c r="L224" s="108" t="s">
        <v>48</v>
      </c>
      <c r="M224" s="108" t="s">
        <v>48</v>
      </c>
      <c r="N224" s="108"/>
      <c r="O224" s="108"/>
      <c r="P224" s="84" t="s">
        <v>874</v>
      </c>
      <c r="Q224" s="78" t="s">
        <v>1000</v>
      </c>
      <c r="R224" s="18"/>
      <c r="S224" s="18"/>
      <c r="T224" s="99" t="s">
        <v>3306</v>
      </c>
      <c r="U224" s="78" t="s">
        <v>1250</v>
      </c>
      <c r="V224" s="78" t="s">
        <v>1000</v>
      </c>
      <c r="W224" s="78" t="s">
        <v>3138</v>
      </c>
      <c r="X224" s="78" t="s">
        <v>1250</v>
      </c>
      <c r="Y224" s="78" t="s">
        <v>1000</v>
      </c>
      <c r="Z224" s="64"/>
      <c r="AA224" s="65"/>
    </row>
    <row r="225" spans="1:27" ht="39.950000000000003" customHeight="1" x14ac:dyDescent="0.2">
      <c r="A225" s="84" t="s">
        <v>1534</v>
      </c>
      <c r="B225" s="77" t="s">
        <v>1101</v>
      </c>
      <c r="C225" s="78">
        <v>1</v>
      </c>
      <c r="D225" s="255">
        <v>1</v>
      </c>
      <c r="E225" s="268"/>
      <c r="F225" s="77" t="s">
        <v>1102</v>
      </c>
      <c r="G225" s="78">
        <v>1</v>
      </c>
      <c r="H225" s="269"/>
      <c r="I225" s="255">
        <v>1</v>
      </c>
      <c r="J225" s="77" t="s">
        <v>1103</v>
      </c>
      <c r="K225" s="78" t="s">
        <v>134</v>
      </c>
      <c r="L225" s="108" t="s">
        <v>48</v>
      </c>
      <c r="M225" s="108" t="s">
        <v>48</v>
      </c>
      <c r="N225" s="108"/>
      <c r="O225" s="108"/>
      <c r="P225" s="84" t="s">
        <v>874</v>
      </c>
      <c r="Q225" s="78" t="s">
        <v>1000</v>
      </c>
      <c r="R225" s="18"/>
      <c r="S225" s="18"/>
      <c r="T225" s="99" t="s">
        <v>3307</v>
      </c>
      <c r="U225" s="78" t="s">
        <v>1250</v>
      </c>
      <c r="V225" s="78" t="s">
        <v>1000</v>
      </c>
      <c r="W225" s="78" t="s">
        <v>3139</v>
      </c>
      <c r="X225" s="78" t="s">
        <v>1250</v>
      </c>
      <c r="Y225" s="78" t="s">
        <v>1000</v>
      </c>
      <c r="Z225" s="64"/>
      <c r="AA225" s="65"/>
    </row>
    <row r="226" spans="1:27" ht="39.950000000000003" customHeight="1" x14ac:dyDescent="0.2">
      <c r="A226" s="84" t="s">
        <v>1535</v>
      </c>
      <c r="B226" s="77" t="s">
        <v>1104</v>
      </c>
      <c r="C226" s="78">
        <v>1</v>
      </c>
      <c r="D226" s="255">
        <v>1</v>
      </c>
      <c r="E226" s="268"/>
      <c r="F226" s="76" t="s">
        <v>1105</v>
      </c>
      <c r="G226" s="78">
        <v>1</v>
      </c>
      <c r="H226" s="269"/>
      <c r="I226" s="255">
        <v>1</v>
      </c>
      <c r="J226" s="77" t="s">
        <v>1103</v>
      </c>
      <c r="K226" s="78" t="s">
        <v>134</v>
      </c>
      <c r="L226" s="108" t="s">
        <v>48</v>
      </c>
      <c r="M226" s="108" t="s">
        <v>48</v>
      </c>
      <c r="N226" s="108"/>
      <c r="O226" s="108"/>
      <c r="P226" s="84" t="s">
        <v>874</v>
      </c>
      <c r="Q226" s="78" t="s">
        <v>1000</v>
      </c>
      <c r="R226" s="18"/>
      <c r="S226" s="18"/>
      <c r="T226" s="99" t="s">
        <v>3308</v>
      </c>
      <c r="U226" s="78" t="s">
        <v>1250</v>
      </c>
      <c r="V226" s="78" t="s">
        <v>1000</v>
      </c>
      <c r="W226" s="78" t="s">
        <v>3140</v>
      </c>
      <c r="X226" s="78" t="s">
        <v>1250</v>
      </c>
      <c r="Y226" s="78" t="s">
        <v>1000</v>
      </c>
      <c r="Z226" s="64"/>
      <c r="AA226" s="65"/>
    </row>
    <row r="227" spans="1:27" ht="39.950000000000003" customHeight="1" x14ac:dyDescent="0.2">
      <c r="A227" s="84" t="s">
        <v>1536</v>
      </c>
      <c r="B227" s="77" t="s">
        <v>1106</v>
      </c>
      <c r="C227" s="78">
        <v>1</v>
      </c>
      <c r="D227" s="255">
        <v>1</v>
      </c>
      <c r="E227" s="268"/>
      <c r="F227" s="77" t="s">
        <v>1107</v>
      </c>
      <c r="G227" s="78">
        <v>1</v>
      </c>
      <c r="H227" s="269"/>
      <c r="I227" s="255">
        <v>1</v>
      </c>
      <c r="J227" s="24" t="s">
        <v>1108</v>
      </c>
      <c r="K227" s="78" t="s">
        <v>134</v>
      </c>
      <c r="L227" s="108" t="s">
        <v>48</v>
      </c>
      <c r="M227" s="108" t="s">
        <v>48</v>
      </c>
      <c r="N227" s="108"/>
      <c r="O227" s="108"/>
      <c r="P227" s="84" t="s">
        <v>874</v>
      </c>
      <c r="Q227" s="78" t="s">
        <v>1109</v>
      </c>
      <c r="R227" s="18"/>
      <c r="S227" s="18"/>
      <c r="T227" s="99" t="s">
        <v>3309</v>
      </c>
      <c r="U227" s="78" t="s">
        <v>1228</v>
      </c>
      <c r="V227" s="78" t="s">
        <v>1455</v>
      </c>
      <c r="W227" s="78" t="s">
        <v>3141</v>
      </c>
      <c r="X227" s="78" t="s">
        <v>1228</v>
      </c>
      <c r="Y227" s="78" t="s">
        <v>1455</v>
      </c>
      <c r="Z227" s="64"/>
      <c r="AA227" s="65"/>
    </row>
    <row r="228" spans="1:27" ht="39.950000000000003" customHeight="1" x14ac:dyDescent="0.2">
      <c r="A228" s="84" t="s">
        <v>1537</v>
      </c>
      <c r="B228" s="76" t="s">
        <v>1110</v>
      </c>
      <c r="C228" s="78">
        <v>1</v>
      </c>
      <c r="D228" s="255">
        <v>1</v>
      </c>
      <c r="E228" s="268"/>
      <c r="F228" s="76" t="s">
        <v>1111</v>
      </c>
      <c r="G228" s="78">
        <v>1</v>
      </c>
      <c r="H228" s="269"/>
      <c r="I228" s="255">
        <v>1</v>
      </c>
      <c r="J228" s="24" t="s">
        <v>1112</v>
      </c>
      <c r="K228" s="78" t="s">
        <v>134</v>
      </c>
      <c r="L228" s="108" t="s">
        <v>48</v>
      </c>
      <c r="M228" s="108" t="s">
        <v>48</v>
      </c>
      <c r="N228" s="108"/>
      <c r="O228" s="108"/>
      <c r="P228" s="84" t="s">
        <v>874</v>
      </c>
      <c r="Q228" s="78" t="s">
        <v>1109</v>
      </c>
      <c r="R228" s="18"/>
      <c r="S228" s="18"/>
      <c r="T228" s="99" t="s">
        <v>3310</v>
      </c>
      <c r="U228" s="78" t="s">
        <v>1228</v>
      </c>
      <c r="V228" s="78" t="s">
        <v>1455</v>
      </c>
      <c r="W228" s="78" t="s">
        <v>3142</v>
      </c>
      <c r="X228" s="78" t="s">
        <v>1228</v>
      </c>
      <c r="Y228" s="78" t="s">
        <v>1455</v>
      </c>
      <c r="Z228" s="64"/>
      <c r="AA228" s="65"/>
    </row>
    <row r="229" spans="1:27" ht="39.950000000000003" customHeight="1" x14ac:dyDescent="0.2">
      <c r="A229" s="84" t="s">
        <v>1538</v>
      </c>
      <c r="B229" s="77" t="s">
        <v>1113</v>
      </c>
      <c r="C229" s="78">
        <v>1</v>
      </c>
      <c r="D229" s="255">
        <v>1</v>
      </c>
      <c r="E229" s="268"/>
      <c r="F229" s="77" t="s">
        <v>1114</v>
      </c>
      <c r="G229" s="78">
        <v>1</v>
      </c>
      <c r="H229" s="269"/>
      <c r="I229" s="255">
        <v>1</v>
      </c>
      <c r="J229" s="24" t="s">
        <v>1115</v>
      </c>
      <c r="K229" s="78" t="s">
        <v>134</v>
      </c>
      <c r="L229" s="108" t="s">
        <v>48</v>
      </c>
      <c r="M229" s="108" t="s">
        <v>48</v>
      </c>
      <c r="N229" s="108"/>
      <c r="O229" s="108"/>
      <c r="P229" s="84" t="s">
        <v>874</v>
      </c>
      <c r="Q229" s="78" t="s">
        <v>1109</v>
      </c>
      <c r="R229" s="18"/>
      <c r="S229" s="18"/>
      <c r="T229" s="99" t="s">
        <v>3311</v>
      </c>
      <c r="U229" s="78" t="s">
        <v>1228</v>
      </c>
      <c r="V229" s="78" t="s">
        <v>1455</v>
      </c>
      <c r="W229" s="78" t="s">
        <v>3143</v>
      </c>
      <c r="X229" s="78" t="s">
        <v>1228</v>
      </c>
      <c r="Y229" s="78" t="s">
        <v>1455</v>
      </c>
      <c r="Z229" s="64"/>
      <c r="AA229" s="65"/>
    </row>
    <row r="230" spans="1:27" ht="39.950000000000003" customHeight="1" x14ac:dyDescent="0.2">
      <c r="A230" s="84" t="s">
        <v>1539</v>
      </c>
      <c r="B230" s="77" t="s">
        <v>1116</v>
      </c>
      <c r="C230" s="76">
        <v>1</v>
      </c>
      <c r="D230" s="255">
        <v>1</v>
      </c>
      <c r="E230" s="268"/>
      <c r="F230" s="77" t="s">
        <v>1117</v>
      </c>
      <c r="G230" s="78">
        <v>1</v>
      </c>
      <c r="H230" s="269"/>
      <c r="I230" s="255">
        <v>1</v>
      </c>
      <c r="J230" s="24" t="s">
        <v>1118</v>
      </c>
      <c r="K230" s="78" t="s">
        <v>134</v>
      </c>
      <c r="L230" s="108" t="s">
        <v>48</v>
      </c>
      <c r="M230" s="108" t="s">
        <v>48</v>
      </c>
      <c r="N230" s="108"/>
      <c r="O230" s="108"/>
      <c r="P230" s="84" t="s">
        <v>874</v>
      </c>
      <c r="Q230" s="78" t="s">
        <v>1109</v>
      </c>
      <c r="R230" s="18"/>
      <c r="S230" s="18"/>
      <c r="T230" s="99" t="s">
        <v>3312</v>
      </c>
      <c r="U230" s="78" t="s">
        <v>1228</v>
      </c>
      <c r="V230" s="78" t="s">
        <v>1455</v>
      </c>
      <c r="W230" s="78" t="s">
        <v>3144</v>
      </c>
      <c r="X230" s="78" t="s">
        <v>1228</v>
      </c>
      <c r="Y230" s="78" t="s">
        <v>1455</v>
      </c>
      <c r="Z230" s="64"/>
      <c r="AA230" s="65"/>
    </row>
    <row r="231" spans="1:27" ht="39.950000000000003" customHeight="1" x14ac:dyDescent="0.2">
      <c r="A231" s="84" t="s">
        <v>1540</v>
      </c>
      <c r="B231" s="77" t="s">
        <v>1119</v>
      </c>
      <c r="C231" s="77">
        <v>1</v>
      </c>
      <c r="D231" s="255">
        <v>1</v>
      </c>
      <c r="E231" s="268"/>
      <c r="F231" s="77" t="s">
        <v>1120</v>
      </c>
      <c r="G231" s="78">
        <v>1</v>
      </c>
      <c r="H231" s="269"/>
      <c r="I231" s="255">
        <v>1</v>
      </c>
      <c r="J231" s="77" t="s">
        <v>1121</v>
      </c>
      <c r="K231" s="78" t="s">
        <v>134</v>
      </c>
      <c r="L231" s="108" t="s">
        <v>48</v>
      </c>
      <c r="M231" s="108" t="s">
        <v>48</v>
      </c>
      <c r="N231" s="108"/>
      <c r="O231" s="108"/>
      <c r="P231" s="84" t="s">
        <v>874</v>
      </c>
      <c r="Q231" s="78" t="s">
        <v>1109</v>
      </c>
      <c r="R231" s="18"/>
      <c r="S231" s="18"/>
      <c r="T231" s="99" t="s">
        <v>3313</v>
      </c>
      <c r="U231" s="78" t="s">
        <v>1228</v>
      </c>
      <c r="V231" s="78" t="s">
        <v>1455</v>
      </c>
      <c r="W231" s="78" t="s">
        <v>3145</v>
      </c>
      <c r="X231" s="78" t="s">
        <v>1228</v>
      </c>
      <c r="Y231" s="78" t="s">
        <v>1455</v>
      </c>
      <c r="Z231" s="64"/>
      <c r="AA231" s="65"/>
    </row>
    <row r="232" spans="1:27" ht="39.950000000000003" customHeight="1" x14ac:dyDescent="0.2">
      <c r="A232" s="84" t="s">
        <v>1541</v>
      </c>
      <c r="B232" s="77" t="s">
        <v>1122</v>
      </c>
      <c r="C232" s="77">
        <v>2</v>
      </c>
      <c r="D232" s="255">
        <v>1</v>
      </c>
      <c r="E232" s="268"/>
      <c r="F232" s="77" t="s">
        <v>1123</v>
      </c>
      <c r="G232" s="78">
        <v>2</v>
      </c>
      <c r="H232" s="269"/>
      <c r="I232" s="255">
        <v>1</v>
      </c>
      <c r="J232" s="77" t="s">
        <v>1124</v>
      </c>
      <c r="K232" s="78" t="s">
        <v>134</v>
      </c>
      <c r="L232" s="108"/>
      <c r="M232" s="108"/>
      <c r="N232" s="108" t="s">
        <v>48</v>
      </c>
      <c r="O232" s="108" t="s">
        <v>48</v>
      </c>
      <c r="P232" s="84" t="s">
        <v>874</v>
      </c>
      <c r="Q232" s="78" t="s">
        <v>1109</v>
      </c>
      <c r="R232" s="18"/>
      <c r="S232" s="18"/>
      <c r="T232" s="99" t="s">
        <v>3314</v>
      </c>
      <c r="U232" s="78" t="s">
        <v>1228</v>
      </c>
      <c r="V232" s="78" t="s">
        <v>1456</v>
      </c>
      <c r="W232" s="78" t="s">
        <v>3146</v>
      </c>
      <c r="X232" s="78" t="s">
        <v>1228</v>
      </c>
      <c r="Y232" s="78" t="s">
        <v>1456</v>
      </c>
      <c r="Z232" s="64"/>
      <c r="AA232" s="65"/>
    </row>
    <row r="233" spans="1:27" ht="39.950000000000003" customHeight="1" x14ac:dyDescent="0.2">
      <c r="A233" s="84" t="s">
        <v>1542</v>
      </c>
      <c r="B233" s="77" t="s">
        <v>1125</v>
      </c>
      <c r="C233" s="77">
        <v>1</v>
      </c>
      <c r="D233" s="255">
        <v>1</v>
      </c>
      <c r="E233" s="268"/>
      <c r="F233" s="77" t="s">
        <v>1126</v>
      </c>
      <c r="G233" s="78">
        <v>1</v>
      </c>
      <c r="H233" s="269"/>
      <c r="I233" s="255">
        <v>1</v>
      </c>
      <c r="J233" s="77" t="s">
        <v>1127</v>
      </c>
      <c r="K233" s="78" t="s">
        <v>134</v>
      </c>
      <c r="L233" s="108" t="s">
        <v>48</v>
      </c>
      <c r="M233" s="108" t="s">
        <v>48</v>
      </c>
      <c r="N233" s="108"/>
      <c r="O233" s="108"/>
      <c r="P233" s="84" t="s">
        <v>874</v>
      </c>
      <c r="Q233" s="78" t="s">
        <v>1109</v>
      </c>
      <c r="R233" s="18"/>
      <c r="S233" s="18"/>
      <c r="T233" s="99" t="s">
        <v>3315</v>
      </c>
      <c r="U233" s="78" t="s">
        <v>1228</v>
      </c>
      <c r="V233" s="78" t="s">
        <v>1455</v>
      </c>
      <c r="W233" s="78" t="s">
        <v>3147</v>
      </c>
      <c r="X233" s="78" t="s">
        <v>1228</v>
      </c>
      <c r="Y233" s="78" t="s">
        <v>1455</v>
      </c>
      <c r="Z233" s="64"/>
      <c r="AA233" s="65"/>
    </row>
    <row r="234" spans="1:27" ht="39.950000000000003" customHeight="1" x14ac:dyDescent="0.2">
      <c r="A234" s="84" t="s">
        <v>1543</v>
      </c>
      <c r="B234" s="77" t="s">
        <v>1128</v>
      </c>
      <c r="C234" s="77">
        <v>1</v>
      </c>
      <c r="D234" s="255">
        <v>1</v>
      </c>
      <c r="E234" s="268"/>
      <c r="F234" s="77" t="s">
        <v>1129</v>
      </c>
      <c r="G234" s="78">
        <v>1</v>
      </c>
      <c r="H234" s="269"/>
      <c r="I234" s="255">
        <v>1</v>
      </c>
      <c r="J234" s="77" t="s">
        <v>1130</v>
      </c>
      <c r="K234" s="78" t="s">
        <v>134</v>
      </c>
      <c r="L234" s="108" t="s">
        <v>48</v>
      </c>
      <c r="M234" s="108" t="s">
        <v>48</v>
      </c>
      <c r="N234" s="108"/>
      <c r="O234" s="108"/>
      <c r="P234" s="84" t="s">
        <v>874</v>
      </c>
      <c r="Q234" s="78" t="s">
        <v>1109</v>
      </c>
      <c r="R234" s="18"/>
      <c r="S234" s="18"/>
      <c r="T234" s="99" t="s">
        <v>3316</v>
      </c>
      <c r="U234" s="78" t="s">
        <v>1228</v>
      </c>
      <c r="V234" s="78" t="s">
        <v>1455</v>
      </c>
      <c r="W234" s="78" t="s">
        <v>3148</v>
      </c>
      <c r="X234" s="78" t="s">
        <v>1228</v>
      </c>
      <c r="Y234" s="78" t="s">
        <v>1455</v>
      </c>
      <c r="Z234" s="64"/>
      <c r="AA234" s="65"/>
    </row>
    <row r="235" spans="1:27" ht="39.950000000000003" customHeight="1" x14ac:dyDescent="0.2">
      <c r="A235" s="84" t="s">
        <v>1544</v>
      </c>
      <c r="B235" s="76" t="s">
        <v>1131</v>
      </c>
      <c r="C235" s="76">
        <v>2</v>
      </c>
      <c r="D235" s="255">
        <v>1</v>
      </c>
      <c r="E235" s="268"/>
      <c r="F235" s="76" t="s">
        <v>1132</v>
      </c>
      <c r="G235" s="78">
        <v>2</v>
      </c>
      <c r="H235" s="269"/>
      <c r="I235" s="255">
        <v>1</v>
      </c>
      <c r="J235" s="25" t="s">
        <v>1133</v>
      </c>
      <c r="K235" s="78" t="s">
        <v>232</v>
      </c>
      <c r="L235" s="108"/>
      <c r="M235" s="108"/>
      <c r="N235" s="108" t="s">
        <v>48</v>
      </c>
      <c r="O235" s="108" t="s">
        <v>48</v>
      </c>
      <c r="P235" s="84" t="s">
        <v>874</v>
      </c>
      <c r="Q235" s="78" t="s">
        <v>1135</v>
      </c>
      <c r="R235" s="18"/>
      <c r="S235" s="18"/>
      <c r="T235" s="99" t="s">
        <v>3317</v>
      </c>
      <c r="U235" s="78" t="s">
        <v>1457</v>
      </c>
      <c r="V235" s="78" t="s">
        <v>1458</v>
      </c>
      <c r="W235" s="78" t="s">
        <v>3149</v>
      </c>
      <c r="X235" s="78" t="s">
        <v>1457</v>
      </c>
      <c r="Y235" s="78" t="s">
        <v>1458</v>
      </c>
      <c r="Z235" s="64"/>
      <c r="AA235" s="65"/>
    </row>
    <row r="236" spans="1:27" ht="39.950000000000003" customHeight="1" x14ac:dyDescent="0.2">
      <c r="A236" s="84" t="s">
        <v>1545</v>
      </c>
      <c r="B236" s="76" t="s">
        <v>1136</v>
      </c>
      <c r="C236" s="76">
        <v>1</v>
      </c>
      <c r="D236" s="255">
        <v>1</v>
      </c>
      <c r="E236" s="268"/>
      <c r="F236" s="76" t="s">
        <v>1137</v>
      </c>
      <c r="G236" s="78">
        <v>1</v>
      </c>
      <c r="H236" s="269"/>
      <c r="I236" s="255">
        <v>1</v>
      </c>
      <c r="J236" s="25" t="s">
        <v>1138</v>
      </c>
      <c r="K236" s="78" t="s">
        <v>232</v>
      </c>
      <c r="L236" s="108"/>
      <c r="M236" s="108"/>
      <c r="N236" s="108" t="s">
        <v>48</v>
      </c>
      <c r="O236" s="108" t="s">
        <v>48</v>
      </c>
      <c r="P236" s="84" t="s">
        <v>874</v>
      </c>
      <c r="Q236" s="78" t="s">
        <v>1135</v>
      </c>
      <c r="R236" s="18"/>
      <c r="S236" s="18"/>
      <c r="T236" s="99" t="s">
        <v>3318</v>
      </c>
      <c r="U236" s="78" t="s">
        <v>1457</v>
      </c>
      <c r="V236" s="78" t="s">
        <v>1459</v>
      </c>
      <c r="W236" s="78" t="s">
        <v>3150</v>
      </c>
      <c r="X236" s="78" t="s">
        <v>1457</v>
      </c>
      <c r="Y236" s="78" t="s">
        <v>1459</v>
      </c>
      <c r="Z236" s="64"/>
      <c r="AA236" s="65"/>
    </row>
    <row r="237" spans="1:27" ht="39.950000000000003" customHeight="1" x14ac:dyDescent="0.2">
      <c r="A237" s="84" t="s">
        <v>1546</v>
      </c>
      <c r="B237" s="76" t="s">
        <v>1139</v>
      </c>
      <c r="C237" s="76">
        <v>1</v>
      </c>
      <c r="D237" s="255">
        <v>1</v>
      </c>
      <c r="E237" s="268"/>
      <c r="F237" s="76" t="s">
        <v>1140</v>
      </c>
      <c r="G237" s="78">
        <v>1</v>
      </c>
      <c r="H237" s="269"/>
      <c r="I237" s="255">
        <v>1</v>
      </c>
      <c r="J237" s="25" t="s">
        <v>1141</v>
      </c>
      <c r="K237" s="78" t="s">
        <v>232</v>
      </c>
      <c r="L237" s="108"/>
      <c r="M237" s="108"/>
      <c r="N237" s="108" t="s">
        <v>48</v>
      </c>
      <c r="O237" s="108" t="s">
        <v>48</v>
      </c>
      <c r="P237" s="84" t="s">
        <v>874</v>
      </c>
      <c r="Q237" s="78" t="s">
        <v>1135</v>
      </c>
      <c r="R237" s="18"/>
      <c r="S237" s="18"/>
      <c r="T237" s="99" t="s">
        <v>3319</v>
      </c>
      <c r="U237" s="78" t="s">
        <v>1457</v>
      </c>
      <c r="V237" s="78" t="s">
        <v>1459</v>
      </c>
      <c r="W237" s="78" t="s">
        <v>3151</v>
      </c>
      <c r="X237" s="78" t="s">
        <v>1457</v>
      </c>
      <c r="Y237" s="78" t="s">
        <v>1459</v>
      </c>
      <c r="Z237" s="64"/>
      <c r="AA237" s="65"/>
    </row>
    <row r="238" spans="1:27" ht="39.950000000000003" customHeight="1" x14ac:dyDescent="0.2">
      <c r="A238" s="84" t="s">
        <v>1547</v>
      </c>
      <c r="B238" s="76" t="s">
        <v>1142</v>
      </c>
      <c r="C238" s="76">
        <v>1</v>
      </c>
      <c r="D238" s="255">
        <v>1</v>
      </c>
      <c r="E238" s="268"/>
      <c r="F238" s="76" t="s">
        <v>1143</v>
      </c>
      <c r="G238" s="78">
        <v>1</v>
      </c>
      <c r="H238" s="269"/>
      <c r="I238" s="255">
        <v>1</v>
      </c>
      <c r="J238" s="25" t="s">
        <v>1144</v>
      </c>
      <c r="K238" s="78" t="s">
        <v>232</v>
      </c>
      <c r="L238" s="108"/>
      <c r="M238" s="108"/>
      <c r="N238" s="108" t="s">
        <v>48</v>
      </c>
      <c r="O238" s="108" t="s">
        <v>48</v>
      </c>
      <c r="P238" s="84" t="s">
        <v>874</v>
      </c>
      <c r="Q238" s="78" t="s">
        <v>1135</v>
      </c>
      <c r="R238" s="18"/>
      <c r="S238" s="18"/>
      <c r="T238" s="99" t="s">
        <v>3320</v>
      </c>
      <c r="U238" s="78" t="s">
        <v>1457</v>
      </c>
      <c r="V238" s="78" t="s">
        <v>1459</v>
      </c>
      <c r="W238" s="78" t="s">
        <v>3152</v>
      </c>
      <c r="X238" s="78" t="s">
        <v>1457</v>
      </c>
      <c r="Y238" s="78" t="s">
        <v>1459</v>
      </c>
      <c r="Z238" s="64"/>
      <c r="AA238" s="65"/>
    </row>
    <row r="239" spans="1:27" ht="39.950000000000003" customHeight="1" x14ac:dyDescent="0.2">
      <c r="A239" s="84" t="s">
        <v>1548</v>
      </c>
      <c r="B239" s="76" t="s">
        <v>1145</v>
      </c>
      <c r="C239" s="77">
        <v>1</v>
      </c>
      <c r="D239" s="255">
        <v>1</v>
      </c>
      <c r="E239" s="268"/>
      <c r="F239" s="76" t="s">
        <v>1146</v>
      </c>
      <c r="G239" s="78">
        <v>1</v>
      </c>
      <c r="H239" s="269"/>
      <c r="I239" s="255">
        <v>1</v>
      </c>
      <c r="J239" s="25" t="s">
        <v>1147</v>
      </c>
      <c r="K239" s="78" t="s">
        <v>232</v>
      </c>
      <c r="L239" s="108" t="s">
        <v>48</v>
      </c>
      <c r="M239" s="108" t="s">
        <v>48</v>
      </c>
      <c r="N239" s="108"/>
      <c r="O239" s="108"/>
      <c r="P239" s="84" t="s">
        <v>874</v>
      </c>
      <c r="Q239" s="78" t="s">
        <v>1135</v>
      </c>
      <c r="R239" s="18"/>
      <c r="S239" s="18"/>
      <c r="T239" s="99" t="s">
        <v>3321</v>
      </c>
      <c r="U239" s="78" t="s">
        <v>1457</v>
      </c>
      <c r="V239" s="78" t="s">
        <v>1459</v>
      </c>
      <c r="W239" s="78" t="s">
        <v>3153</v>
      </c>
      <c r="X239" s="78" t="s">
        <v>1457</v>
      </c>
      <c r="Y239" s="78" t="s">
        <v>1459</v>
      </c>
      <c r="Z239" s="64"/>
      <c r="AA239" s="65"/>
    </row>
    <row r="240" spans="1:27" ht="39.950000000000003" customHeight="1" x14ac:dyDescent="0.2">
      <c r="A240" s="84" t="s">
        <v>1549</v>
      </c>
      <c r="B240" s="77" t="s">
        <v>1148</v>
      </c>
      <c r="C240" s="77">
        <v>1</v>
      </c>
      <c r="D240" s="255">
        <v>1</v>
      </c>
      <c r="E240" s="268"/>
      <c r="F240" s="76" t="s">
        <v>1149</v>
      </c>
      <c r="G240" s="78">
        <v>1</v>
      </c>
      <c r="H240" s="269"/>
      <c r="I240" s="255">
        <v>1</v>
      </c>
      <c r="J240" s="24" t="s">
        <v>1150</v>
      </c>
      <c r="K240" s="78" t="s">
        <v>232</v>
      </c>
      <c r="L240" s="108"/>
      <c r="M240" s="108"/>
      <c r="N240" s="108" t="s">
        <v>48</v>
      </c>
      <c r="O240" s="108" t="s">
        <v>48</v>
      </c>
      <c r="P240" s="84" t="s">
        <v>874</v>
      </c>
      <c r="Q240" s="78" t="s">
        <v>1135</v>
      </c>
      <c r="R240" s="18"/>
      <c r="S240" s="18"/>
      <c r="T240" s="99" t="s">
        <v>3322</v>
      </c>
      <c r="U240" s="78" t="s">
        <v>1457</v>
      </c>
      <c r="V240" s="78" t="s">
        <v>1459</v>
      </c>
      <c r="W240" s="78" t="s">
        <v>3154</v>
      </c>
      <c r="X240" s="78" t="s">
        <v>1457</v>
      </c>
      <c r="Y240" s="78" t="s">
        <v>1459</v>
      </c>
      <c r="Z240" s="64"/>
      <c r="AA240" s="65"/>
    </row>
    <row r="241" spans="1:27" ht="39.950000000000003" customHeight="1" x14ac:dyDescent="0.2">
      <c r="A241" s="84" t="s">
        <v>1550</v>
      </c>
      <c r="B241" s="77" t="s">
        <v>1151</v>
      </c>
      <c r="C241" s="77">
        <v>1</v>
      </c>
      <c r="D241" s="255">
        <v>1</v>
      </c>
      <c r="E241" s="268"/>
      <c r="F241" s="76" t="s">
        <v>1152</v>
      </c>
      <c r="G241" s="78">
        <v>1</v>
      </c>
      <c r="H241" s="269"/>
      <c r="I241" s="255">
        <v>1</v>
      </c>
      <c r="J241" s="24" t="s">
        <v>1153</v>
      </c>
      <c r="K241" s="78" t="s">
        <v>232</v>
      </c>
      <c r="L241" s="108" t="s">
        <v>48</v>
      </c>
      <c r="M241" s="108" t="s">
        <v>48</v>
      </c>
      <c r="N241" s="108"/>
      <c r="O241" s="108"/>
      <c r="P241" s="84" t="s">
        <v>874</v>
      </c>
      <c r="Q241" s="78" t="s">
        <v>1135</v>
      </c>
      <c r="R241" s="18"/>
      <c r="S241" s="18"/>
      <c r="T241" s="99" t="s">
        <v>3323</v>
      </c>
      <c r="U241" s="78" t="s">
        <v>1457</v>
      </c>
      <c r="V241" s="78" t="s">
        <v>1459</v>
      </c>
      <c r="W241" s="78" t="s">
        <v>3155</v>
      </c>
      <c r="X241" s="78" t="s">
        <v>1457</v>
      </c>
      <c r="Y241" s="78" t="s">
        <v>1459</v>
      </c>
      <c r="Z241" s="64"/>
      <c r="AA241" s="65"/>
    </row>
    <row r="242" spans="1:27" ht="39.950000000000003" customHeight="1" x14ac:dyDescent="0.2">
      <c r="A242" s="84" t="s">
        <v>1551</v>
      </c>
      <c r="B242" s="77" t="s">
        <v>1154</v>
      </c>
      <c r="C242" s="77">
        <v>1</v>
      </c>
      <c r="D242" s="255">
        <v>1</v>
      </c>
      <c r="E242" s="268"/>
      <c r="F242" s="76" t="s">
        <v>1155</v>
      </c>
      <c r="G242" s="78">
        <v>1</v>
      </c>
      <c r="H242" s="269"/>
      <c r="I242" s="255">
        <v>1</v>
      </c>
      <c r="J242" s="24" t="s">
        <v>1156</v>
      </c>
      <c r="K242" s="78" t="s">
        <v>232</v>
      </c>
      <c r="L242" s="108"/>
      <c r="M242" s="108"/>
      <c r="N242" s="108" t="s">
        <v>48</v>
      </c>
      <c r="O242" s="108" t="s">
        <v>48</v>
      </c>
      <c r="P242" s="84" t="s">
        <v>874</v>
      </c>
      <c r="Q242" s="78" t="s">
        <v>1135</v>
      </c>
      <c r="R242" s="18"/>
      <c r="S242" s="18"/>
      <c r="T242" s="99" t="s">
        <v>3324</v>
      </c>
      <c r="U242" s="78" t="s">
        <v>1457</v>
      </c>
      <c r="V242" s="78" t="s">
        <v>1459</v>
      </c>
      <c r="W242" s="78" t="s">
        <v>3156</v>
      </c>
      <c r="X242" s="78" t="s">
        <v>1457</v>
      </c>
      <c r="Y242" s="78" t="s">
        <v>1459</v>
      </c>
      <c r="Z242" s="64"/>
      <c r="AA242" s="65"/>
    </row>
    <row r="243" spans="1:27" ht="39.950000000000003" customHeight="1" x14ac:dyDescent="0.2">
      <c r="A243" s="84" t="s">
        <v>1552</v>
      </c>
      <c r="B243" s="77" t="s">
        <v>1157</v>
      </c>
      <c r="C243" s="77">
        <v>1</v>
      </c>
      <c r="D243" s="255">
        <v>1</v>
      </c>
      <c r="E243" s="268"/>
      <c r="F243" s="76" t="s">
        <v>1158</v>
      </c>
      <c r="G243" s="78">
        <v>1</v>
      </c>
      <c r="H243" s="269"/>
      <c r="I243" s="255">
        <v>1</v>
      </c>
      <c r="J243" s="24" t="s">
        <v>1159</v>
      </c>
      <c r="K243" s="78" t="s">
        <v>232</v>
      </c>
      <c r="L243" s="108" t="s">
        <v>48</v>
      </c>
      <c r="M243" s="108" t="s">
        <v>48</v>
      </c>
      <c r="N243" s="108"/>
      <c r="O243" s="108"/>
      <c r="P243" s="84" t="s">
        <v>874</v>
      </c>
      <c r="Q243" s="78" t="s">
        <v>1135</v>
      </c>
      <c r="R243" s="18"/>
      <c r="S243" s="18"/>
      <c r="T243" s="99" t="s">
        <v>3325</v>
      </c>
      <c r="U243" s="78" t="s">
        <v>1457</v>
      </c>
      <c r="V243" s="78" t="s">
        <v>1459</v>
      </c>
      <c r="W243" s="78" t="s">
        <v>3157</v>
      </c>
      <c r="X243" s="78" t="s">
        <v>1457</v>
      </c>
      <c r="Y243" s="78" t="s">
        <v>1459</v>
      </c>
      <c r="Z243" s="64"/>
      <c r="AA243" s="65"/>
    </row>
    <row r="244" spans="1:27" ht="39.950000000000003" customHeight="1" x14ac:dyDescent="0.2">
      <c r="A244" s="84" t="s">
        <v>1553</v>
      </c>
      <c r="B244" s="76" t="s">
        <v>1160</v>
      </c>
      <c r="C244" s="76">
        <v>1</v>
      </c>
      <c r="D244" s="255">
        <v>1</v>
      </c>
      <c r="E244" s="268"/>
      <c r="F244" s="76" t="s">
        <v>1161</v>
      </c>
      <c r="G244" s="78">
        <v>1</v>
      </c>
      <c r="H244" s="269"/>
      <c r="I244" s="255">
        <v>1</v>
      </c>
      <c r="J244" s="25" t="s">
        <v>1162</v>
      </c>
      <c r="K244" s="78" t="s">
        <v>31</v>
      </c>
      <c r="L244" s="108"/>
      <c r="M244" s="108"/>
      <c r="N244" s="108" t="s">
        <v>48</v>
      </c>
      <c r="O244" s="108" t="s">
        <v>48</v>
      </c>
      <c r="P244" s="84" t="s">
        <v>874</v>
      </c>
      <c r="Q244" s="78" t="s">
        <v>1164</v>
      </c>
      <c r="R244" s="18"/>
      <c r="S244" s="18"/>
      <c r="T244" s="99" t="s">
        <v>3326</v>
      </c>
      <c r="U244" s="78" t="s">
        <v>1263</v>
      </c>
      <c r="V244" s="78" t="s">
        <v>1460</v>
      </c>
      <c r="W244" s="78" t="s">
        <v>3107</v>
      </c>
      <c r="X244" s="78" t="s">
        <v>1263</v>
      </c>
      <c r="Y244" s="78" t="s">
        <v>1460</v>
      </c>
      <c r="Z244" s="64"/>
      <c r="AA244" s="65"/>
    </row>
    <row r="245" spans="1:27" ht="39.950000000000003" customHeight="1" x14ac:dyDescent="0.2">
      <c r="A245" s="84" t="s">
        <v>1554</v>
      </c>
      <c r="B245" s="76" t="s">
        <v>1165</v>
      </c>
      <c r="C245" s="76">
        <v>1</v>
      </c>
      <c r="D245" s="255">
        <v>1</v>
      </c>
      <c r="E245" s="268"/>
      <c r="F245" s="76" t="s">
        <v>1166</v>
      </c>
      <c r="G245" s="78">
        <v>1</v>
      </c>
      <c r="H245" s="269"/>
      <c r="I245" s="255">
        <v>1</v>
      </c>
      <c r="J245" s="25" t="s">
        <v>1167</v>
      </c>
      <c r="K245" s="78" t="s">
        <v>31</v>
      </c>
      <c r="L245" s="108"/>
      <c r="M245" s="108"/>
      <c r="N245" s="108" t="s">
        <v>48</v>
      </c>
      <c r="O245" s="108" t="s">
        <v>48</v>
      </c>
      <c r="P245" s="84" t="s">
        <v>874</v>
      </c>
      <c r="Q245" s="78" t="s">
        <v>1164</v>
      </c>
      <c r="R245" s="18"/>
      <c r="S245" s="18"/>
      <c r="T245" s="99" t="s">
        <v>3327</v>
      </c>
      <c r="U245" s="78" t="s">
        <v>1263</v>
      </c>
      <c r="V245" s="78" t="s">
        <v>1460</v>
      </c>
      <c r="W245" s="78" t="s">
        <v>3108</v>
      </c>
      <c r="X245" s="78" t="s">
        <v>1263</v>
      </c>
      <c r="Y245" s="78" t="s">
        <v>1460</v>
      </c>
      <c r="Z245" s="64"/>
      <c r="AA245" s="65"/>
    </row>
    <row r="246" spans="1:27" ht="39.950000000000003" customHeight="1" x14ac:dyDescent="0.2">
      <c r="A246" s="84" t="s">
        <v>1555</v>
      </c>
      <c r="B246" s="76" t="s">
        <v>1168</v>
      </c>
      <c r="C246" s="76">
        <v>1</v>
      </c>
      <c r="D246" s="255">
        <v>1</v>
      </c>
      <c r="E246" s="268"/>
      <c r="F246" s="76" t="s">
        <v>1169</v>
      </c>
      <c r="G246" s="78">
        <v>1</v>
      </c>
      <c r="H246" s="269"/>
      <c r="I246" s="255">
        <v>1</v>
      </c>
      <c r="J246" s="25" t="s">
        <v>1170</v>
      </c>
      <c r="K246" s="78" t="s">
        <v>31</v>
      </c>
      <c r="L246" s="108" t="s">
        <v>48</v>
      </c>
      <c r="M246" s="108" t="s">
        <v>48</v>
      </c>
      <c r="N246" s="108"/>
      <c r="O246" s="108"/>
      <c r="P246" s="84" t="s">
        <v>874</v>
      </c>
      <c r="Q246" s="78" t="s">
        <v>1164</v>
      </c>
      <c r="R246" s="18"/>
      <c r="S246" s="18"/>
      <c r="T246" s="99" t="s">
        <v>3328</v>
      </c>
      <c r="U246" s="78" t="s">
        <v>1263</v>
      </c>
      <c r="V246" s="78" t="s">
        <v>1460</v>
      </c>
      <c r="W246" s="78" t="s">
        <v>3158</v>
      </c>
      <c r="X246" s="78" t="s">
        <v>1263</v>
      </c>
      <c r="Y246" s="78" t="s">
        <v>1460</v>
      </c>
      <c r="Z246" s="64"/>
      <c r="AA246" s="65"/>
    </row>
    <row r="247" spans="1:27" ht="39.950000000000003" customHeight="1" x14ac:dyDescent="0.2">
      <c r="A247" s="84" t="s">
        <v>1556</v>
      </c>
      <c r="B247" s="76" t="s">
        <v>1171</v>
      </c>
      <c r="C247" s="29" t="s">
        <v>920</v>
      </c>
      <c r="D247" s="255"/>
      <c r="E247" s="268"/>
      <c r="F247" s="76" t="s">
        <v>1172</v>
      </c>
      <c r="G247" s="78">
        <v>1</v>
      </c>
      <c r="H247" s="269"/>
      <c r="I247" s="255">
        <v>1</v>
      </c>
      <c r="J247" s="25" t="s">
        <v>1173</v>
      </c>
      <c r="K247" s="78" t="s">
        <v>31</v>
      </c>
      <c r="L247" s="108" t="s">
        <v>48</v>
      </c>
      <c r="M247" s="108" t="s">
        <v>48</v>
      </c>
      <c r="N247" s="108"/>
      <c r="O247" s="108"/>
      <c r="P247" s="84" t="s">
        <v>874</v>
      </c>
      <c r="Q247" s="78" t="s">
        <v>1164</v>
      </c>
      <c r="R247" s="18"/>
      <c r="S247" s="18"/>
      <c r="T247" s="99"/>
      <c r="U247" s="78"/>
      <c r="V247" s="78"/>
      <c r="W247" s="78" t="s">
        <v>3159</v>
      </c>
      <c r="X247" s="78" t="s">
        <v>1263</v>
      </c>
      <c r="Y247" s="78" t="s">
        <v>1460</v>
      </c>
      <c r="Z247" s="66"/>
      <c r="AA247" s="65"/>
    </row>
    <row r="248" spans="1:27" ht="39.950000000000003" customHeight="1" x14ac:dyDescent="0.2">
      <c r="A248" s="84" t="s">
        <v>1557</v>
      </c>
      <c r="B248" s="76" t="s">
        <v>1174</v>
      </c>
      <c r="C248" s="29" t="s">
        <v>920</v>
      </c>
      <c r="D248" s="255"/>
      <c r="E248" s="268"/>
      <c r="F248" s="76" t="s">
        <v>1175</v>
      </c>
      <c r="G248" s="78">
        <v>1</v>
      </c>
      <c r="H248" s="269"/>
      <c r="I248" s="255">
        <v>1</v>
      </c>
      <c r="J248" s="25" t="s">
        <v>1176</v>
      </c>
      <c r="K248" s="78" t="s">
        <v>31</v>
      </c>
      <c r="L248" s="108" t="s">
        <v>48</v>
      </c>
      <c r="M248" s="108" t="s">
        <v>48</v>
      </c>
      <c r="N248" s="108"/>
      <c r="O248" s="108"/>
      <c r="P248" s="84" t="s">
        <v>874</v>
      </c>
      <c r="Q248" s="78" t="s">
        <v>1164</v>
      </c>
      <c r="R248" s="18"/>
      <c r="S248" s="18"/>
      <c r="T248" s="99"/>
      <c r="U248" s="78"/>
      <c r="V248" s="78"/>
      <c r="W248" s="78" t="s">
        <v>3160</v>
      </c>
      <c r="X248" s="78" t="s">
        <v>1263</v>
      </c>
      <c r="Y248" s="78" t="s">
        <v>1460</v>
      </c>
      <c r="Z248" s="66"/>
      <c r="AA248" s="65"/>
    </row>
    <row r="249" spans="1:27" ht="39.950000000000003" customHeight="1" x14ac:dyDescent="0.2">
      <c r="A249" s="84" t="s">
        <v>1558</v>
      </c>
      <c r="B249" s="76" t="s">
        <v>1177</v>
      </c>
      <c r="C249" s="76">
        <v>1</v>
      </c>
      <c r="D249" s="255">
        <v>1</v>
      </c>
      <c r="E249" s="268"/>
      <c r="F249" s="76" t="s">
        <v>1178</v>
      </c>
      <c r="G249" s="78">
        <v>1</v>
      </c>
      <c r="H249" s="269"/>
      <c r="I249" s="255">
        <v>1</v>
      </c>
      <c r="J249" s="25" t="s">
        <v>1179</v>
      </c>
      <c r="K249" s="78" t="s">
        <v>31</v>
      </c>
      <c r="L249" s="108"/>
      <c r="M249" s="108"/>
      <c r="N249" s="108" t="s">
        <v>48</v>
      </c>
      <c r="O249" s="108" t="s">
        <v>48</v>
      </c>
      <c r="P249" s="84" t="s">
        <v>874</v>
      </c>
      <c r="Q249" s="78" t="s">
        <v>1164</v>
      </c>
      <c r="R249" s="18"/>
      <c r="S249" s="18"/>
      <c r="T249" s="99" t="s">
        <v>3329</v>
      </c>
      <c r="U249" s="78" t="s">
        <v>1263</v>
      </c>
      <c r="V249" s="78" t="s">
        <v>1460</v>
      </c>
      <c r="W249" s="78" t="s">
        <v>3161</v>
      </c>
      <c r="X249" s="78" t="s">
        <v>1263</v>
      </c>
      <c r="Y249" s="78" t="s">
        <v>1460</v>
      </c>
      <c r="Z249" s="64"/>
      <c r="AA249" s="65"/>
    </row>
    <row r="250" spans="1:27" ht="39.950000000000003" customHeight="1" x14ac:dyDescent="0.2">
      <c r="A250" s="84" t="s">
        <v>1559</v>
      </c>
      <c r="B250" s="76" t="s">
        <v>1180</v>
      </c>
      <c r="C250" s="76">
        <v>1</v>
      </c>
      <c r="D250" s="255">
        <v>1</v>
      </c>
      <c r="E250" s="268"/>
      <c r="F250" s="76" t="s">
        <v>1181</v>
      </c>
      <c r="G250" s="78">
        <v>1</v>
      </c>
      <c r="H250" s="269"/>
      <c r="I250" s="255">
        <v>1</v>
      </c>
      <c r="J250" s="25" t="s">
        <v>1182</v>
      </c>
      <c r="K250" s="78" t="s">
        <v>31</v>
      </c>
      <c r="L250" s="108" t="s">
        <v>48</v>
      </c>
      <c r="M250" s="108" t="s">
        <v>48</v>
      </c>
      <c r="N250" s="108"/>
      <c r="O250" s="108"/>
      <c r="P250" s="84" t="s">
        <v>874</v>
      </c>
      <c r="Q250" s="78" t="s">
        <v>1164</v>
      </c>
      <c r="R250" s="18"/>
      <c r="S250" s="18"/>
      <c r="T250" s="99" t="s">
        <v>3330</v>
      </c>
      <c r="U250" s="78" t="s">
        <v>1263</v>
      </c>
      <c r="V250" s="78" t="s">
        <v>1460</v>
      </c>
      <c r="W250" s="78" t="s">
        <v>3162</v>
      </c>
      <c r="X250" s="78" t="s">
        <v>1263</v>
      </c>
      <c r="Y250" s="78" t="s">
        <v>1460</v>
      </c>
      <c r="Z250" s="64"/>
      <c r="AA250" s="65"/>
    </row>
    <row r="251" spans="1:27" ht="39.950000000000003" customHeight="1" x14ac:dyDescent="0.2">
      <c r="A251" s="84" t="s">
        <v>1560</v>
      </c>
      <c r="B251" s="76" t="s">
        <v>1183</v>
      </c>
      <c r="C251" s="29" t="s">
        <v>920</v>
      </c>
      <c r="D251" s="255"/>
      <c r="E251" s="268"/>
      <c r="F251" s="76" t="s">
        <v>1184</v>
      </c>
      <c r="G251" s="78">
        <v>1</v>
      </c>
      <c r="H251" s="269"/>
      <c r="I251" s="255">
        <v>1</v>
      </c>
      <c r="J251" s="25" t="s">
        <v>1185</v>
      </c>
      <c r="K251" s="78" t="s">
        <v>31</v>
      </c>
      <c r="L251" s="108"/>
      <c r="M251" s="108"/>
      <c r="N251" s="108" t="s">
        <v>48</v>
      </c>
      <c r="O251" s="108" t="s">
        <v>48</v>
      </c>
      <c r="P251" s="84" t="s">
        <v>874</v>
      </c>
      <c r="Q251" s="78" t="s">
        <v>1164</v>
      </c>
      <c r="R251" s="18"/>
      <c r="S251" s="18"/>
      <c r="T251" s="99"/>
      <c r="U251" s="78"/>
      <c r="V251" s="78"/>
      <c r="W251" s="78" t="s">
        <v>3163</v>
      </c>
      <c r="X251" s="78" t="s">
        <v>1263</v>
      </c>
      <c r="Y251" s="78" t="s">
        <v>1460</v>
      </c>
      <c r="Z251" s="67"/>
      <c r="AA251" s="65"/>
    </row>
    <row r="252" spans="1:27" ht="39.950000000000003" customHeight="1" x14ac:dyDescent="0.2">
      <c r="A252" s="84" t="s">
        <v>1561</v>
      </c>
      <c r="B252" s="76" t="s">
        <v>1186</v>
      </c>
      <c r="C252" s="76">
        <v>1</v>
      </c>
      <c r="D252" s="255">
        <v>1</v>
      </c>
      <c r="E252" s="268"/>
      <c r="F252" s="76" t="s">
        <v>1187</v>
      </c>
      <c r="G252" s="78">
        <v>1</v>
      </c>
      <c r="H252" s="269"/>
      <c r="I252" s="255">
        <v>1</v>
      </c>
      <c r="J252" s="25" t="s">
        <v>1188</v>
      </c>
      <c r="K252" s="78" t="s">
        <v>31</v>
      </c>
      <c r="L252" s="108"/>
      <c r="M252" s="108"/>
      <c r="N252" s="108" t="s">
        <v>48</v>
      </c>
      <c r="O252" s="108" t="s">
        <v>48</v>
      </c>
      <c r="P252" s="84" t="s">
        <v>874</v>
      </c>
      <c r="Q252" s="78" t="s">
        <v>1164</v>
      </c>
      <c r="R252" s="18"/>
      <c r="S252" s="18"/>
      <c r="T252" s="99" t="s">
        <v>3331</v>
      </c>
      <c r="U252" s="78" t="s">
        <v>1263</v>
      </c>
      <c r="V252" s="78" t="s">
        <v>1460</v>
      </c>
      <c r="W252" s="78" t="s">
        <v>3164</v>
      </c>
      <c r="X252" s="78" t="s">
        <v>1263</v>
      </c>
      <c r="Y252" s="78" t="s">
        <v>1460</v>
      </c>
      <c r="Z252" s="64"/>
      <c r="AA252" s="65"/>
    </row>
    <row r="253" spans="1:27" ht="39.950000000000003" customHeight="1" x14ac:dyDescent="0.2">
      <c r="A253" s="84" t="s">
        <v>1562</v>
      </c>
      <c r="B253" s="76" t="s">
        <v>1189</v>
      </c>
      <c r="C253" s="76">
        <v>1</v>
      </c>
      <c r="D253" s="255">
        <v>1</v>
      </c>
      <c r="E253" s="268"/>
      <c r="F253" s="76" t="s">
        <v>1190</v>
      </c>
      <c r="G253" s="78">
        <v>1</v>
      </c>
      <c r="H253" s="269"/>
      <c r="I253" s="255">
        <v>1</v>
      </c>
      <c r="J253" s="25" t="s">
        <v>1191</v>
      </c>
      <c r="K253" s="78" t="s">
        <v>31</v>
      </c>
      <c r="L253" s="108"/>
      <c r="M253" s="108"/>
      <c r="N253" s="108" t="s">
        <v>48</v>
      </c>
      <c r="O253" s="108" t="s">
        <v>48</v>
      </c>
      <c r="P253" s="84" t="s">
        <v>874</v>
      </c>
      <c r="Q253" s="78" t="s">
        <v>1164</v>
      </c>
      <c r="R253" s="18"/>
      <c r="S253" s="18"/>
      <c r="T253" s="99" t="s">
        <v>3332</v>
      </c>
      <c r="U253" s="78" t="s">
        <v>1263</v>
      </c>
      <c r="V253" s="78" t="s">
        <v>1460</v>
      </c>
      <c r="W253" s="78" t="s">
        <v>3165</v>
      </c>
      <c r="X253" s="78" t="s">
        <v>1263</v>
      </c>
      <c r="Y253" s="78" t="s">
        <v>1460</v>
      </c>
      <c r="Z253" s="64"/>
      <c r="AA253" s="65"/>
    </row>
    <row r="254" spans="1:27" ht="39.950000000000003" customHeight="1" x14ac:dyDescent="0.2">
      <c r="A254" s="84" t="s">
        <v>1563</v>
      </c>
      <c r="B254" s="76" t="s">
        <v>1192</v>
      </c>
      <c r="C254" s="76">
        <v>2</v>
      </c>
      <c r="D254" s="255">
        <v>1</v>
      </c>
      <c r="E254" s="268"/>
      <c r="F254" s="76" t="s">
        <v>1193</v>
      </c>
      <c r="G254" s="78">
        <v>2</v>
      </c>
      <c r="H254" s="269"/>
      <c r="I254" s="255">
        <v>1</v>
      </c>
      <c r="J254" s="24" t="s">
        <v>1194</v>
      </c>
      <c r="K254" s="78" t="s">
        <v>31</v>
      </c>
      <c r="L254" s="108" t="s">
        <v>48</v>
      </c>
      <c r="M254" s="108" t="s">
        <v>48</v>
      </c>
      <c r="N254" s="108"/>
      <c r="O254" s="108"/>
      <c r="P254" s="84" t="s">
        <v>874</v>
      </c>
      <c r="Q254" s="78" t="s">
        <v>1164</v>
      </c>
      <c r="R254" s="18"/>
      <c r="S254" s="18"/>
      <c r="T254" s="99" t="s">
        <v>3333</v>
      </c>
      <c r="U254" s="78" t="s">
        <v>1263</v>
      </c>
      <c r="V254" s="78" t="s">
        <v>1461</v>
      </c>
      <c r="W254" s="78" t="s">
        <v>3166</v>
      </c>
      <c r="X254" s="78" t="s">
        <v>1263</v>
      </c>
      <c r="Y254" s="78" t="s">
        <v>1461</v>
      </c>
      <c r="Z254" s="64"/>
      <c r="AA254" s="65"/>
    </row>
    <row r="255" spans="1:27" ht="39.950000000000003" customHeight="1" x14ac:dyDescent="0.2">
      <c r="A255" s="84" t="s">
        <v>1564</v>
      </c>
      <c r="B255" s="76" t="s">
        <v>1195</v>
      </c>
      <c r="C255" s="76">
        <v>3</v>
      </c>
      <c r="D255" s="255">
        <v>1</v>
      </c>
      <c r="E255" s="268"/>
      <c r="F255" s="76" t="s">
        <v>1196</v>
      </c>
      <c r="G255" s="78">
        <v>2</v>
      </c>
      <c r="H255" s="269"/>
      <c r="I255" s="255">
        <v>1</v>
      </c>
      <c r="J255" s="24" t="s">
        <v>1197</v>
      </c>
      <c r="K255" s="78" t="s">
        <v>31</v>
      </c>
      <c r="L255" s="108"/>
      <c r="M255" s="108"/>
      <c r="N255" s="108" t="s">
        <v>48</v>
      </c>
      <c r="O255" s="108" t="s">
        <v>48</v>
      </c>
      <c r="P255" s="84" t="s">
        <v>874</v>
      </c>
      <c r="Q255" s="78" t="s">
        <v>1164</v>
      </c>
      <c r="R255" s="18"/>
      <c r="S255" s="18"/>
      <c r="T255" s="99" t="s">
        <v>3334</v>
      </c>
      <c r="U255" s="78" t="s">
        <v>1263</v>
      </c>
      <c r="V255" s="78" t="s">
        <v>1461</v>
      </c>
      <c r="W255" s="78" t="s">
        <v>3167</v>
      </c>
      <c r="X255" s="78" t="s">
        <v>1263</v>
      </c>
      <c r="Y255" s="78" t="s">
        <v>1461</v>
      </c>
      <c r="Z255" s="64"/>
      <c r="AA255" s="65"/>
    </row>
    <row r="256" spans="1:27" ht="39.950000000000003" customHeight="1" x14ac:dyDescent="0.2">
      <c r="A256" s="84" t="s">
        <v>1565</v>
      </c>
      <c r="B256" s="76" t="s">
        <v>1198</v>
      </c>
      <c r="C256" s="76" t="s">
        <v>1199</v>
      </c>
      <c r="D256" s="255">
        <v>1</v>
      </c>
      <c r="E256" s="268"/>
      <c r="F256" s="76" t="s">
        <v>1200</v>
      </c>
      <c r="G256" s="78">
        <v>2</v>
      </c>
      <c r="H256" s="269"/>
      <c r="I256" s="255">
        <v>1</v>
      </c>
      <c r="J256" s="25" t="s">
        <v>1201</v>
      </c>
      <c r="K256" s="78" t="s">
        <v>31</v>
      </c>
      <c r="L256" s="108"/>
      <c r="M256" s="108"/>
      <c r="N256" s="108" t="s">
        <v>48</v>
      </c>
      <c r="O256" s="108" t="s">
        <v>48</v>
      </c>
      <c r="P256" s="84" t="s">
        <v>874</v>
      </c>
      <c r="Q256" s="78" t="s">
        <v>1202</v>
      </c>
      <c r="R256" s="18"/>
      <c r="S256" s="18"/>
      <c r="T256" s="99" t="s">
        <v>3335</v>
      </c>
      <c r="U256" s="78" t="s">
        <v>1206</v>
      </c>
      <c r="V256" s="78" t="s">
        <v>1462</v>
      </c>
      <c r="W256" s="78" t="s">
        <v>3168</v>
      </c>
      <c r="X256" s="78" t="s">
        <v>1206</v>
      </c>
      <c r="Y256" s="78" t="s">
        <v>1462</v>
      </c>
      <c r="Z256" s="64"/>
      <c r="AA256" s="65"/>
    </row>
    <row r="257" spans="1:27" ht="39.950000000000003" customHeight="1" x14ac:dyDescent="0.2">
      <c r="A257" s="84" t="s">
        <v>1566</v>
      </c>
      <c r="B257" s="76" t="s">
        <v>1203</v>
      </c>
      <c r="C257" s="76">
        <v>3</v>
      </c>
      <c r="D257" s="255">
        <v>1</v>
      </c>
      <c r="E257" s="268"/>
      <c r="F257" s="76" t="s">
        <v>1204</v>
      </c>
      <c r="G257" s="78">
        <v>2</v>
      </c>
      <c r="H257" s="269"/>
      <c r="I257" s="255">
        <v>1</v>
      </c>
      <c r="J257" s="25" t="s">
        <v>1205</v>
      </c>
      <c r="K257" s="78" t="s">
        <v>134</v>
      </c>
      <c r="L257" s="108"/>
      <c r="M257" s="108"/>
      <c r="N257" s="108" t="s">
        <v>48</v>
      </c>
      <c r="O257" s="108" t="s">
        <v>48</v>
      </c>
      <c r="P257" s="84" t="s">
        <v>874</v>
      </c>
      <c r="Q257" s="78" t="s">
        <v>1206</v>
      </c>
      <c r="R257" s="18"/>
      <c r="S257" s="18"/>
      <c r="T257" s="99" t="s">
        <v>3336</v>
      </c>
      <c r="U257" s="78" t="s">
        <v>1000</v>
      </c>
      <c r="V257" s="78" t="s">
        <v>1463</v>
      </c>
      <c r="W257" s="78" t="s">
        <v>3169</v>
      </c>
      <c r="X257" s="78" t="s">
        <v>1000</v>
      </c>
      <c r="Y257" s="78" t="s">
        <v>1463</v>
      </c>
      <c r="Z257" s="64"/>
      <c r="AA257" s="65"/>
    </row>
    <row r="258" spans="1:27" ht="39.950000000000003" customHeight="1" x14ac:dyDescent="0.2">
      <c r="A258" s="84" t="s">
        <v>1567</v>
      </c>
      <c r="B258" s="76" t="s">
        <v>1207</v>
      </c>
      <c r="C258" s="76">
        <v>2</v>
      </c>
      <c r="D258" s="255">
        <v>1</v>
      </c>
      <c r="E258" s="268"/>
      <c r="F258" s="76" t="s">
        <v>1208</v>
      </c>
      <c r="G258" s="78">
        <v>2</v>
      </c>
      <c r="H258" s="269"/>
      <c r="I258" s="255">
        <v>1</v>
      </c>
      <c r="J258" s="25" t="s">
        <v>1209</v>
      </c>
      <c r="K258" s="78" t="s">
        <v>134</v>
      </c>
      <c r="L258" s="108"/>
      <c r="M258" s="108"/>
      <c r="N258" s="108" t="s">
        <v>48</v>
      </c>
      <c r="O258" s="108" t="s">
        <v>48</v>
      </c>
      <c r="P258" s="84" t="s">
        <v>874</v>
      </c>
      <c r="Q258" s="78" t="s">
        <v>1210</v>
      </c>
      <c r="R258" s="18"/>
      <c r="S258" s="18"/>
      <c r="T258" s="99" t="s">
        <v>3337</v>
      </c>
      <c r="U258" s="78" t="s">
        <v>1214</v>
      </c>
      <c r="V258" s="78" t="s">
        <v>1464</v>
      </c>
      <c r="W258" s="78" t="s">
        <v>3170</v>
      </c>
      <c r="X258" s="78" t="s">
        <v>1214</v>
      </c>
      <c r="Y258" s="78" t="s">
        <v>1464</v>
      </c>
      <c r="Z258" s="64"/>
      <c r="AA258" s="65"/>
    </row>
    <row r="259" spans="1:27" ht="39.950000000000003" customHeight="1" x14ac:dyDescent="0.2">
      <c r="A259" s="84" t="s">
        <v>1568</v>
      </c>
      <c r="B259" s="76" t="s">
        <v>1211</v>
      </c>
      <c r="C259" s="76">
        <v>2</v>
      </c>
      <c r="D259" s="255">
        <v>1</v>
      </c>
      <c r="E259" s="268"/>
      <c r="F259" s="76" t="s">
        <v>1212</v>
      </c>
      <c r="G259" s="78">
        <v>2</v>
      </c>
      <c r="H259" s="269"/>
      <c r="I259" s="255">
        <v>1</v>
      </c>
      <c r="J259" s="25" t="s">
        <v>1213</v>
      </c>
      <c r="K259" s="78" t="s">
        <v>134</v>
      </c>
      <c r="L259" s="108"/>
      <c r="M259" s="108"/>
      <c r="N259" s="108" t="s">
        <v>48</v>
      </c>
      <c r="O259" s="108" t="s">
        <v>48</v>
      </c>
      <c r="P259" s="84" t="s">
        <v>874</v>
      </c>
      <c r="Q259" s="78" t="s">
        <v>1214</v>
      </c>
      <c r="R259" s="18"/>
      <c r="S259" s="18"/>
      <c r="T259" s="99" t="s">
        <v>3338</v>
      </c>
      <c r="U259" s="78" t="s">
        <v>1465</v>
      </c>
      <c r="V259" s="78" t="s">
        <v>1466</v>
      </c>
      <c r="W259" s="78" t="s">
        <v>3171</v>
      </c>
      <c r="X259" s="78" t="s">
        <v>1465</v>
      </c>
      <c r="Y259" s="78" t="s">
        <v>1466</v>
      </c>
      <c r="Z259" s="64"/>
      <c r="AA259" s="65"/>
    </row>
    <row r="260" spans="1:27" ht="39.950000000000003" customHeight="1" x14ac:dyDescent="0.2">
      <c r="A260" s="84" t="s">
        <v>1569</v>
      </c>
      <c r="B260" s="76" t="s">
        <v>1215</v>
      </c>
      <c r="C260" s="76">
        <v>2</v>
      </c>
      <c r="D260" s="255">
        <v>1</v>
      </c>
      <c r="E260" s="268"/>
      <c r="F260" s="76" t="s">
        <v>1216</v>
      </c>
      <c r="G260" s="78">
        <v>1</v>
      </c>
      <c r="H260" s="269"/>
      <c r="I260" s="255">
        <v>1</v>
      </c>
      <c r="J260" s="25" t="s">
        <v>1217</v>
      </c>
      <c r="K260" s="78" t="s">
        <v>134</v>
      </c>
      <c r="L260" s="108"/>
      <c r="M260" s="108"/>
      <c r="N260" s="108" t="s">
        <v>48</v>
      </c>
      <c r="O260" s="108" t="s">
        <v>48</v>
      </c>
      <c r="P260" s="84" t="s">
        <v>874</v>
      </c>
      <c r="Q260" s="78" t="s">
        <v>1000</v>
      </c>
      <c r="R260" s="18"/>
      <c r="S260" s="18"/>
      <c r="T260" s="99" t="s">
        <v>3339</v>
      </c>
      <c r="U260" s="78" t="s">
        <v>1250</v>
      </c>
      <c r="V260" s="78" t="s">
        <v>1467</v>
      </c>
      <c r="W260" s="78" t="s">
        <v>3172</v>
      </c>
      <c r="X260" s="78" t="s">
        <v>1250</v>
      </c>
      <c r="Y260" s="78" t="s">
        <v>1467</v>
      </c>
      <c r="Z260" s="64"/>
      <c r="AA260" s="65"/>
    </row>
    <row r="261" spans="1:27" ht="39.950000000000003" customHeight="1" x14ac:dyDescent="0.2">
      <c r="A261" s="84" t="s">
        <v>1570</v>
      </c>
      <c r="B261" s="76" t="s">
        <v>1218</v>
      </c>
      <c r="C261" s="76">
        <v>1</v>
      </c>
      <c r="D261" s="255">
        <v>1</v>
      </c>
      <c r="E261" s="268"/>
      <c r="F261" s="76" t="s">
        <v>1219</v>
      </c>
      <c r="G261" s="78">
        <v>1</v>
      </c>
      <c r="H261" s="269"/>
      <c r="I261" s="255">
        <v>1</v>
      </c>
      <c r="J261" s="25" t="s">
        <v>1220</v>
      </c>
      <c r="K261" s="78" t="s">
        <v>134</v>
      </c>
      <c r="L261" s="108"/>
      <c r="M261" s="108"/>
      <c r="N261" s="108" t="s">
        <v>48</v>
      </c>
      <c r="O261" s="108" t="s">
        <v>48</v>
      </c>
      <c r="P261" s="84" t="s">
        <v>874</v>
      </c>
      <c r="Q261" s="78" t="s">
        <v>1214</v>
      </c>
      <c r="R261" s="18"/>
      <c r="S261" s="18"/>
      <c r="T261" s="99" t="s">
        <v>3340</v>
      </c>
      <c r="U261" s="78" t="s">
        <v>1465</v>
      </c>
      <c r="V261" s="78" t="s">
        <v>1468</v>
      </c>
      <c r="W261" s="78" t="s">
        <v>3173</v>
      </c>
      <c r="X261" s="78" t="s">
        <v>1465</v>
      </c>
      <c r="Y261" s="78" t="s">
        <v>1468</v>
      </c>
      <c r="Z261" s="64"/>
      <c r="AA261" s="65"/>
    </row>
    <row r="262" spans="1:27" ht="39.950000000000003" customHeight="1" x14ac:dyDescent="0.2">
      <c r="A262" s="84" t="s">
        <v>1571</v>
      </c>
      <c r="B262" s="76" t="s">
        <v>1221</v>
      </c>
      <c r="C262" s="76">
        <v>1</v>
      </c>
      <c r="D262" s="255">
        <v>1</v>
      </c>
      <c r="E262" s="268"/>
      <c r="F262" s="76" t="s">
        <v>1222</v>
      </c>
      <c r="G262" s="78">
        <v>1</v>
      </c>
      <c r="H262" s="269"/>
      <c r="I262" s="255">
        <v>1</v>
      </c>
      <c r="J262" s="25" t="s">
        <v>1223</v>
      </c>
      <c r="K262" s="78" t="s">
        <v>134</v>
      </c>
      <c r="L262" s="108"/>
      <c r="M262" s="108"/>
      <c r="N262" s="108" t="s">
        <v>48</v>
      </c>
      <c r="O262" s="108" t="s">
        <v>48</v>
      </c>
      <c r="P262" s="84" t="s">
        <v>874</v>
      </c>
      <c r="Q262" s="78" t="s">
        <v>1224</v>
      </c>
      <c r="R262" s="18"/>
      <c r="S262" s="18"/>
      <c r="T262" s="99" t="s">
        <v>3341</v>
      </c>
      <c r="U262" s="78" t="s">
        <v>1210</v>
      </c>
      <c r="V262" s="78" t="s">
        <v>1469</v>
      </c>
      <c r="W262" s="78" t="s">
        <v>3174</v>
      </c>
      <c r="X262" s="78" t="s">
        <v>1210</v>
      </c>
      <c r="Y262" s="78" t="s">
        <v>1469</v>
      </c>
      <c r="Z262" s="64"/>
      <c r="AA262" s="65"/>
    </row>
    <row r="263" spans="1:27" ht="39.950000000000003" customHeight="1" x14ac:dyDescent="0.2">
      <c r="A263" s="84" t="s">
        <v>1572</v>
      </c>
      <c r="B263" s="76" t="s">
        <v>1225</v>
      </c>
      <c r="C263" s="76">
        <v>1</v>
      </c>
      <c r="D263" s="255">
        <v>1</v>
      </c>
      <c r="E263" s="268"/>
      <c r="F263" s="76" t="s">
        <v>1226</v>
      </c>
      <c r="G263" s="78">
        <v>1</v>
      </c>
      <c r="H263" s="269"/>
      <c r="I263" s="255">
        <v>1</v>
      </c>
      <c r="J263" s="25" t="s">
        <v>1227</v>
      </c>
      <c r="K263" s="78" t="s">
        <v>134</v>
      </c>
      <c r="L263" s="108"/>
      <c r="M263" s="108"/>
      <c r="N263" s="108" t="s">
        <v>48</v>
      </c>
      <c r="O263" s="108" t="s">
        <v>48</v>
      </c>
      <c r="P263" s="84" t="s">
        <v>874</v>
      </c>
      <c r="Q263" s="78" t="s">
        <v>1228</v>
      </c>
      <c r="R263" s="18"/>
      <c r="S263" s="18"/>
      <c r="T263" s="99" t="s">
        <v>3342</v>
      </c>
      <c r="U263" s="78" t="s">
        <v>1470</v>
      </c>
      <c r="V263" s="78" t="s">
        <v>1471</v>
      </c>
      <c r="W263" s="78" t="s">
        <v>3175</v>
      </c>
      <c r="X263" s="78" t="s">
        <v>1470</v>
      </c>
      <c r="Y263" s="78" t="s">
        <v>1471</v>
      </c>
      <c r="Z263" s="64"/>
      <c r="AA263" s="65"/>
    </row>
    <row r="264" spans="1:27" ht="39.950000000000003" customHeight="1" x14ac:dyDescent="0.2">
      <c r="A264" s="84" t="s">
        <v>1573</v>
      </c>
      <c r="B264" s="76" t="s">
        <v>1229</v>
      </c>
      <c r="C264" s="76">
        <v>1</v>
      </c>
      <c r="D264" s="255">
        <v>1</v>
      </c>
      <c r="E264" s="268"/>
      <c r="F264" s="76" t="s">
        <v>1230</v>
      </c>
      <c r="G264" s="78">
        <v>1</v>
      </c>
      <c r="H264" s="269"/>
      <c r="I264" s="255">
        <v>1</v>
      </c>
      <c r="J264" s="25" t="s">
        <v>1201</v>
      </c>
      <c r="K264" s="78" t="s">
        <v>134</v>
      </c>
      <c r="L264" s="108"/>
      <c r="M264" s="108"/>
      <c r="N264" s="108" t="s">
        <v>48</v>
      </c>
      <c r="O264" s="108" t="s">
        <v>48</v>
      </c>
      <c r="P264" s="84" t="s">
        <v>874</v>
      </c>
      <c r="Q264" s="78" t="s">
        <v>1202</v>
      </c>
      <c r="R264" s="18"/>
      <c r="S264" s="18"/>
      <c r="T264" s="99" t="s">
        <v>3343</v>
      </c>
      <c r="U264" s="78" t="s">
        <v>1206</v>
      </c>
      <c r="V264" s="78" t="s">
        <v>1472</v>
      </c>
      <c r="W264" s="78" t="s">
        <v>3176</v>
      </c>
      <c r="X264" s="78" t="s">
        <v>1206</v>
      </c>
      <c r="Y264" s="78" t="s">
        <v>1472</v>
      </c>
      <c r="Z264" s="64"/>
      <c r="AA264" s="65"/>
    </row>
    <row r="265" spans="1:27" ht="39.950000000000003" customHeight="1" x14ac:dyDescent="0.2">
      <c r="A265" s="84" t="s">
        <v>1574</v>
      </c>
      <c r="B265" s="76" t="s">
        <v>1231</v>
      </c>
      <c r="C265" s="76">
        <v>1</v>
      </c>
      <c r="D265" s="255">
        <v>1</v>
      </c>
      <c r="E265" s="268"/>
      <c r="F265" s="76" t="s">
        <v>1232</v>
      </c>
      <c r="G265" s="78">
        <v>1</v>
      </c>
      <c r="H265" s="269"/>
      <c r="I265" s="255">
        <v>1</v>
      </c>
      <c r="J265" s="25" t="s">
        <v>1233</v>
      </c>
      <c r="K265" s="78" t="s">
        <v>134</v>
      </c>
      <c r="L265" s="108"/>
      <c r="M265" s="108"/>
      <c r="N265" s="108" t="s">
        <v>48</v>
      </c>
      <c r="O265" s="108" t="s">
        <v>48</v>
      </c>
      <c r="P265" s="84" t="s">
        <v>874</v>
      </c>
      <c r="Q265" s="78" t="s">
        <v>1210</v>
      </c>
      <c r="R265" s="18"/>
      <c r="S265" s="18"/>
      <c r="T265" s="99" t="s">
        <v>3344</v>
      </c>
      <c r="U265" s="78" t="s">
        <v>1214</v>
      </c>
      <c r="V265" s="78" t="s">
        <v>1473</v>
      </c>
      <c r="W265" s="78" t="s">
        <v>3177</v>
      </c>
      <c r="X265" s="78" t="s">
        <v>1214</v>
      </c>
      <c r="Y265" s="78" t="s">
        <v>1473</v>
      </c>
      <c r="Z265" s="64"/>
      <c r="AA265" s="65"/>
    </row>
    <row r="266" spans="1:27" ht="39.950000000000003" customHeight="1" x14ac:dyDescent="0.2">
      <c r="A266" s="84" t="s">
        <v>1575</v>
      </c>
      <c r="B266" s="76" t="s">
        <v>1234</v>
      </c>
      <c r="C266" s="76">
        <v>1</v>
      </c>
      <c r="D266" s="255">
        <v>1</v>
      </c>
      <c r="E266" s="268"/>
      <c r="F266" s="76" t="s">
        <v>1235</v>
      </c>
      <c r="G266" s="78">
        <v>1</v>
      </c>
      <c r="H266" s="269"/>
      <c r="I266" s="255">
        <v>1</v>
      </c>
      <c r="J266" s="25" t="s">
        <v>1236</v>
      </c>
      <c r="K266" s="78" t="s">
        <v>134</v>
      </c>
      <c r="L266" s="108"/>
      <c r="M266" s="108"/>
      <c r="N266" s="108" t="s">
        <v>48</v>
      </c>
      <c r="O266" s="108" t="s">
        <v>48</v>
      </c>
      <c r="P266" s="84" t="s">
        <v>874</v>
      </c>
      <c r="Q266" s="78" t="s">
        <v>1000</v>
      </c>
      <c r="R266" s="18"/>
      <c r="S266" s="18"/>
      <c r="T266" s="99" t="s">
        <v>3345</v>
      </c>
      <c r="U266" s="78" t="s">
        <v>1250</v>
      </c>
      <c r="V266" s="78" t="s">
        <v>1467</v>
      </c>
      <c r="W266" s="78" t="s">
        <v>3178</v>
      </c>
      <c r="X266" s="78" t="s">
        <v>1250</v>
      </c>
      <c r="Y266" s="78" t="s">
        <v>1467</v>
      </c>
      <c r="Z266" s="64"/>
      <c r="AA266" s="65"/>
    </row>
    <row r="267" spans="1:27" ht="39.950000000000003" customHeight="1" x14ac:dyDescent="0.2">
      <c r="A267" s="84" t="s">
        <v>1576</v>
      </c>
      <c r="B267" s="76" t="s">
        <v>1237</v>
      </c>
      <c r="C267" s="76">
        <v>1</v>
      </c>
      <c r="D267" s="255">
        <v>1</v>
      </c>
      <c r="E267" s="268"/>
      <c r="F267" s="76" t="s">
        <v>1238</v>
      </c>
      <c r="G267" s="78">
        <v>1</v>
      </c>
      <c r="H267" s="269"/>
      <c r="I267" s="255">
        <v>1</v>
      </c>
      <c r="J267" s="25" t="s">
        <v>1239</v>
      </c>
      <c r="K267" s="78" t="s">
        <v>134</v>
      </c>
      <c r="L267" s="108"/>
      <c r="M267" s="108"/>
      <c r="N267" s="108" t="s">
        <v>48</v>
      </c>
      <c r="O267" s="108" t="s">
        <v>48</v>
      </c>
      <c r="P267" s="84" t="s">
        <v>874</v>
      </c>
      <c r="Q267" s="78" t="s">
        <v>1109</v>
      </c>
      <c r="R267" s="18"/>
      <c r="S267" s="18"/>
      <c r="T267" s="99" t="s">
        <v>3346</v>
      </c>
      <c r="U267" s="78" t="s">
        <v>1228</v>
      </c>
      <c r="V267" s="78" t="s">
        <v>1455</v>
      </c>
      <c r="W267" s="78" t="s">
        <v>3179</v>
      </c>
      <c r="X267" s="78" t="s">
        <v>1228</v>
      </c>
      <c r="Y267" s="78" t="s">
        <v>1455</v>
      </c>
      <c r="Z267" s="64"/>
      <c r="AA267" s="65"/>
    </row>
    <row r="268" spans="1:27" ht="39.950000000000003" customHeight="1" x14ac:dyDescent="0.2">
      <c r="A268" s="84" t="s">
        <v>1577</v>
      </c>
      <c r="B268" s="76" t="s">
        <v>1240</v>
      </c>
      <c r="C268" s="76">
        <v>1</v>
      </c>
      <c r="D268" s="255">
        <v>1</v>
      </c>
      <c r="E268" s="268"/>
      <c r="F268" s="76" t="s">
        <v>1241</v>
      </c>
      <c r="G268" s="78">
        <v>1</v>
      </c>
      <c r="H268" s="269"/>
      <c r="I268" s="255">
        <v>1</v>
      </c>
      <c r="J268" s="25" t="s">
        <v>1242</v>
      </c>
      <c r="K268" s="78" t="s">
        <v>134</v>
      </c>
      <c r="L268" s="108"/>
      <c r="M268" s="108"/>
      <c r="N268" s="108" t="s">
        <v>48</v>
      </c>
      <c r="O268" s="108" t="s">
        <v>48</v>
      </c>
      <c r="P268" s="84" t="s">
        <v>874</v>
      </c>
      <c r="Q268" s="78" t="s">
        <v>1243</v>
      </c>
      <c r="R268" s="18"/>
      <c r="S268" s="18"/>
      <c r="T268" s="99" t="s">
        <v>3347</v>
      </c>
      <c r="U268" s="78" t="s">
        <v>1474</v>
      </c>
      <c r="V268" s="78" t="s">
        <v>1475</v>
      </c>
      <c r="W268" s="78" t="s">
        <v>3180</v>
      </c>
      <c r="X268" s="78" t="s">
        <v>1474</v>
      </c>
      <c r="Y268" s="78" t="s">
        <v>1475</v>
      </c>
      <c r="Z268" s="64"/>
      <c r="AA268" s="65"/>
    </row>
    <row r="269" spans="1:27" ht="39.950000000000003" customHeight="1" x14ac:dyDescent="0.2">
      <c r="A269" s="84" t="s">
        <v>1578</v>
      </c>
      <c r="B269" s="76" t="s">
        <v>1244</v>
      </c>
      <c r="C269" s="76">
        <v>1</v>
      </c>
      <c r="D269" s="255">
        <v>1</v>
      </c>
      <c r="E269" s="268"/>
      <c r="F269" s="76" t="s">
        <v>1245</v>
      </c>
      <c r="G269" s="78">
        <v>1</v>
      </c>
      <c r="H269" s="269"/>
      <c r="I269" s="255">
        <v>1</v>
      </c>
      <c r="J269" s="25" t="s">
        <v>1246</v>
      </c>
      <c r="K269" s="78" t="s">
        <v>134</v>
      </c>
      <c r="L269" s="108"/>
      <c r="M269" s="108"/>
      <c r="N269" s="108" t="s">
        <v>48</v>
      </c>
      <c r="O269" s="108" t="s">
        <v>48</v>
      </c>
      <c r="P269" s="84" t="s">
        <v>874</v>
      </c>
      <c r="Q269" s="78" t="s">
        <v>1224</v>
      </c>
      <c r="R269" s="18"/>
      <c r="S269" s="18"/>
      <c r="T269" s="99" t="s">
        <v>3348</v>
      </c>
      <c r="U269" s="78" t="s">
        <v>1210</v>
      </c>
      <c r="V269" s="78" t="s">
        <v>1469</v>
      </c>
      <c r="W269" s="78" t="s">
        <v>3181</v>
      </c>
      <c r="X269" s="78" t="s">
        <v>1210</v>
      </c>
      <c r="Y269" s="78" t="s">
        <v>1469</v>
      </c>
      <c r="Z269" s="64"/>
      <c r="AA269" s="65"/>
    </row>
    <row r="270" spans="1:27" ht="39.950000000000003" customHeight="1" x14ac:dyDescent="0.2">
      <c r="A270" s="84" t="s">
        <v>1579</v>
      </c>
      <c r="B270" s="76" t="s">
        <v>1247</v>
      </c>
      <c r="C270" s="76">
        <v>1</v>
      </c>
      <c r="D270" s="255">
        <v>1</v>
      </c>
      <c r="E270" s="268"/>
      <c r="F270" s="76" t="s">
        <v>1248</v>
      </c>
      <c r="G270" s="78">
        <v>1</v>
      </c>
      <c r="H270" s="269"/>
      <c r="I270" s="255">
        <v>1</v>
      </c>
      <c r="J270" s="25" t="s">
        <v>1249</v>
      </c>
      <c r="K270" s="78" t="s">
        <v>134</v>
      </c>
      <c r="L270" s="108"/>
      <c r="M270" s="108"/>
      <c r="N270" s="108" t="s">
        <v>48</v>
      </c>
      <c r="O270" s="108" t="s">
        <v>48</v>
      </c>
      <c r="P270" s="84" t="s">
        <v>874</v>
      </c>
      <c r="Q270" s="78" t="s">
        <v>1250</v>
      </c>
      <c r="R270" s="18"/>
      <c r="S270" s="18"/>
      <c r="T270" s="99" t="s">
        <v>3349</v>
      </c>
      <c r="U270" s="78" t="s">
        <v>1243</v>
      </c>
      <c r="V270" s="78" t="s">
        <v>1476</v>
      </c>
      <c r="W270" s="78" t="s">
        <v>3182</v>
      </c>
      <c r="X270" s="78" t="s">
        <v>1243</v>
      </c>
      <c r="Y270" s="78" t="s">
        <v>1476</v>
      </c>
      <c r="Z270" s="64"/>
      <c r="AA270" s="65"/>
    </row>
    <row r="271" spans="1:27" ht="39.950000000000003" customHeight="1" x14ac:dyDescent="0.2">
      <c r="A271" s="84" t="s">
        <v>1580</v>
      </c>
      <c r="B271" s="76" t="s">
        <v>1251</v>
      </c>
      <c r="C271" s="76">
        <v>1</v>
      </c>
      <c r="D271" s="255">
        <v>1</v>
      </c>
      <c r="E271" s="268"/>
      <c r="F271" s="76" t="s">
        <v>1252</v>
      </c>
      <c r="G271" s="78">
        <v>1</v>
      </c>
      <c r="H271" s="269"/>
      <c r="I271" s="255">
        <v>1</v>
      </c>
      <c r="J271" s="25" t="s">
        <v>1253</v>
      </c>
      <c r="K271" s="78" t="s">
        <v>134</v>
      </c>
      <c r="L271" s="108"/>
      <c r="M271" s="108"/>
      <c r="N271" s="108" t="s">
        <v>48</v>
      </c>
      <c r="O271" s="108" t="s">
        <v>48</v>
      </c>
      <c r="P271" s="84" t="s">
        <v>874</v>
      </c>
      <c r="Q271" s="78" t="s">
        <v>1250</v>
      </c>
      <c r="R271" s="18"/>
      <c r="S271" s="18"/>
      <c r="T271" s="99" t="s">
        <v>3350</v>
      </c>
      <c r="U271" s="78" t="s">
        <v>1243</v>
      </c>
      <c r="V271" s="78" t="s">
        <v>1476</v>
      </c>
      <c r="W271" s="78" t="s">
        <v>3183</v>
      </c>
      <c r="X271" s="78" t="s">
        <v>1243</v>
      </c>
      <c r="Y271" s="78" t="s">
        <v>1476</v>
      </c>
      <c r="Z271" s="64"/>
      <c r="AA271" s="65"/>
    </row>
    <row r="272" spans="1:27" ht="39.950000000000003" customHeight="1" x14ac:dyDescent="0.2">
      <c r="A272" s="84" t="s">
        <v>1581</v>
      </c>
      <c r="B272" s="76" t="s">
        <v>1254</v>
      </c>
      <c r="C272" s="76">
        <v>1</v>
      </c>
      <c r="D272" s="255">
        <v>1</v>
      </c>
      <c r="E272" s="268"/>
      <c r="F272" s="76" t="s">
        <v>1255</v>
      </c>
      <c r="G272" s="78">
        <v>1</v>
      </c>
      <c r="H272" s="269"/>
      <c r="I272" s="255">
        <v>1</v>
      </c>
      <c r="J272" s="25" t="s">
        <v>1256</v>
      </c>
      <c r="K272" s="78" t="s">
        <v>134</v>
      </c>
      <c r="L272" s="108"/>
      <c r="M272" s="108"/>
      <c r="N272" s="108" t="s">
        <v>48</v>
      </c>
      <c r="O272" s="108" t="s">
        <v>48</v>
      </c>
      <c r="P272" s="84" t="s">
        <v>874</v>
      </c>
      <c r="Q272" s="78" t="s">
        <v>1109</v>
      </c>
      <c r="R272" s="18"/>
      <c r="S272" s="18"/>
      <c r="T272" s="99" t="s">
        <v>3351</v>
      </c>
      <c r="U272" s="78" t="s">
        <v>1228</v>
      </c>
      <c r="V272" s="78" t="s">
        <v>1455</v>
      </c>
      <c r="W272" s="78" t="s">
        <v>3184</v>
      </c>
      <c r="X272" s="78" t="s">
        <v>1228</v>
      </c>
      <c r="Y272" s="78" t="s">
        <v>1455</v>
      </c>
      <c r="Z272" s="64"/>
      <c r="AA272" s="65"/>
    </row>
    <row r="273" spans="1:27" ht="39.950000000000003" customHeight="1" x14ac:dyDescent="0.2">
      <c r="A273" s="84" t="s">
        <v>1582</v>
      </c>
      <c r="B273" s="76" t="s">
        <v>1257</v>
      </c>
      <c r="C273" s="76">
        <v>1</v>
      </c>
      <c r="D273" s="255">
        <v>1</v>
      </c>
      <c r="E273" s="268"/>
      <c r="F273" s="76" t="s">
        <v>1258</v>
      </c>
      <c r="G273" s="78">
        <v>1</v>
      </c>
      <c r="H273" s="269"/>
      <c r="I273" s="255">
        <v>1</v>
      </c>
      <c r="J273" s="25" t="s">
        <v>1259</v>
      </c>
      <c r="K273" s="78" t="s">
        <v>134</v>
      </c>
      <c r="L273" s="108" t="s">
        <v>48</v>
      </c>
      <c r="M273" s="108" t="s">
        <v>48</v>
      </c>
      <c r="N273" s="108"/>
      <c r="O273" s="108"/>
      <c r="P273" s="84" t="s">
        <v>874</v>
      </c>
      <c r="Q273" s="78" t="s">
        <v>1250</v>
      </c>
      <c r="R273" s="18"/>
      <c r="S273" s="18"/>
      <c r="T273" s="99" t="s">
        <v>3352</v>
      </c>
      <c r="U273" s="78" t="s">
        <v>1243</v>
      </c>
      <c r="V273" s="78" t="s">
        <v>1476</v>
      </c>
      <c r="W273" s="78"/>
      <c r="X273" s="78" t="s">
        <v>1243</v>
      </c>
      <c r="Y273" s="78" t="s">
        <v>1476</v>
      </c>
      <c r="Z273" s="64"/>
      <c r="AA273" s="66"/>
    </row>
    <row r="274" spans="1:27" ht="39.950000000000003" customHeight="1" x14ac:dyDescent="0.2">
      <c r="A274" s="84" t="s">
        <v>1583</v>
      </c>
      <c r="B274" s="273" t="s">
        <v>1260</v>
      </c>
      <c r="C274" s="76">
        <v>1</v>
      </c>
      <c r="D274" s="255">
        <v>1</v>
      </c>
      <c r="E274" s="268"/>
      <c r="F274" s="76" t="s">
        <v>1261</v>
      </c>
      <c r="G274" s="76">
        <v>2</v>
      </c>
      <c r="H274" s="279" t="s">
        <v>682</v>
      </c>
      <c r="I274" s="255">
        <v>1</v>
      </c>
      <c r="J274" s="25" t="s">
        <v>1262</v>
      </c>
      <c r="K274" s="78" t="s">
        <v>232</v>
      </c>
      <c r="L274" s="108"/>
      <c r="M274" s="109"/>
      <c r="N274" s="108" t="s">
        <v>48</v>
      </c>
      <c r="O274" s="108" t="s">
        <v>48</v>
      </c>
      <c r="P274" s="84" t="s">
        <v>874</v>
      </c>
      <c r="Q274" s="78" t="s">
        <v>1263</v>
      </c>
      <c r="R274" s="72"/>
      <c r="S274" s="72"/>
      <c r="T274" s="99" t="s">
        <v>3353</v>
      </c>
      <c r="U274" s="78" t="s">
        <v>1276</v>
      </c>
      <c r="V274" s="78" t="s">
        <v>1477</v>
      </c>
      <c r="W274" s="78" t="s">
        <v>3185</v>
      </c>
      <c r="X274" s="78" t="s">
        <v>1276</v>
      </c>
      <c r="Y274" s="78" t="s">
        <v>1477</v>
      </c>
      <c r="Z274" s="64"/>
      <c r="AA274" s="65"/>
    </row>
    <row r="275" spans="1:27" ht="39.950000000000003" customHeight="1" x14ac:dyDescent="0.2">
      <c r="A275" s="84" t="s">
        <v>1584</v>
      </c>
      <c r="B275" s="273" t="s">
        <v>1264</v>
      </c>
      <c r="C275" s="76">
        <v>1</v>
      </c>
      <c r="D275" s="255">
        <v>1</v>
      </c>
      <c r="E275" s="268"/>
      <c r="F275" s="76" t="s">
        <v>1265</v>
      </c>
      <c r="G275" s="76">
        <v>1</v>
      </c>
      <c r="H275" s="279" t="s">
        <v>683</v>
      </c>
      <c r="I275" s="255">
        <v>1</v>
      </c>
      <c r="J275" s="25" t="s">
        <v>1266</v>
      </c>
      <c r="K275" s="78" t="s">
        <v>232</v>
      </c>
      <c r="L275" s="108" t="s">
        <v>48</v>
      </c>
      <c r="M275" s="108" t="s">
        <v>48</v>
      </c>
      <c r="N275" s="108"/>
      <c r="O275" s="108"/>
      <c r="P275" s="84" t="s">
        <v>874</v>
      </c>
      <c r="Q275" s="78" t="s">
        <v>1263</v>
      </c>
      <c r="R275" s="72"/>
      <c r="S275" s="72"/>
      <c r="T275" s="99" t="s">
        <v>3354</v>
      </c>
      <c r="U275" s="78" t="s">
        <v>1276</v>
      </c>
      <c r="V275" s="78" t="s">
        <v>1478</v>
      </c>
      <c r="W275" s="78" t="s">
        <v>3186</v>
      </c>
      <c r="X275" s="78" t="s">
        <v>1276</v>
      </c>
      <c r="Y275" s="78" t="s">
        <v>1478</v>
      </c>
      <c r="Z275" s="64"/>
      <c r="AA275" s="65"/>
    </row>
    <row r="276" spans="1:27" ht="39.950000000000003" customHeight="1" x14ac:dyDescent="0.2">
      <c r="A276" s="84" t="s">
        <v>1585</v>
      </c>
      <c r="B276" s="273" t="s">
        <v>1267</v>
      </c>
      <c r="C276" s="76">
        <v>1</v>
      </c>
      <c r="D276" s="255">
        <v>1</v>
      </c>
      <c r="E276" s="268"/>
      <c r="F276" s="76" t="s">
        <v>1268</v>
      </c>
      <c r="G276" s="76">
        <v>1</v>
      </c>
      <c r="H276" s="279" t="s">
        <v>684</v>
      </c>
      <c r="I276" s="255">
        <v>1</v>
      </c>
      <c r="J276" s="25" t="s">
        <v>1269</v>
      </c>
      <c r="K276" s="78" t="s">
        <v>232</v>
      </c>
      <c r="L276" s="108" t="s">
        <v>48</v>
      </c>
      <c r="M276" s="108" t="s">
        <v>48</v>
      </c>
      <c r="N276" s="108"/>
      <c r="O276" s="108"/>
      <c r="P276" s="84" t="s">
        <v>874</v>
      </c>
      <c r="Q276" s="78" t="s">
        <v>1263</v>
      </c>
      <c r="R276" s="72"/>
      <c r="S276" s="72"/>
      <c r="T276" s="99" t="s">
        <v>3355</v>
      </c>
      <c r="U276" s="78" t="s">
        <v>1276</v>
      </c>
      <c r="V276" s="78" t="s">
        <v>1478</v>
      </c>
      <c r="W276" s="78" t="s">
        <v>3187</v>
      </c>
      <c r="X276" s="78" t="s">
        <v>1276</v>
      </c>
      <c r="Y276" s="78" t="s">
        <v>1478</v>
      </c>
      <c r="Z276" s="64"/>
      <c r="AA276" s="65"/>
    </row>
    <row r="277" spans="1:27" ht="39.950000000000003" customHeight="1" x14ac:dyDescent="0.2">
      <c r="A277" s="84" t="s">
        <v>1586</v>
      </c>
      <c r="B277" s="273" t="s">
        <v>1270</v>
      </c>
      <c r="C277" s="76">
        <v>1</v>
      </c>
      <c r="D277" s="255">
        <v>1</v>
      </c>
      <c r="E277" s="268"/>
      <c r="F277" s="76" t="s">
        <v>1271</v>
      </c>
      <c r="G277" s="76">
        <v>2</v>
      </c>
      <c r="H277" s="279" t="s">
        <v>685</v>
      </c>
      <c r="I277" s="255">
        <v>1</v>
      </c>
      <c r="J277" s="25" t="s">
        <v>1272</v>
      </c>
      <c r="K277" s="78" t="s">
        <v>232</v>
      </c>
      <c r="L277" s="108"/>
      <c r="M277" s="108"/>
      <c r="N277" s="108" t="s">
        <v>48</v>
      </c>
      <c r="O277" s="108" t="s">
        <v>48</v>
      </c>
      <c r="P277" s="84" t="s">
        <v>874</v>
      </c>
      <c r="Q277" s="78" t="s">
        <v>1263</v>
      </c>
      <c r="R277" s="72"/>
      <c r="S277" s="72"/>
      <c r="T277" s="99" t="s">
        <v>3356</v>
      </c>
      <c r="U277" s="78" t="s">
        <v>1276</v>
      </c>
      <c r="V277" s="78" t="s">
        <v>1477</v>
      </c>
      <c r="W277" s="78" t="s">
        <v>3188</v>
      </c>
      <c r="X277" s="78" t="s">
        <v>1276</v>
      </c>
      <c r="Y277" s="78" t="s">
        <v>1477</v>
      </c>
      <c r="Z277" s="64"/>
      <c r="AA277" s="65"/>
    </row>
    <row r="278" spans="1:27" ht="39.950000000000003" customHeight="1" x14ac:dyDescent="0.2">
      <c r="A278" s="84" t="s">
        <v>1587</v>
      </c>
      <c r="B278" s="273" t="s">
        <v>1273</v>
      </c>
      <c r="C278" s="76">
        <v>1</v>
      </c>
      <c r="D278" s="255">
        <v>1</v>
      </c>
      <c r="E278" s="268"/>
      <c r="F278" s="76" t="s">
        <v>1274</v>
      </c>
      <c r="G278" s="76">
        <v>1</v>
      </c>
      <c r="H278" s="279" t="s">
        <v>686</v>
      </c>
      <c r="I278" s="255">
        <v>1</v>
      </c>
      <c r="J278" s="25" t="s">
        <v>1275</v>
      </c>
      <c r="K278" s="78" t="s">
        <v>232</v>
      </c>
      <c r="L278" s="108" t="s">
        <v>48</v>
      </c>
      <c r="M278" s="108" t="s">
        <v>48</v>
      </c>
      <c r="N278" s="108"/>
      <c r="O278" s="108"/>
      <c r="P278" s="84" t="s">
        <v>874</v>
      </c>
      <c r="Q278" s="78" t="s">
        <v>1276</v>
      </c>
      <c r="R278" s="72"/>
      <c r="S278" s="72"/>
      <c r="T278" s="99" t="s">
        <v>3357</v>
      </c>
      <c r="U278" s="78" t="s">
        <v>1283</v>
      </c>
      <c r="V278" s="78" t="s">
        <v>1479</v>
      </c>
      <c r="W278" s="78" t="s">
        <v>3189</v>
      </c>
      <c r="X278" s="78" t="s">
        <v>1283</v>
      </c>
      <c r="Y278" s="78" t="s">
        <v>1479</v>
      </c>
      <c r="Z278" s="64"/>
      <c r="AA278" s="65"/>
    </row>
    <row r="279" spans="1:27" ht="39.950000000000003" customHeight="1" x14ac:dyDescent="0.2">
      <c r="A279" s="84" t="s">
        <v>1588</v>
      </c>
      <c r="B279" s="77" t="s">
        <v>1277</v>
      </c>
      <c r="C279" s="76">
        <v>1</v>
      </c>
      <c r="D279" s="255">
        <v>1</v>
      </c>
      <c r="E279" s="268"/>
      <c r="F279" s="76" t="s">
        <v>1278</v>
      </c>
      <c r="G279" s="76">
        <v>2</v>
      </c>
      <c r="H279" s="279" t="s">
        <v>687</v>
      </c>
      <c r="I279" s="255">
        <v>1</v>
      </c>
      <c r="J279" s="25" t="s">
        <v>1279</v>
      </c>
      <c r="K279" s="78" t="s">
        <v>232</v>
      </c>
      <c r="L279" s="108"/>
      <c r="M279" s="108"/>
      <c r="N279" s="108" t="s">
        <v>48</v>
      </c>
      <c r="O279" s="108" t="s">
        <v>48</v>
      </c>
      <c r="P279" s="84" t="s">
        <v>874</v>
      </c>
      <c r="Q279" s="78" t="s">
        <v>1276</v>
      </c>
      <c r="R279" s="72"/>
      <c r="S279" s="72"/>
      <c r="T279" s="99" t="s">
        <v>3358</v>
      </c>
      <c r="U279" s="78" t="s">
        <v>1283</v>
      </c>
      <c r="V279" s="78" t="s">
        <v>1480</v>
      </c>
      <c r="W279" s="78" t="s">
        <v>3190</v>
      </c>
      <c r="X279" s="78" t="s">
        <v>1283</v>
      </c>
      <c r="Y279" s="78" t="s">
        <v>1480</v>
      </c>
      <c r="Z279" s="64"/>
      <c r="AA279" s="65"/>
    </row>
    <row r="280" spans="1:27" ht="39.950000000000003" customHeight="1" x14ac:dyDescent="0.2">
      <c r="A280" s="84" t="s">
        <v>1589</v>
      </c>
      <c r="B280" s="77" t="s">
        <v>1280</v>
      </c>
      <c r="C280" s="76">
        <v>1</v>
      </c>
      <c r="D280" s="255">
        <v>1</v>
      </c>
      <c r="E280" s="268"/>
      <c r="F280" s="76" t="s">
        <v>1281</v>
      </c>
      <c r="G280" s="76">
        <v>1</v>
      </c>
      <c r="H280" s="279" t="s">
        <v>688</v>
      </c>
      <c r="I280" s="255">
        <v>1</v>
      </c>
      <c r="J280" s="25" t="s">
        <v>1282</v>
      </c>
      <c r="K280" s="78" t="s">
        <v>232</v>
      </c>
      <c r="L280" s="108"/>
      <c r="M280" s="108"/>
      <c r="N280" s="108" t="s">
        <v>48</v>
      </c>
      <c r="O280" s="108" t="s">
        <v>48</v>
      </c>
      <c r="P280" s="84" t="s">
        <v>874</v>
      </c>
      <c r="Q280" s="78" t="s">
        <v>1283</v>
      </c>
      <c r="R280" s="18"/>
      <c r="S280" s="18"/>
      <c r="T280" s="99" t="s">
        <v>3359</v>
      </c>
      <c r="U280" s="78" t="s">
        <v>1481</v>
      </c>
      <c r="V280" s="78" t="s">
        <v>1482</v>
      </c>
      <c r="W280" s="78" t="s">
        <v>3191</v>
      </c>
      <c r="X280" s="78" t="s">
        <v>1481</v>
      </c>
      <c r="Y280" s="78" t="s">
        <v>1482</v>
      </c>
      <c r="Z280" s="64"/>
      <c r="AA280" s="65"/>
    </row>
    <row r="281" spans="1:27" ht="39.950000000000003" customHeight="1" x14ac:dyDescent="0.2">
      <c r="A281" s="84" t="s">
        <v>1590</v>
      </c>
      <c r="B281" s="77" t="s">
        <v>1284</v>
      </c>
      <c r="C281" s="76">
        <v>1</v>
      </c>
      <c r="D281" s="255">
        <v>1</v>
      </c>
      <c r="E281" s="268"/>
      <c r="F281" s="76" t="s">
        <v>1285</v>
      </c>
      <c r="G281" s="76">
        <v>1</v>
      </c>
      <c r="H281" s="279" t="s">
        <v>689</v>
      </c>
      <c r="I281" s="255">
        <v>1</v>
      </c>
      <c r="J281" s="25" t="s">
        <v>1286</v>
      </c>
      <c r="K281" s="78" t="s">
        <v>232</v>
      </c>
      <c r="L281" s="108" t="s">
        <v>48</v>
      </c>
      <c r="M281" s="108" t="s">
        <v>48</v>
      </c>
      <c r="N281" s="108"/>
      <c r="O281" s="108"/>
      <c r="P281" s="84" t="s">
        <v>874</v>
      </c>
      <c r="Q281" s="78" t="s">
        <v>1283</v>
      </c>
      <c r="R281" s="18"/>
      <c r="S281" s="18"/>
      <c r="T281" s="99" t="s">
        <v>3360</v>
      </c>
      <c r="U281" s="78" t="s">
        <v>1481</v>
      </c>
      <c r="V281" s="78" t="s">
        <v>1482</v>
      </c>
      <c r="W281" s="78" t="s">
        <v>3192</v>
      </c>
      <c r="X281" s="78" t="s">
        <v>1481</v>
      </c>
      <c r="Y281" s="78" t="s">
        <v>1482</v>
      </c>
      <c r="Z281" s="64"/>
      <c r="AA281" s="65"/>
    </row>
    <row r="282" spans="1:27" ht="39.950000000000003" customHeight="1" x14ac:dyDescent="0.2">
      <c r="A282" s="84" t="s">
        <v>1591</v>
      </c>
      <c r="B282" s="77" t="s">
        <v>1287</v>
      </c>
      <c r="C282" s="76">
        <v>1</v>
      </c>
      <c r="D282" s="255">
        <v>1</v>
      </c>
      <c r="E282" s="268"/>
      <c r="F282" s="76" t="s">
        <v>1288</v>
      </c>
      <c r="G282" s="76">
        <v>1</v>
      </c>
      <c r="H282" s="279" t="s">
        <v>690</v>
      </c>
      <c r="I282" s="255">
        <v>1</v>
      </c>
      <c r="J282" s="25" t="s">
        <v>1286</v>
      </c>
      <c r="K282" s="78" t="s">
        <v>232</v>
      </c>
      <c r="L282" s="108" t="s">
        <v>48</v>
      </c>
      <c r="M282" s="108" t="s">
        <v>48</v>
      </c>
      <c r="N282" s="108"/>
      <c r="O282" s="108"/>
      <c r="P282" s="84" t="s">
        <v>874</v>
      </c>
      <c r="Q282" s="78" t="s">
        <v>1283</v>
      </c>
      <c r="R282" s="18"/>
      <c r="S282" s="18"/>
      <c r="T282" s="99" t="s">
        <v>3361</v>
      </c>
      <c r="U282" s="78" t="s">
        <v>1481</v>
      </c>
      <c r="V282" s="78" t="s">
        <v>1482</v>
      </c>
      <c r="W282" s="78" t="s">
        <v>3193</v>
      </c>
      <c r="X282" s="78" t="s">
        <v>1481</v>
      </c>
      <c r="Y282" s="78" t="s">
        <v>1482</v>
      </c>
      <c r="Z282" s="64"/>
      <c r="AA282" s="65"/>
    </row>
    <row r="283" spans="1:27" ht="39.950000000000003" customHeight="1" x14ac:dyDescent="0.2">
      <c r="A283" s="84" t="s">
        <v>1592</v>
      </c>
      <c r="B283" s="77" t="s">
        <v>1289</v>
      </c>
      <c r="C283" s="76">
        <v>1</v>
      </c>
      <c r="D283" s="255">
        <v>1</v>
      </c>
      <c r="E283" s="268"/>
      <c r="F283" s="76" t="s">
        <v>1290</v>
      </c>
      <c r="G283" s="76">
        <v>1</v>
      </c>
      <c r="H283" s="279" t="s">
        <v>691</v>
      </c>
      <c r="I283" s="255">
        <v>1</v>
      </c>
      <c r="J283" s="25" t="s">
        <v>1291</v>
      </c>
      <c r="K283" s="78" t="s">
        <v>232</v>
      </c>
      <c r="L283" s="108"/>
      <c r="M283" s="108"/>
      <c r="N283" s="108" t="s">
        <v>48</v>
      </c>
      <c r="O283" s="108" t="s">
        <v>48</v>
      </c>
      <c r="P283" s="84" t="s">
        <v>874</v>
      </c>
      <c r="Q283" s="78" t="s">
        <v>1263</v>
      </c>
      <c r="R283" s="18"/>
      <c r="S283" s="18"/>
      <c r="T283" s="99" t="s">
        <v>3362</v>
      </c>
      <c r="U283" s="78" t="s">
        <v>1276</v>
      </c>
      <c r="V283" s="78" t="s">
        <v>1477</v>
      </c>
      <c r="W283" s="78" t="s">
        <v>3194</v>
      </c>
      <c r="X283" s="78" t="s">
        <v>1276</v>
      </c>
      <c r="Y283" s="78" t="s">
        <v>1477</v>
      </c>
      <c r="Z283" s="64"/>
      <c r="AA283" s="65"/>
    </row>
    <row r="284" spans="1:27" ht="39.950000000000003" customHeight="1" x14ac:dyDescent="0.2">
      <c r="A284" s="84" t="s">
        <v>1593</v>
      </c>
      <c r="B284" s="26" t="s">
        <v>1292</v>
      </c>
      <c r="C284" s="26">
        <v>1</v>
      </c>
      <c r="D284" s="255">
        <v>1</v>
      </c>
      <c r="E284" s="268"/>
      <c r="F284" s="26" t="s">
        <v>1293</v>
      </c>
      <c r="G284" s="29" t="s">
        <v>1006</v>
      </c>
      <c r="H284" s="279" t="s">
        <v>692</v>
      </c>
      <c r="I284" s="255"/>
      <c r="J284" s="27" t="s">
        <v>1294</v>
      </c>
      <c r="K284" s="78" t="s">
        <v>232</v>
      </c>
      <c r="L284" s="108" t="s">
        <v>48</v>
      </c>
      <c r="M284" s="108" t="s">
        <v>48</v>
      </c>
      <c r="N284" s="108"/>
      <c r="O284" s="108"/>
      <c r="P284" s="84" t="s">
        <v>874</v>
      </c>
      <c r="Q284" s="28"/>
      <c r="R284" s="19"/>
      <c r="S284" s="19"/>
      <c r="T284" s="99" t="s">
        <v>3363</v>
      </c>
      <c r="U284" s="30"/>
      <c r="V284" s="30"/>
      <c r="W284" s="78"/>
      <c r="X284" s="30"/>
      <c r="Y284" s="30"/>
      <c r="Z284" s="64"/>
      <c r="AA284" s="69"/>
    </row>
    <row r="285" spans="1:27" ht="39.950000000000003" customHeight="1" x14ac:dyDescent="0.2">
      <c r="A285" s="84" t="s">
        <v>1594</v>
      </c>
      <c r="B285" s="77" t="s">
        <v>1295</v>
      </c>
      <c r="C285" s="77">
        <v>1</v>
      </c>
      <c r="D285" s="255">
        <v>1</v>
      </c>
      <c r="E285" s="268"/>
      <c r="F285" s="77" t="s">
        <v>1296</v>
      </c>
      <c r="G285" s="77">
        <v>2</v>
      </c>
      <c r="H285" s="279" t="s">
        <v>693</v>
      </c>
      <c r="I285" s="255">
        <v>1</v>
      </c>
      <c r="J285" s="77" t="s">
        <v>1297</v>
      </c>
      <c r="K285" s="78" t="s">
        <v>232</v>
      </c>
      <c r="L285" s="108"/>
      <c r="M285" s="108"/>
      <c r="N285" s="108" t="s">
        <v>48</v>
      </c>
      <c r="O285" s="108" t="s">
        <v>48</v>
      </c>
      <c r="P285" s="84" t="s">
        <v>874</v>
      </c>
      <c r="Q285" s="78" t="s">
        <v>1298</v>
      </c>
      <c r="R285" s="18"/>
      <c r="S285" s="18"/>
      <c r="T285" s="99" t="s">
        <v>3364</v>
      </c>
      <c r="U285" s="78" t="s">
        <v>1308</v>
      </c>
      <c r="V285" s="78" t="s">
        <v>1483</v>
      </c>
      <c r="W285" s="78" t="s">
        <v>3195</v>
      </c>
      <c r="X285" s="78" t="s">
        <v>1308</v>
      </c>
      <c r="Y285" s="78" t="s">
        <v>1483</v>
      </c>
      <c r="Z285" s="64"/>
      <c r="AA285" s="65"/>
    </row>
    <row r="286" spans="1:27" ht="39.950000000000003" customHeight="1" x14ac:dyDescent="0.2">
      <c r="A286" s="84" t="s">
        <v>1595</v>
      </c>
      <c r="B286" s="77" t="s">
        <v>1299</v>
      </c>
      <c r="C286" s="77">
        <v>1</v>
      </c>
      <c r="D286" s="255">
        <v>1</v>
      </c>
      <c r="E286" s="268"/>
      <c r="F286" s="77" t="s">
        <v>1300</v>
      </c>
      <c r="G286" s="77">
        <v>1</v>
      </c>
      <c r="H286" s="279" t="s">
        <v>694</v>
      </c>
      <c r="I286" s="255">
        <v>1</v>
      </c>
      <c r="J286" s="77" t="s">
        <v>1301</v>
      </c>
      <c r="K286" s="78" t="s">
        <v>232</v>
      </c>
      <c r="L286" s="108"/>
      <c r="M286" s="108"/>
      <c r="N286" s="108" t="s">
        <v>48</v>
      </c>
      <c r="O286" s="108" t="s">
        <v>48</v>
      </c>
      <c r="P286" s="84" t="s">
        <v>874</v>
      </c>
      <c r="Q286" s="78" t="s">
        <v>1298</v>
      </c>
      <c r="R286" s="18"/>
      <c r="S286" s="18"/>
      <c r="T286" s="99" t="s">
        <v>3365</v>
      </c>
      <c r="U286" s="78" t="s">
        <v>1308</v>
      </c>
      <c r="V286" s="78" t="s">
        <v>1484</v>
      </c>
      <c r="W286" s="78" t="s">
        <v>3196</v>
      </c>
      <c r="X286" s="78" t="s">
        <v>1308</v>
      </c>
      <c r="Y286" s="78" t="s">
        <v>1484</v>
      </c>
      <c r="Z286" s="64"/>
      <c r="AA286" s="65"/>
    </row>
    <row r="287" spans="1:27" ht="39.950000000000003" customHeight="1" x14ac:dyDescent="0.2">
      <c r="A287" s="84" t="s">
        <v>1596</v>
      </c>
      <c r="B287" s="77" t="s">
        <v>1302</v>
      </c>
      <c r="C287" s="77">
        <v>1</v>
      </c>
      <c r="D287" s="255">
        <v>1</v>
      </c>
      <c r="E287" s="268"/>
      <c r="F287" s="77" t="s">
        <v>1303</v>
      </c>
      <c r="G287" s="77">
        <v>1</v>
      </c>
      <c r="H287" s="279" t="s">
        <v>695</v>
      </c>
      <c r="I287" s="255">
        <v>1</v>
      </c>
      <c r="J287" s="77" t="s">
        <v>1304</v>
      </c>
      <c r="K287" s="78" t="s">
        <v>232</v>
      </c>
      <c r="L287" s="108"/>
      <c r="M287" s="108"/>
      <c r="N287" s="108" t="s">
        <v>48</v>
      </c>
      <c r="O287" s="108" t="s">
        <v>48</v>
      </c>
      <c r="P287" s="84" t="s">
        <v>874</v>
      </c>
      <c r="Q287" s="78" t="s">
        <v>1298</v>
      </c>
      <c r="R287" s="18"/>
      <c r="S287" s="18"/>
      <c r="T287" s="99" t="s">
        <v>3366</v>
      </c>
      <c r="U287" s="78" t="s">
        <v>1308</v>
      </c>
      <c r="V287" s="78" t="s">
        <v>1484</v>
      </c>
      <c r="W287" s="78" t="s">
        <v>3197</v>
      </c>
      <c r="X287" s="78" t="s">
        <v>1308</v>
      </c>
      <c r="Y287" s="78" t="s">
        <v>1484</v>
      </c>
      <c r="Z287" s="64"/>
      <c r="AA287" s="65"/>
    </row>
    <row r="288" spans="1:27" ht="39.950000000000003" customHeight="1" x14ac:dyDescent="0.2">
      <c r="A288" s="84" t="s">
        <v>1597</v>
      </c>
      <c r="B288" s="77" t="s">
        <v>1305</v>
      </c>
      <c r="C288" s="77">
        <v>2</v>
      </c>
      <c r="D288" s="255">
        <v>1</v>
      </c>
      <c r="E288" s="268"/>
      <c r="F288" s="77" t="s">
        <v>1306</v>
      </c>
      <c r="G288" s="77">
        <v>2</v>
      </c>
      <c r="H288" s="279" t="s">
        <v>696</v>
      </c>
      <c r="I288" s="255">
        <v>1</v>
      </c>
      <c r="J288" s="77" t="s">
        <v>1307</v>
      </c>
      <c r="K288" s="78" t="s">
        <v>232</v>
      </c>
      <c r="L288" s="108" t="s">
        <v>48</v>
      </c>
      <c r="M288" s="108" t="s">
        <v>48</v>
      </c>
      <c r="N288" s="108"/>
      <c r="O288" s="108"/>
      <c r="P288" s="84" t="s">
        <v>874</v>
      </c>
      <c r="Q288" s="78" t="s">
        <v>1308</v>
      </c>
      <c r="R288" s="18"/>
      <c r="S288" s="18"/>
      <c r="T288" s="99" t="s">
        <v>3367</v>
      </c>
      <c r="U288" s="78" t="s">
        <v>1485</v>
      </c>
      <c r="V288" s="78" t="s">
        <v>1486</v>
      </c>
      <c r="W288" s="78" t="s">
        <v>3198</v>
      </c>
      <c r="X288" s="78" t="s">
        <v>1485</v>
      </c>
      <c r="Y288" s="78" t="s">
        <v>1486</v>
      </c>
      <c r="Z288" s="64"/>
      <c r="AA288" s="65"/>
    </row>
    <row r="289" spans="1:27" ht="39.950000000000003" customHeight="1" x14ac:dyDescent="0.2">
      <c r="A289" s="84" t="s">
        <v>1598</v>
      </c>
      <c r="B289" s="26" t="s">
        <v>1309</v>
      </c>
      <c r="C289" s="29" t="s">
        <v>1006</v>
      </c>
      <c r="D289" s="255"/>
      <c r="E289" s="268"/>
      <c r="F289" s="26" t="s">
        <v>1310</v>
      </c>
      <c r="G289" s="29" t="s">
        <v>1006</v>
      </c>
      <c r="H289" s="279" t="s">
        <v>697</v>
      </c>
      <c r="I289" s="255"/>
      <c r="J289" s="26" t="s">
        <v>1311</v>
      </c>
      <c r="K289" s="78" t="s">
        <v>232</v>
      </c>
      <c r="L289" s="108" t="s">
        <v>48</v>
      </c>
      <c r="M289" s="108" t="s">
        <v>48</v>
      </c>
      <c r="N289" s="108"/>
      <c r="O289" s="108"/>
      <c r="P289" s="84" t="s">
        <v>874</v>
      </c>
      <c r="Q289" s="28"/>
      <c r="R289" s="19"/>
      <c r="S289" s="19"/>
      <c r="T289" s="99"/>
      <c r="U289" s="31"/>
      <c r="V289" s="31"/>
      <c r="W289" s="78"/>
      <c r="X289" s="31"/>
      <c r="Y289" s="31"/>
      <c r="Z289" s="69"/>
      <c r="AA289" s="69"/>
    </row>
    <row r="290" spans="1:27" ht="39.950000000000003" customHeight="1" x14ac:dyDescent="0.2">
      <c r="A290" s="84" t="s">
        <v>1599</v>
      </c>
      <c r="B290" s="26" t="s">
        <v>1312</v>
      </c>
      <c r="C290" s="29" t="s">
        <v>1006</v>
      </c>
      <c r="D290" s="255"/>
      <c r="E290" s="268"/>
      <c r="F290" s="26" t="s">
        <v>1313</v>
      </c>
      <c r="G290" s="29" t="s">
        <v>1006</v>
      </c>
      <c r="H290" s="279" t="s">
        <v>698</v>
      </c>
      <c r="I290" s="255"/>
      <c r="J290" s="26" t="s">
        <v>1314</v>
      </c>
      <c r="K290" s="78" t="s">
        <v>232</v>
      </c>
      <c r="L290" s="108" t="s">
        <v>48</v>
      </c>
      <c r="M290" s="108" t="s">
        <v>48</v>
      </c>
      <c r="N290" s="108"/>
      <c r="O290" s="108"/>
      <c r="P290" s="84" t="s">
        <v>874</v>
      </c>
      <c r="Q290" s="28"/>
      <c r="R290" s="19"/>
      <c r="S290" s="19"/>
      <c r="T290" s="99"/>
      <c r="U290" s="31"/>
      <c r="V290" s="31"/>
      <c r="W290" s="78"/>
      <c r="X290" s="31"/>
      <c r="Y290" s="31"/>
      <c r="Z290" s="69"/>
      <c r="AA290" s="69"/>
    </row>
    <row r="291" spans="1:27" ht="22.5" x14ac:dyDescent="0.2">
      <c r="A291" s="84" t="s">
        <v>1600</v>
      </c>
      <c r="B291" s="77" t="s">
        <v>297</v>
      </c>
      <c r="C291" s="77">
        <v>1</v>
      </c>
      <c r="D291" s="255">
        <v>1</v>
      </c>
      <c r="E291" s="268"/>
      <c r="F291" s="77" t="s">
        <v>1315</v>
      </c>
      <c r="G291" s="77">
        <v>2</v>
      </c>
      <c r="H291" s="279" t="s">
        <v>702</v>
      </c>
      <c r="I291" s="255">
        <v>1</v>
      </c>
      <c r="J291" s="77" t="s">
        <v>1316</v>
      </c>
      <c r="K291" s="78" t="s">
        <v>232</v>
      </c>
      <c r="L291" s="108"/>
      <c r="M291" s="108"/>
      <c r="N291" s="108" t="s">
        <v>48</v>
      </c>
      <c r="O291" s="108" t="s">
        <v>48</v>
      </c>
      <c r="P291" s="84" t="s">
        <v>874</v>
      </c>
      <c r="Q291" s="78" t="s">
        <v>1298</v>
      </c>
      <c r="R291" s="18"/>
      <c r="S291" s="18"/>
      <c r="T291" s="99" t="s">
        <v>3368</v>
      </c>
      <c r="U291" s="78" t="s">
        <v>1308</v>
      </c>
      <c r="V291" s="78" t="s">
        <v>1484</v>
      </c>
      <c r="W291" s="78" t="s">
        <v>3199</v>
      </c>
      <c r="X291" s="78" t="s">
        <v>1308</v>
      </c>
      <c r="Y291" s="78" t="s">
        <v>1484</v>
      </c>
      <c r="Z291" s="64"/>
      <c r="AA291" s="65"/>
    </row>
    <row r="292" spans="1:27" ht="22.5" x14ac:dyDescent="0.2">
      <c r="A292" s="84" t="s">
        <v>1601</v>
      </c>
      <c r="B292" s="77" t="s">
        <v>1317</v>
      </c>
      <c r="C292" s="77">
        <v>1</v>
      </c>
      <c r="D292" s="255">
        <v>1</v>
      </c>
      <c r="E292" s="268"/>
      <c r="F292" s="77" t="s">
        <v>1318</v>
      </c>
      <c r="G292" s="77">
        <v>1</v>
      </c>
      <c r="H292" s="279" t="s">
        <v>703</v>
      </c>
      <c r="I292" s="255">
        <v>1</v>
      </c>
      <c r="J292" s="77" t="s">
        <v>1319</v>
      </c>
      <c r="K292" s="78" t="s">
        <v>232</v>
      </c>
      <c r="L292" s="108" t="s">
        <v>48</v>
      </c>
      <c r="M292" s="108" t="s">
        <v>48</v>
      </c>
      <c r="N292" s="108"/>
      <c r="O292" s="108"/>
      <c r="P292" s="84" t="s">
        <v>874</v>
      </c>
      <c r="Q292" s="78" t="s">
        <v>1298</v>
      </c>
      <c r="R292" s="18"/>
      <c r="S292" s="18"/>
      <c r="T292" s="99" t="s">
        <v>3369</v>
      </c>
      <c r="U292" s="78" t="s">
        <v>1308</v>
      </c>
      <c r="V292" s="78" t="s">
        <v>1484</v>
      </c>
      <c r="W292" s="78" t="s">
        <v>3200</v>
      </c>
      <c r="X292" s="78" t="s">
        <v>1308</v>
      </c>
      <c r="Y292" s="78" t="s">
        <v>1484</v>
      </c>
      <c r="Z292" s="64"/>
      <c r="AA292" s="65"/>
    </row>
    <row r="293" spans="1:27" ht="22.5" x14ac:dyDescent="0.2">
      <c r="A293" s="84" t="s">
        <v>1602</v>
      </c>
      <c r="B293" s="77" t="s">
        <v>1320</v>
      </c>
      <c r="C293" s="77">
        <v>1</v>
      </c>
      <c r="D293" s="255">
        <v>1</v>
      </c>
      <c r="E293" s="268"/>
      <c r="F293" s="77" t="s">
        <v>1321</v>
      </c>
      <c r="G293" s="77">
        <v>1</v>
      </c>
      <c r="H293" s="279" t="s">
        <v>704</v>
      </c>
      <c r="I293" s="255">
        <v>1</v>
      </c>
      <c r="J293" s="77" t="s">
        <v>1322</v>
      </c>
      <c r="K293" s="78" t="s">
        <v>232</v>
      </c>
      <c r="L293" s="108"/>
      <c r="M293" s="108"/>
      <c r="N293" s="108" t="s">
        <v>48</v>
      </c>
      <c r="O293" s="108" t="s">
        <v>48</v>
      </c>
      <c r="P293" s="84" t="s">
        <v>874</v>
      </c>
      <c r="Q293" s="78" t="s">
        <v>1298</v>
      </c>
      <c r="R293" s="18"/>
      <c r="S293" s="18"/>
      <c r="T293" s="99" t="s">
        <v>3370</v>
      </c>
      <c r="U293" s="78" t="s">
        <v>1308</v>
      </c>
      <c r="V293" s="78" t="s">
        <v>1484</v>
      </c>
      <c r="W293" s="78" t="s">
        <v>3201</v>
      </c>
      <c r="X293" s="78" t="s">
        <v>1308</v>
      </c>
      <c r="Y293" s="78" t="s">
        <v>1484</v>
      </c>
      <c r="Z293" s="64"/>
      <c r="AA293" s="65"/>
    </row>
    <row r="294" spans="1:27" ht="22.5" x14ac:dyDescent="0.2">
      <c r="A294" s="84" t="s">
        <v>1603</v>
      </c>
      <c r="B294" s="77" t="s">
        <v>1323</v>
      </c>
      <c r="C294" s="77">
        <v>2</v>
      </c>
      <c r="D294" s="255">
        <v>1</v>
      </c>
      <c r="E294" s="268"/>
      <c r="F294" s="77" t="s">
        <v>1324</v>
      </c>
      <c r="G294" s="77">
        <v>1</v>
      </c>
      <c r="H294" s="279" t="s">
        <v>705</v>
      </c>
      <c r="I294" s="255">
        <v>1</v>
      </c>
      <c r="J294" s="77" t="s">
        <v>1325</v>
      </c>
      <c r="K294" s="78" t="s">
        <v>232</v>
      </c>
      <c r="L294" s="108"/>
      <c r="M294" s="108"/>
      <c r="N294" s="108" t="s">
        <v>48</v>
      </c>
      <c r="O294" s="108" t="s">
        <v>48</v>
      </c>
      <c r="P294" s="84" t="s">
        <v>874</v>
      </c>
      <c r="Q294" s="78" t="s">
        <v>1298</v>
      </c>
      <c r="R294" s="18"/>
      <c r="S294" s="18"/>
      <c r="T294" s="99" t="s">
        <v>3371</v>
      </c>
      <c r="U294" s="78" t="s">
        <v>1308</v>
      </c>
      <c r="V294" s="78" t="s">
        <v>1483</v>
      </c>
      <c r="W294" s="78" t="s">
        <v>3202</v>
      </c>
      <c r="X294" s="78" t="s">
        <v>1308</v>
      </c>
      <c r="Y294" s="78" t="s">
        <v>1483</v>
      </c>
      <c r="Z294" s="64"/>
      <c r="AA294" s="65"/>
    </row>
    <row r="295" spans="1:27" ht="22.5" x14ac:dyDescent="0.2">
      <c r="A295" s="84" t="s">
        <v>1604</v>
      </c>
      <c r="B295" s="77" t="s">
        <v>1326</v>
      </c>
      <c r="C295" s="77">
        <v>1</v>
      </c>
      <c r="D295" s="255">
        <v>1</v>
      </c>
      <c r="E295" s="268"/>
      <c r="F295" s="77" t="s">
        <v>1327</v>
      </c>
      <c r="G295" s="77">
        <v>1</v>
      </c>
      <c r="H295" s="279" t="s">
        <v>706</v>
      </c>
      <c r="I295" s="255">
        <v>1</v>
      </c>
      <c r="J295" s="77" t="s">
        <v>1328</v>
      </c>
      <c r="K295" s="78" t="s">
        <v>232</v>
      </c>
      <c r="L295" s="108"/>
      <c r="M295" s="108"/>
      <c r="N295" s="108" t="s">
        <v>48</v>
      </c>
      <c r="O295" s="108" t="s">
        <v>48</v>
      </c>
      <c r="P295" s="84" t="s">
        <v>874</v>
      </c>
      <c r="Q295" s="78" t="s">
        <v>1298</v>
      </c>
      <c r="R295" s="18"/>
      <c r="S295" s="18"/>
      <c r="T295" s="99" t="s">
        <v>3372</v>
      </c>
      <c r="U295" s="78" t="s">
        <v>1308</v>
      </c>
      <c r="V295" s="78" t="s">
        <v>1484</v>
      </c>
      <c r="W295" s="78" t="s">
        <v>3203</v>
      </c>
      <c r="X295" s="78" t="s">
        <v>1308</v>
      </c>
      <c r="Y295" s="78" t="s">
        <v>1484</v>
      </c>
      <c r="Z295" s="64"/>
      <c r="AA295" s="65"/>
    </row>
    <row r="296" spans="1:27" ht="22.5" x14ac:dyDescent="0.2">
      <c r="A296" s="84" t="s">
        <v>1605</v>
      </c>
      <c r="B296" s="77" t="s">
        <v>1329</v>
      </c>
      <c r="C296" s="77">
        <v>1</v>
      </c>
      <c r="D296" s="255">
        <v>1</v>
      </c>
      <c r="E296" s="268"/>
      <c r="F296" s="77" t="s">
        <v>1330</v>
      </c>
      <c r="G296" s="77">
        <v>1</v>
      </c>
      <c r="H296" s="279" t="s">
        <v>707</v>
      </c>
      <c r="I296" s="255">
        <v>1</v>
      </c>
      <c r="J296" s="77" t="s">
        <v>1331</v>
      </c>
      <c r="K296" s="78" t="s">
        <v>232</v>
      </c>
      <c r="L296" s="108"/>
      <c r="M296" s="108"/>
      <c r="N296" s="108" t="s">
        <v>48</v>
      </c>
      <c r="O296" s="108" t="s">
        <v>48</v>
      </c>
      <c r="P296" s="84" t="s">
        <v>874</v>
      </c>
      <c r="Q296" s="78" t="s">
        <v>1298</v>
      </c>
      <c r="R296" s="18"/>
      <c r="S296" s="18"/>
      <c r="T296" s="99" t="s">
        <v>3373</v>
      </c>
      <c r="U296" s="78" t="s">
        <v>1308</v>
      </c>
      <c r="V296" s="78" t="s">
        <v>1484</v>
      </c>
      <c r="W296" s="78" t="s">
        <v>3204</v>
      </c>
      <c r="X296" s="78" t="s">
        <v>1308</v>
      </c>
      <c r="Y296" s="78" t="s">
        <v>1484</v>
      </c>
      <c r="Z296" s="64"/>
      <c r="AA296" s="65"/>
    </row>
    <row r="297" spans="1:27" ht="22.5" x14ac:dyDescent="0.2">
      <c r="A297" s="84" t="s">
        <v>1606</v>
      </c>
      <c r="B297" s="77" t="s">
        <v>1332</v>
      </c>
      <c r="C297" s="77">
        <v>1</v>
      </c>
      <c r="D297" s="255">
        <v>1</v>
      </c>
      <c r="E297" s="268"/>
      <c r="F297" s="77" t="s">
        <v>1333</v>
      </c>
      <c r="G297" s="77">
        <v>1</v>
      </c>
      <c r="H297" s="279" t="s">
        <v>708</v>
      </c>
      <c r="I297" s="255">
        <v>1</v>
      </c>
      <c r="J297" s="77" t="s">
        <v>1334</v>
      </c>
      <c r="K297" s="78" t="s">
        <v>232</v>
      </c>
      <c r="L297" s="108" t="s">
        <v>48</v>
      </c>
      <c r="M297" s="108" t="s">
        <v>48</v>
      </c>
      <c r="N297" s="108"/>
      <c r="O297" s="108"/>
      <c r="P297" s="84" t="s">
        <v>874</v>
      </c>
      <c r="Q297" s="78" t="s">
        <v>1298</v>
      </c>
      <c r="R297" s="18"/>
      <c r="S297" s="18"/>
      <c r="T297" s="99" t="s">
        <v>3374</v>
      </c>
      <c r="U297" s="78" t="s">
        <v>1308</v>
      </c>
      <c r="V297" s="78" t="s">
        <v>1484</v>
      </c>
      <c r="W297" s="78" t="s">
        <v>3205</v>
      </c>
      <c r="X297" s="78" t="s">
        <v>1308</v>
      </c>
      <c r="Y297" s="78" t="s">
        <v>1484</v>
      </c>
      <c r="Z297" s="64"/>
      <c r="AA297" s="65"/>
    </row>
    <row r="298" spans="1:27" ht="22.5" x14ac:dyDescent="0.2">
      <c r="A298" s="84" t="s">
        <v>1607</v>
      </c>
      <c r="B298" s="77" t="s">
        <v>1335</v>
      </c>
      <c r="C298" s="77">
        <v>1</v>
      </c>
      <c r="D298" s="255">
        <v>1</v>
      </c>
      <c r="E298" s="268"/>
      <c r="F298" s="77" t="s">
        <v>1336</v>
      </c>
      <c r="G298" s="77">
        <v>1</v>
      </c>
      <c r="H298" s="279" t="s">
        <v>709</v>
      </c>
      <c r="I298" s="255">
        <v>1</v>
      </c>
      <c r="J298" s="77" t="s">
        <v>1337</v>
      </c>
      <c r="K298" s="78" t="s">
        <v>232</v>
      </c>
      <c r="L298" s="108"/>
      <c r="M298" s="108"/>
      <c r="N298" s="108" t="s">
        <v>48</v>
      </c>
      <c r="O298" s="108" t="s">
        <v>48</v>
      </c>
      <c r="P298" s="84" t="s">
        <v>874</v>
      </c>
      <c r="Q298" s="78" t="s">
        <v>1298</v>
      </c>
      <c r="R298" s="18"/>
      <c r="S298" s="18"/>
      <c r="T298" s="99" t="s">
        <v>3375</v>
      </c>
      <c r="U298" s="78" t="s">
        <v>1308</v>
      </c>
      <c r="V298" s="78" t="s">
        <v>1484</v>
      </c>
      <c r="W298" s="78" t="s">
        <v>3206</v>
      </c>
      <c r="X298" s="78" t="s">
        <v>1308</v>
      </c>
      <c r="Y298" s="78" t="s">
        <v>1484</v>
      </c>
      <c r="Z298" s="64"/>
      <c r="AA298" s="65"/>
    </row>
    <row r="299" spans="1:27" ht="22.5" x14ac:dyDescent="0.2">
      <c r="A299" s="84" t="s">
        <v>1608</v>
      </c>
      <c r="B299" s="77" t="s">
        <v>1338</v>
      </c>
      <c r="C299" s="77">
        <v>1</v>
      </c>
      <c r="D299" s="255">
        <v>1</v>
      </c>
      <c r="E299" s="268"/>
      <c r="F299" s="77" t="s">
        <v>1339</v>
      </c>
      <c r="G299" s="77">
        <v>1</v>
      </c>
      <c r="H299" s="279" t="s">
        <v>710</v>
      </c>
      <c r="I299" s="255">
        <v>1</v>
      </c>
      <c r="J299" s="77" t="s">
        <v>1340</v>
      </c>
      <c r="K299" s="78" t="s">
        <v>134</v>
      </c>
      <c r="L299" s="108"/>
      <c r="M299" s="108"/>
      <c r="N299" s="108" t="s">
        <v>48</v>
      </c>
      <c r="O299" s="108" t="s">
        <v>48</v>
      </c>
      <c r="P299" s="84" t="s">
        <v>874</v>
      </c>
      <c r="Q299" s="78" t="s">
        <v>1341</v>
      </c>
      <c r="R299" s="18"/>
      <c r="S299" s="18"/>
      <c r="T299" s="99" t="s">
        <v>3376</v>
      </c>
      <c r="U299" s="78" t="s">
        <v>1487</v>
      </c>
      <c r="V299" s="78" t="s">
        <v>1488</v>
      </c>
      <c r="W299" s="78" t="s">
        <v>3207</v>
      </c>
      <c r="X299" s="78" t="s">
        <v>1487</v>
      </c>
      <c r="Y299" s="78" t="s">
        <v>1488</v>
      </c>
      <c r="Z299" s="64"/>
      <c r="AA299" s="65"/>
    </row>
    <row r="300" spans="1:27" ht="22.5" x14ac:dyDescent="0.2">
      <c r="A300" s="84" t="s">
        <v>1609</v>
      </c>
      <c r="B300" s="77" t="s">
        <v>1342</v>
      </c>
      <c r="C300" s="77">
        <v>1</v>
      </c>
      <c r="D300" s="255">
        <v>1</v>
      </c>
      <c r="E300" s="268"/>
      <c r="F300" s="77" t="s">
        <v>1343</v>
      </c>
      <c r="G300" s="77">
        <v>1</v>
      </c>
      <c r="H300" s="279" t="s">
        <v>711</v>
      </c>
      <c r="I300" s="255">
        <v>1</v>
      </c>
      <c r="J300" s="77" t="s">
        <v>1344</v>
      </c>
      <c r="K300" s="78" t="s">
        <v>134</v>
      </c>
      <c r="L300" s="108" t="s">
        <v>48</v>
      </c>
      <c r="M300" s="108" t="s">
        <v>48</v>
      </c>
      <c r="N300" s="108"/>
      <c r="O300" s="108"/>
      <c r="P300" s="84" t="s">
        <v>874</v>
      </c>
      <c r="Q300" s="78" t="s">
        <v>1341</v>
      </c>
      <c r="R300" s="18"/>
      <c r="S300" s="18"/>
      <c r="T300" s="99" t="s">
        <v>3377</v>
      </c>
      <c r="U300" s="78" t="s">
        <v>1487</v>
      </c>
      <c r="V300" s="78" t="s">
        <v>1488</v>
      </c>
      <c r="W300" s="78" t="s">
        <v>3208</v>
      </c>
      <c r="X300" s="78" t="s">
        <v>1487</v>
      </c>
      <c r="Y300" s="78" t="s">
        <v>1488</v>
      </c>
      <c r="Z300" s="64"/>
      <c r="AA300" s="65"/>
    </row>
    <row r="301" spans="1:27" ht="22.5" x14ac:dyDescent="0.2">
      <c r="A301" s="84" t="s">
        <v>1610</v>
      </c>
      <c r="B301" s="77" t="s">
        <v>1345</v>
      </c>
      <c r="C301" s="77">
        <v>2</v>
      </c>
      <c r="D301" s="255">
        <v>1</v>
      </c>
      <c r="E301" s="268"/>
      <c r="F301" s="77" t="s">
        <v>1346</v>
      </c>
      <c r="G301" s="77">
        <v>2</v>
      </c>
      <c r="H301" s="279" t="s">
        <v>712</v>
      </c>
      <c r="I301" s="255">
        <v>1</v>
      </c>
      <c r="J301" s="77" t="s">
        <v>1347</v>
      </c>
      <c r="K301" s="78" t="s">
        <v>134</v>
      </c>
      <c r="L301" s="108"/>
      <c r="M301" s="108"/>
      <c r="N301" s="108" t="s">
        <v>48</v>
      </c>
      <c r="O301" s="108" t="s">
        <v>48</v>
      </c>
      <c r="P301" s="84" t="s">
        <v>874</v>
      </c>
      <c r="Q301" s="78" t="s">
        <v>1341</v>
      </c>
      <c r="R301" s="18"/>
      <c r="S301" s="18"/>
      <c r="T301" s="99" t="s">
        <v>3378</v>
      </c>
      <c r="U301" s="78" t="s">
        <v>1487</v>
      </c>
      <c r="V301" s="78" t="s">
        <v>1489</v>
      </c>
      <c r="W301" s="78" t="s">
        <v>3209</v>
      </c>
      <c r="X301" s="78" t="s">
        <v>1487</v>
      </c>
      <c r="Y301" s="78" t="s">
        <v>1489</v>
      </c>
      <c r="Z301" s="64"/>
      <c r="AA301" s="65"/>
    </row>
    <row r="302" spans="1:27" ht="33.75" x14ac:dyDescent="0.2">
      <c r="A302" s="84" t="s">
        <v>1611</v>
      </c>
      <c r="B302" s="77" t="s">
        <v>1348</v>
      </c>
      <c r="C302" s="77">
        <v>1</v>
      </c>
      <c r="D302" s="255">
        <v>1</v>
      </c>
      <c r="E302" s="268"/>
      <c r="F302" s="77" t="s">
        <v>1349</v>
      </c>
      <c r="G302" s="77">
        <v>1</v>
      </c>
      <c r="H302" s="279" t="s">
        <v>713</v>
      </c>
      <c r="I302" s="255">
        <v>1</v>
      </c>
      <c r="J302" s="77" t="s">
        <v>1350</v>
      </c>
      <c r="K302" s="78" t="s">
        <v>134</v>
      </c>
      <c r="L302" s="108" t="s">
        <v>48</v>
      </c>
      <c r="M302" s="108" t="s">
        <v>48</v>
      </c>
      <c r="N302" s="108"/>
      <c r="O302" s="108"/>
      <c r="P302" s="84" t="s">
        <v>874</v>
      </c>
      <c r="Q302" s="78" t="s">
        <v>1341</v>
      </c>
      <c r="R302" s="18"/>
      <c r="S302" s="18"/>
      <c r="T302" s="99" t="s">
        <v>3379</v>
      </c>
      <c r="U302" s="78" t="s">
        <v>1487</v>
      </c>
      <c r="V302" s="78" t="s">
        <v>1488</v>
      </c>
      <c r="W302" s="78" t="s">
        <v>3210</v>
      </c>
      <c r="X302" s="78" t="s">
        <v>1487</v>
      </c>
      <c r="Y302" s="78" t="s">
        <v>1488</v>
      </c>
      <c r="Z302" s="64"/>
      <c r="AA302" s="65"/>
    </row>
    <row r="303" spans="1:27" ht="22.5" x14ac:dyDescent="0.2">
      <c r="A303" s="84" t="s">
        <v>1612</v>
      </c>
      <c r="B303" s="77" t="s">
        <v>1351</v>
      </c>
      <c r="C303" s="77">
        <v>1</v>
      </c>
      <c r="D303" s="255">
        <v>1</v>
      </c>
      <c r="E303" s="268"/>
      <c r="F303" s="77" t="s">
        <v>1352</v>
      </c>
      <c r="G303" s="77">
        <v>1</v>
      </c>
      <c r="H303" s="279" t="s">
        <v>714</v>
      </c>
      <c r="I303" s="255">
        <v>1</v>
      </c>
      <c r="J303" s="77" t="s">
        <v>1353</v>
      </c>
      <c r="K303" s="78" t="s">
        <v>134</v>
      </c>
      <c r="L303" s="108"/>
      <c r="M303" s="108"/>
      <c r="N303" s="108" t="s">
        <v>48</v>
      </c>
      <c r="O303" s="108" t="s">
        <v>48</v>
      </c>
      <c r="P303" s="84" t="s">
        <v>874</v>
      </c>
      <c r="Q303" s="78" t="s">
        <v>1341</v>
      </c>
      <c r="R303" s="18"/>
      <c r="S303" s="18"/>
      <c r="T303" s="99" t="s">
        <v>3380</v>
      </c>
      <c r="U303" s="78" t="s">
        <v>1487</v>
      </c>
      <c r="V303" s="78" t="s">
        <v>1488</v>
      </c>
      <c r="W303" s="78" t="s">
        <v>3211</v>
      </c>
      <c r="X303" s="78" t="s">
        <v>1487</v>
      </c>
      <c r="Y303" s="78" t="s">
        <v>1488</v>
      </c>
      <c r="Z303" s="64"/>
      <c r="AA303" s="65"/>
    </row>
    <row r="304" spans="1:27" ht="22.5" x14ac:dyDescent="0.2">
      <c r="A304" s="84" t="s">
        <v>1613</v>
      </c>
      <c r="B304" s="77" t="s">
        <v>1354</v>
      </c>
      <c r="C304" s="77">
        <v>1</v>
      </c>
      <c r="D304" s="255">
        <v>1</v>
      </c>
      <c r="E304" s="268"/>
      <c r="F304" s="77" t="s">
        <v>1355</v>
      </c>
      <c r="G304" s="77">
        <v>1</v>
      </c>
      <c r="H304" s="279" t="s">
        <v>715</v>
      </c>
      <c r="I304" s="255">
        <v>1</v>
      </c>
      <c r="J304" s="77" t="s">
        <v>1356</v>
      </c>
      <c r="K304" s="78" t="s">
        <v>134</v>
      </c>
      <c r="L304" s="108"/>
      <c r="M304" s="108"/>
      <c r="N304" s="108" t="s">
        <v>48</v>
      </c>
      <c r="O304" s="108" t="s">
        <v>48</v>
      </c>
      <c r="P304" s="84" t="s">
        <v>874</v>
      </c>
      <c r="Q304" s="78" t="s">
        <v>1341</v>
      </c>
      <c r="R304" s="18"/>
      <c r="S304" s="18"/>
      <c r="T304" s="99" t="s">
        <v>3381</v>
      </c>
      <c r="U304" s="78" t="s">
        <v>1487</v>
      </c>
      <c r="V304" s="78" t="s">
        <v>1488</v>
      </c>
      <c r="W304" s="78" t="s">
        <v>3212</v>
      </c>
      <c r="X304" s="78" t="s">
        <v>1487</v>
      </c>
      <c r="Y304" s="78" t="s">
        <v>1488</v>
      </c>
      <c r="Z304" s="64"/>
      <c r="AA304" s="65"/>
    </row>
    <row r="305" spans="1:27" ht="22.5" x14ac:dyDescent="0.2">
      <c r="A305" s="84" t="s">
        <v>1614</v>
      </c>
      <c r="B305" s="77" t="s">
        <v>153</v>
      </c>
      <c r="C305" s="77">
        <v>2</v>
      </c>
      <c r="D305" s="255">
        <v>1</v>
      </c>
      <c r="E305" s="268"/>
      <c r="F305" s="77" t="s">
        <v>1357</v>
      </c>
      <c r="G305" s="77">
        <v>2</v>
      </c>
      <c r="H305" s="279" t="s">
        <v>716</v>
      </c>
      <c r="I305" s="255">
        <v>1</v>
      </c>
      <c r="J305" s="77" t="s">
        <v>1358</v>
      </c>
      <c r="K305" s="78" t="s">
        <v>134</v>
      </c>
      <c r="L305" s="108" t="s">
        <v>48</v>
      </c>
      <c r="M305" s="108" t="s">
        <v>48</v>
      </c>
      <c r="N305" s="108"/>
      <c r="O305" s="108"/>
      <c r="P305" s="84" t="s">
        <v>874</v>
      </c>
      <c r="Q305" s="78" t="s">
        <v>1341</v>
      </c>
      <c r="R305" s="18"/>
      <c r="S305" s="18"/>
      <c r="T305" s="99" t="s">
        <v>3382</v>
      </c>
      <c r="U305" s="78" t="s">
        <v>1487</v>
      </c>
      <c r="V305" s="78" t="s">
        <v>1489</v>
      </c>
      <c r="W305" s="78" t="s">
        <v>3213</v>
      </c>
      <c r="X305" s="78" t="s">
        <v>1487</v>
      </c>
      <c r="Y305" s="78" t="s">
        <v>1489</v>
      </c>
      <c r="Z305" s="64"/>
      <c r="AA305" s="65"/>
    </row>
    <row r="306" spans="1:27" ht="33.75" x14ac:dyDescent="0.2">
      <c r="A306" s="84" t="s">
        <v>1615</v>
      </c>
      <c r="B306" s="77" t="s">
        <v>1359</v>
      </c>
      <c r="C306" s="77">
        <v>2</v>
      </c>
      <c r="D306" s="255">
        <v>1</v>
      </c>
      <c r="E306" s="268"/>
      <c r="F306" s="77" t="s">
        <v>1360</v>
      </c>
      <c r="G306" s="77">
        <v>1</v>
      </c>
      <c r="H306" s="279" t="s">
        <v>717</v>
      </c>
      <c r="I306" s="255">
        <v>1</v>
      </c>
      <c r="J306" s="77" t="s">
        <v>1361</v>
      </c>
      <c r="K306" s="78" t="s">
        <v>134</v>
      </c>
      <c r="L306" s="108" t="s">
        <v>48</v>
      </c>
      <c r="M306" s="108" t="s">
        <v>48</v>
      </c>
      <c r="N306" s="108"/>
      <c r="O306" s="108"/>
      <c r="P306" s="84" t="s">
        <v>874</v>
      </c>
      <c r="Q306" s="78" t="s">
        <v>1341</v>
      </c>
      <c r="R306" s="18"/>
      <c r="S306" s="18"/>
      <c r="T306" s="99" t="s">
        <v>3383</v>
      </c>
      <c r="U306" s="78" t="s">
        <v>1487</v>
      </c>
      <c r="V306" s="78" t="s">
        <v>1488</v>
      </c>
      <c r="W306" s="78" t="s">
        <v>3214</v>
      </c>
      <c r="X306" s="78" t="s">
        <v>1487</v>
      </c>
      <c r="Y306" s="78" t="s">
        <v>1488</v>
      </c>
      <c r="Z306" s="64"/>
      <c r="AA306" s="65"/>
    </row>
    <row r="307" spans="1:27" ht="22.5" x14ac:dyDescent="0.2">
      <c r="A307" s="84" t="s">
        <v>1616</v>
      </c>
      <c r="B307" s="77" t="s">
        <v>1362</v>
      </c>
      <c r="C307" s="77">
        <v>1</v>
      </c>
      <c r="D307" s="255">
        <v>1</v>
      </c>
      <c r="E307" s="268"/>
      <c r="F307" s="77" t="s">
        <v>1363</v>
      </c>
      <c r="G307" s="77">
        <v>1</v>
      </c>
      <c r="H307" s="279" t="s">
        <v>718</v>
      </c>
      <c r="I307" s="255">
        <v>1</v>
      </c>
      <c r="J307" s="77" t="s">
        <v>1364</v>
      </c>
      <c r="K307" s="78" t="s">
        <v>134</v>
      </c>
      <c r="L307" s="108"/>
      <c r="M307" s="108"/>
      <c r="N307" s="108" t="s">
        <v>48</v>
      </c>
      <c r="O307" s="108" t="s">
        <v>48</v>
      </c>
      <c r="P307" s="84" t="s">
        <v>874</v>
      </c>
      <c r="Q307" s="78" t="s">
        <v>1341</v>
      </c>
      <c r="R307" s="18"/>
      <c r="S307" s="18"/>
      <c r="T307" s="99" t="s">
        <v>3384</v>
      </c>
      <c r="U307" s="78" t="s">
        <v>1487</v>
      </c>
      <c r="V307" s="78" t="s">
        <v>1488</v>
      </c>
      <c r="W307" s="78" t="s">
        <v>3215</v>
      </c>
      <c r="X307" s="78" t="s">
        <v>1487</v>
      </c>
      <c r="Y307" s="78" t="s">
        <v>1488</v>
      </c>
      <c r="Z307" s="64"/>
      <c r="AA307" s="65"/>
    </row>
    <row r="308" spans="1:27" ht="33.75" x14ac:dyDescent="0.2">
      <c r="A308" s="84" t="s">
        <v>1617</v>
      </c>
      <c r="B308" s="77" t="s">
        <v>1365</v>
      </c>
      <c r="C308" s="77">
        <v>2</v>
      </c>
      <c r="D308" s="255">
        <v>1</v>
      </c>
      <c r="E308" s="268"/>
      <c r="F308" s="77" t="s">
        <v>1366</v>
      </c>
      <c r="G308" s="77">
        <v>1</v>
      </c>
      <c r="H308" s="279" t="s">
        <v>719</v>
      </c>
      <c r="I308" s="255">
        <v>1</v>
      </c>
      <c r="J308" s="77" t="s">
        <v>1367</v>
      </c>
      <c r="K308" s="78" t="s">
        <v>134</v>
      </c>
      <c r="L308" s="108" t="s">
        <v>48</v>
      </c>
      <c r="M308" s="108" t="s">
        <v>48</v>
      </c>
      <c r="N308" s="108"/>
      <c r="O308" s="108"/>
      <c r="P308" s="84" t="s">
        <v>874</v>
      </c>
      <c r="Q308" s="78" t="s">
        <v>1341</v>
      </c>
      <c r="R308" s="18"/>
      <c r="S308" s="18"/>
      <c r="T308" s="99" t="s">
        <v>3385</v>
      </c>
      <c r="U308" s="78" t="s">
        <v>1487</v>
      </c>
      <c r="V308" s="78" t="s">
        <v>1488</v>
      </c>
      <c r="W308" s="78" t="s">
        <v>3216</v>
      </c>
      <c r="X308" s="78" t="s">
        <v>1487</v>
      </c>
      <c r="Y308" s="78" t="s">
        <v>1488</v>
      </c>
      <c r="Z308" s="64"/>
      <c r="AA308" s="65"/>
    </row>
    <row r="309" spans="1:27" ht="22.5" x14ac:dyDescent="0.2">
      <c r="A309" s="84" t="s">
        <v>1618</v>
      </c>
      <c r="B309" s="77" t="s">
        <v>1368</v>
      </c>
      <c r="C309" s="77">
        <v>1</v>
      </c>
      <c r="D309" s="255">
        <v>1</v>
      </c>
      <c r="E309" s="268"/>
      <c r="F309" s="77" t="s">
        <v>1369</v>
      </c>
      <c r="G309" s="77">
        <v>1</v>
      </c>
      <c r="H309" s="279" t="s">
        <v>720</v>
      </c>
      <c r="I309" s="255">
        <v>1</v>
      </c>
      <c r="J309" s="77" t="s">
        <v>1370</v>
      </c>
      <c r="K309" s="78" t="s">
        <v>134</v>
      </c>
      <c r="L309" s="108"/>
      <c r="M309" s="108"/>
      <c r="N309" s="108" t="s">
        <v>48</v>
      </c>
      <c r="O309" s="108" t="s">
        <v>48</v>
      </c>
      <c r="P309" s="84" t="s">
        <v>874</v>
      </c>
      <c r="Q309" s="78" t="s">
        <v>1371</v>
      </c>
      <c r="R309" s="18"/>
      <c r="S309" s="18"/>
      <c r="T309" s="99" t="s">
        <v>3386</v>
      </c>
      <c r="U309" s="78" t="s">
        <v>1341</v>
      </c>
      <c r="V309" s="78" t="s">
        <v>1490</v>
      </c>
      <c r="W309" s="78" t="s">
        <v>3217</v>
      </c>
      <c r="X309" s="78" t="s">
        <v>1341</v>
      </c>
      <c r="Y309" s="78" t="s">
        <v>1490</v>
      </c>
      <c r="Z309" s="64"/>
      <c r="AA309" s="65"/>
    </row>
    <row r="310" spans="1:27" ht="22.5" x14ac:dyDescent="0.2">
      <c r="A310" s="84" t="s">
        <v>1619</v>
      </c>
      <c r="B310" s="77" t="s">
        <v>1372</v>
      </c>
      <c r="C310" s="77">
        <v>1</v>
      </c>
      <c r="D310" s="255">
        <v>1</v>
      </c>
      <c r="E310" s="268"/>
      <c r="F310" s="77" t="s">
        <v>1373</v>
      </c>
      <c r="G310" s="77">
        <v>1</v>
      </c>
      <c r="H310" s="279" t="s">
        <v>721</v>
      </c>
      <c r="I310" s="255">
        <v>1</v>
      </c>
      <c r="J310" s="77" t="s">
        <v>1374</v>
      </c>
      <c r="K310" s="78" t="s">
        <v>134</v>
      </c>
      <c r="L310" s="108"/>
      <c r="M310" s="108"/>
      <c r="N310" s="108" t="s">
        <v>48</v>
      </c>
      <c r="O310" s="108" t="s">
        <v>48</v>
      </c>
      <c r="P310" s="84" t="s">
        <v>874</v>
      </c>
      <c r="Q310" s="78" t="s">
        <v>1371</v>
      </c>
      <c r="R310" s="18"/>
      <c r="S310" s="18"/>
      <c r="T310" s="99" t="s">
        <v>3387</v>
      </c>
      <c r="U310" s="78" t="s">
        <v>1341</v>
      </c>
      <c r="V310" s="78" t="s">
        <v>1490</v>
      </c>
      <c r="W310" s="78" t="s">
        <v>3218</v>
      </c>
      <c r="X310" s="78" t="s">
        <v>1341</v>
      </c>
      <c r="Y310" s="78" t="s">
        <v>1490</v>
      </c>
      <c r="Z310" s="64"/>
      <c r="AA310" s="65"/>
    </row>
    <row r="311" spans="1:27" ht="22.5" x14ac:dyDescent="0.2">
      <c r="A311" s="84" t="s">
        <v>1620</v>
      </c>
      <c r="B311" s="77" t="s">
        <v>189</v>
      </c>
      <c r="C311" s="77">
        <v>1</v>
      </c>
      <c r="D311" s="255">
        <v>1</v>
      </c>
      <c r="E311" s="268"/>
      <c r="F311" s="77" t="s">
        <v>1375</v>
      </c>
      <c r="G311" s="77">
        <v>1</v>
      </c>
      <c r="H311" s="279" t="s">
        <v>722</v>
      </c>
      <c r="I311" s="255">
        <v>1</v>
      </c>
      <c r="J311" s="77" t="s">
        <v>1376</v>
      </c>
      <c r="K311" s="78" t="s">
        <v>134</v>
      </c>
      <c r="L311" s="108"/>
      <c r="M311" s="108"/>
      <c r="N311" s="108" t="s">
        <v>48</v>
      </c>
      <c r="O311" s="108" t="s">
        <v>48</v>
      </c>
      <c r="P311" s="84" t="s">
        <v>874</v>
      </c>
      <c r="Q311" s="78" t="s">
        <v>1371</v>
      </c>
      <c r="R311" s="18"/>
      <c r="S311" s="18"/>
      <c r="T311" s="99" t="s">
        <v>3388</v>
      </c>
      <c r="U311" s="78" t="s">
        <v>1341</v>
      </c>
      <c r="V311" s="78" t="s">
        <v>1490</v>
      </c>
      <c r="W311" s="78" t="s">
        <v>3219</v>
      </c>
      <c r="X311" s="78" t="s">
        <v>1341</v>
      </c>
      <c r="Y311" s="78" t="s">
        <v>1490</v>
      </c>
      <c r="Z311" s="64"/>
      <c r="AA311" s="65"/>
    </row>
    <row r="312" spans="1:27" ht="22.5" x14ac:dyDescent="0.2">
      <c r="A312" s="84" t="s">
        <v>1621</v>
      </c>
      <c r="B312" s="77" t="s">
        <v>1377</v>
      </c>
      <c r="C312" s="77">
        <v>1</v>
      </c>
      <c r="D312" s="255">
        <v>1</v>
      </c>
      <c r="E312" s="268"/>
      <c r="F312" s="77" t="s">
        <v>1378</v>
      </c>
      <c r="G312" s="77">
        <v>1</v>
      </c>
      <c r="H312" s="279" t="s">
        <v>723</v>
      </c>
      <c r="I312" s="255">
        <v>1</v>
      </c>
      <c r="J312" s="77" t="s">
        <v>1379</v>
      </c>
      <c r="K312" s="78" t="s">
        <v>134</v>
      </c>
      <c r="L312" s="108"/>
      <c r="M312" s="108"/>
      <c r="N312" s="108" t="s">
        <v>48</v>
      </c>
      <c r="O312" s="108" t="s">
        <v>48</v>
      </c>
      <c r="P312" s="84" t="s">
        <v>874</v>
      </c>
      <c r="Q312" s="78" t="s">
        <v>1371</v>
      </c>
      <c r="R312" s="18"/>
      <c r="S312" s="18"/>
      <c r="T312" s="99" t="s">
        <v>3389</v>
      </c>
      <c r="U312" s="78" t="s">
        <v>1341</v>
      </c>
      <c r="V312" s="78" t="s">
        <v>1490</v>
      </c>
      <c r="W312" s="78" t="s">
        <v>3220</v>
      </c>
      <c r="X312" s="78" t="s">
        <v>1341</v>
      </c>
      <c r="Y312" s="78" t="s">
        <v>1490</v>
      </c>
      <c r="Z312" s="64"/>
      <c r="AA312" s="65"/>
    </row>
    <row r="313" spans="1:27" ht="22.5" x14ac:dyDescent="0.2">
      <c r="A313" s="84" t="s">
        <v>1622</v>
      </c>
      <c r="B313" s="77" t="s">
        <v>29</v>
      </c>
      <c r="C313" s="77">
        <v>3</v>
      </c>
      <c r="D313" s="255">
        <v>1</v>
      </c>
      <c r="E313" s="268"/>
      <c r="F313" s="77" t="s">
        <v>1380</v>
      </c>
      <c r="G313" s="77">
        <v>3</v>
      </c>
      <c r="H313" s="279" t="s">
        <v>724</v>
      </c>
      <c r="I313" s="255">
        <v>1</v>
      </c>
      <c r="J313" s="77" t="s">
        <v>1381</v>
      </c>
      <c r="K313" s="78" t="s">
        <v>134</v>
      </c>
      <c r="L313" s="108"/>
      <c r="M313" s="108"/>
      <c r="N313" s="108" t="s">
        <v>48</v>
      </c>
      <c r="O313" s="108" t="s">
        <v>48</v>
      </c>
      <c r="P313" s="84" t="s">
        <v>874</v>
      </c>
      <c r="Q313" s="78" t="s">
        <v>1371</v>
      </c>
      <c r="R313" s="18"/>
      <c r="S313" s="18"/>
      <c r="T313" s="99" t="s">
        <v>3390</v>
      </c>
      <c r="U313" s="78" t="s">
        <v>1341</v>
      </c>
      <c r="V313" s="78" t="s">
        <v>1491</v>
      </c>
      <c r="W313" s="78" t="s">
        <v>3221</v>
      </c>
      <c r="X313" s="78" t="s">
        <v>1341</v>
      </c>
      <c r="Y313" s="78" t="s">
        <v>1491</v>
      </c>
      <c r="Z313" s="64"/>
      <c r="AA313" s="65"/>
    </row>
    <row r="314" spans="1:27" ht="22.5" x14ac:dyDescent="0.2">
      <c r="A314" s="84" t="s">
        <v>1623</v>
      </c>
      <c r="B314" s="77" t="s">
        <v>1382</v>
      </c>
      <c r="C314" s="77">
        <v>2</v>
      </c>
      <c r="D314" s="255">
        <v>1</v>
      </c>
      <c r="E314" s="268"/>
      <c r="F314" s="77" t="s">
        <v>1383</v>
      </c>
      <c r="G314" s="77">
        <v>2</v>
      </c>
      <c r="H314" s="279" t="s">
        <v>725</v>
      </c>
      <c r="I314" s="255">
        <v>1</v>
      </c>
      <c r="J314" s="77" t="s">
        <v>1384</v>
      </c>
      <c r="K314" s="78" t="s">
        <v>134</v>
      </c>
      <c r="L314" s="108"/>
      <c r="M314" s="108"/>
      <c r="N314" s="108" t="s">
        <v>48</v>
      </c>
      <c r="O314" s="108" t="s">
        <v>48</v>
      </c>
      <c r="P314" s="84" t="s">
        <v>874</v>
      </c>
      <c r="Q314" s="78" t="s">
        <v>1371</v>
      </c>
      <c r="R314" s="18"/>
      <c r="S314" s="18"/>
      <c r="T314" s="99" t="s">
        <v>3391</v>
      </c>
      <c r="U314" s="78" t="s">
        <v>1341</v>
      </c>
      <c r="V314" s="78" t="s">
        <v>1492</v>
      </c>
      <c r="W314" s="78" t="s">
        <v>3222</v>
      </c>
      <c r="X314" s="78" t="s">
        <v>1341</v>
      </c>
      <c r="Y314" s="78" t="s">
        <v>1492</v>
      </c>
      <c r="Z314" s="64"/>
      <c r="AA314" s="65"/>
    </row>
    <row r="315" spans="1:27" ht="22.5" x14ac:dyDescent="0.2">
      <c r="A315" s="84" t="s">
        <v>1624</v>
      </c>
      <c r="B315" s="77" t="s">
        <v>38</v>
      </c>
      <c r="C315" s="77">
        <v>1</v>
      </c>
      <c r="D315" s="255">
        <v>1</v>
      </c>
      <c r="E315" s="268"/>
      <c r="F315" s="77" t="s">
        <v>1385</v>
      </c>
      <c r="G315" s="77">
        <v>1</v>
      </c>
      <c r="H315" s="279" t="s">
        <v>726</v>
      </c>
      <c r="I315" s="255">
        <v>1</v>
      </c>
      <c r="J315" s="77" t="s">
        <v>1386</v>
      </c>
      <c r="K315" s="78" t="s">
        <v>134</v>
      </c>
      <c r="L315" s="108" t="s">
        <v>48</v>
      </c>
      <c r="M315" s="108" t="s">
        <v>48</v>
      </c>
      <c r="N315" s="108"/>
      <c r="O315" s="108"/>
      <c r="P315" s="84" t="s">
        <v>874</v>
      </c>
      <c r="Q315" s="78" t="s">
        <v>1371</v>
      </c>
      <c r="R315" s="18"/>
      <c r="S315" s="18"/>
      <c r="T315" s="99" t="s">
        <v>3392</v>
      </c>
      <c r="U315" s="78" t="s">
        <v>1341</v>
      </c>
      <c r="V315" s="78" t="s">
        <v>1490</v>
      </c>
      <c r="W315" s="78" t="s">
        <v>3223</v>
      </c>
      <c r="X315" s="78" t="s">
        <v>1341</v>
      </c>
      <c r="Y315" s="78" t="s">
        <v>1490</v>
      </c>
      <c r="Z315" s="64"/>
      <c r="AA315" s="65"/>
    </row>
    <row r="316" spans="1:27" ht="22.5" x14ac:dyDescent="0.2">
      <c r="A316" s="84" t="s">
        <v>1625</v>
      </c>
      <c r="B316" s="77" t="s">
        <v>1387</v>
      </c>
      <c r="C316" s="77">
        <v>1</v>
      </c>
      <c r="D316" s="255">
        <v>1</v>
      </c>
      <c r="E316" s="268"/>
      <c r="F316" s="77" t="s">
        <v>1388</v>
      </c>
      <c r="G316" s="77">
        <v>1</v>
      </c>
      <c r="H316" s="279" t="s">
        <v>727</v>
      </c>
      <c r="I316" s="255">
        <v>1</v>
      </c>
      <c r="J316" s="77" t="s">
        <v>1389</v>
      </c>
      <c r="K316" s="78" t="s">
        <v>134</v>
      </c>
      <c r="L316" s="108" t="s">
        <v>48</v>
      </c>
      <c r="M316" s="108" t="s">
        <v>48</v>
      </c>
      <c r="N316" s="108"/>
      <c r="O316" s="108"/>
      <c r="P316" s="84" t="s">
        <v>874</v>
      </c>
      <c r="Q316" s="78" t="s">
        <v>1371</v>
      </c>
      <c r="R316" s="18"/>
      <c r="S316" s="18"/>
      <c r="T316" s="99" t="s">
        <v>3393</v>
      </c>
      <c r="U316" s="78" t="s">
        <v>1341</v>
      </c>
      <c r="V316" s="78" t="s">
        <v>1490</v>
      </c>
      <c r="W316" s="78" t="s">
        <v>3224</v>
      </c>
      <c r="X316" s="78" t="s">
        <v>1341</v>
      </c>
      <c r="Y316" s="78" t="s">
        <v>1490</v>
      </c>
      <c r="Z316" s="64"/>
      <c r="AA316" s="65"/>
    </row>
    <row r="317" spans="1:27" ht="22.5" x14ac:dyDescent="0.2">
      <c r="A317" s="84" t="s">
        <v>1626</v>
      </c>
      <c r="B317" s="431" t="s">
        <v>1390</v>
      </c>
      <c r="C317" s="431">
        <v>1</v>
      </c>
      <c r="D317" s="255">
        <v>1</v>
      </c>
      <c r="E317" s="268"/>
      <c r="F317" s="77" t="s">
        <v>1391</v>
      </c>
      <c r="G317" s="77">
        <v>1</v>
      </c>
      <c r="H317" s="279" t="s">
        <v>731</v>
      </c>
      <c r="I317" s="255">
        <v>1</v>
      </c>
      <c r="J317" s="431" t="s">
        <v>1392</v>
      </c>
      <c r="K317" s="78" t="s">
        <v>93</v>
      </c>
      <c r="L317" s="108"/>
      <c r="M317" s="108"/>
      <c r="N317" s="108" t="s">
        <v>48</v>
      </c>
      <c r="O317" s="108" t="s">
        <v>48</v>
      </c>
      <c r="P317" s="84" t="s">
        <v>874</v>
      </c>
      <c r="Q317" s="78" t="s">
        <v>1308</v>
      </c>
      <c r="R317" s="18"/>
      <c r="S317" s="18"/>
      <c r="T317" s="429" t="s">
        <v>1496</v>
      </c>
      <c r="U317" s="78" t="s">
        <v>1485</v>
      </c>
      <c r="V317" s="78" t="s">
        <v>1493</v>
      </c>
      <c r="W317" s="78" t="s">
        <v>3225</v>
      </c>
      <c r="X317" s="78" t="s">
        <v>1485</v>
      </c>
      <c r="Y317" s="78" t="s">
        <v>1493</v>
      </c>
      <c r="Z317" s="432"/>
      <c r="AA317" s="65"/>
    </row>
    <row r="318" spans="1:27" ht="22.5" x14ac:dyDescent="0.2">
      <c r="A318" s="84" t="s">
        <v>1627</v>
      </c>
      <c r="B318" s="431"/>
      <c r="C318" s="431"/>
      <c r="D318" s="255"/>
      <c r="E318" s="268"/>
      <c r="F318" s="77" t="s">
        <v>1393</v>
      </c>
      <c r="G318" s="77">
        <v>1</v>
      </c>
      <c r="H318" s="279" t="s">
        <v>732</v>
      </c>
      <c r="I318" s="255">
        <v>1</v>
      </c>
      <c r="J318" s="431"/>
      <c r="K318" s="78" t="s">
        <v>93</v>
      </c>
      <c r="L318" s="108" t="s">
        <v>48</v>
      </c>
      <c r="M318" s="108" t="s">
        <v>48</v>
      </c>
      <c r="N318" s="108"/>
      <c r="O318" s="108"/>
      <c r="P318" s="84" t="s">
        <v>874</v>
      </c>
      <c r="Q318" s="78" t="s">
        <v>1308</v>
      </c>
      <c r="R318" s="72"/>
      <c r="S318" s="72"/>
      <c r="T318" s="428"/>
      <c r="U318" s="78" t="s">
        <v>1485</v>
      </c>
      <c r="V318" s="78" t="s">
        <v>1493</v>
      </c>
      <c r="W318" s="78" t="s">
        <v>3226</v>
      </c>
      <c r="X318" s="78" t="s">
        <v>1485</v>
      </c>
      <c r="Y318" s="78" t="s">
        <v>1493</v>
      </c>
      <c r="Z318" s="432"/>
      <c r="AA318" s="65"/>
    </row>
    <row r="319" spans="1:27" ht="22.5" x14ac:dyDescent="0.2">
      <c r="A319" s="84" t="s">
        <v>1628</v>
      </c>
      <c r="B319" s="77" t="s">
        <v>1394</v>
      </c>
      <c r="C319" s="32" t="s">
        <v>920</v>
      </c>
      <c r="D319" s="255"/>
      <c r="E319" s="268"/>
      <c r="F319" s="77" t="s">
        <v>1395</v>
      </c>
      <c r="G319" s="77">
        <v>1</v>
      </c>
      <c r="H319" s="279" t="s">
        <v>733</v>
      </c>
      <c r="I319" s="255">
        <v>1</v>
      </c>
      <c r="J319" s="77" t="s">
        <v>1396</v>
      </c>
      <c r="K319" s="78" t="s">
        <v>93</v>
      </c>
      <c r="L319" s="108" t="s">
        <v>48</v>
      </c>
      <c r="M319" s="108" t="s">
        <v>48</v>
      </c>
      <c r="N319" s="108"/>
      <c r="O319" s="108"/>
      <c r="P319" s="84" t="s">
        <v>874</v>
      </c>
      <c r="Q319" s="78" t="s">
        <v>1308</v>
      </c>
      <c r="R319" s="72"/>
      <c r="S319" s="72"/>
      <c r="T319" s="429" t="s">
        <v>3394</v>
      </c>
      <c r="U319" s="78" t="s">
        <v>1485</v>
      </c>
      <c r="V319" s="78" t="s">
        <v>1493</v>
      </c>
      <c r="W319" s="78" t="s">
        <v>3227</v>
      </c>
      <c r="X319" s="78" t="s">
        <v>1485</v>
      </c>
      <c r="Y319" s="78" t="s">
        <v>1493</v>
      </c>
      <c r="Z319" s="69"/>
      <c r="AA319" s="65"/>
    </row>
    <row r="320" spans="1:27" ht="22.5" x14ac:dyDescent="0.2">
      <c r="A320" s="84" t="s">
        <v>1629</v>
      </c>
      <c r="B320" s="77" t="s">
        <v>1397</v>
      </c>
      <c r="C320" s="77">
        <v>1</v>
      </c>
      <c r="D320" s="255">
        <v>1</v>
      </c>
      <c r="E320" s="268"/>
      <c r="F320" s="77" t="s">
        <v>1398</v>
      </c>
      <c r="G320" s="77">
        <v>2</v>
      </c>
      <c r="H320" s="279" t="s">
        <v>734</v>
      </c>
      <c r="I320" s="255">
        <v>1</v>
      </c>
      <c r="J320" s="77" t="s">
        <v>1399</v>
      </c>
      <c r="K320" s="78" t="s">
        <v>93</v>
      </c>
      <c r="L320" s="108"/>
      <c r="M320" s="108"/>
      <c r="N320" s="108" t="s">
        <v>48</v>
      </c>
      <c r="O320" s="108" t="s">
        <v>48</v>
      </c>
      <c r="P320" s="84" t="s">
        <v>874</v>
      </c>
      <c r="Q320" s="78" t="s">
        <v>1308</v>
      </c>
      <c r="R320" s="72"/>
      <c r="S320" s="72"/>
      <c r="T320" s="428"/>
      <c r="U320" s="78" t="s">
        <v>1485</v>
      </c>
      <c r="V320" s="78" t="s">
        <v>1486</v>
      </c>
      <c r="W320" s="78" t="s">
        <v>3228</v>
      </c>
      <c r="X320" s="78" t="s">
        <v>1485</v>
      </c>
      <c r="Y320" s="78" t="s">
        <v>1486</v>
      </c>
      <c r="Z320" s="64"/>
      <c r="AA320" s="65"/>
    </row>
    <row r="321" spans="1:27" ht="22.5" x14ac:dyDescent="0.25">
      <c r="A321" s="84" t="s">
        <v>1630</v>
      </c>
      <c r="B321" s="77" t="s">
        <v>1400</v>
      </c>
      <c r="C321" s="77">
        <v>1</v>
      </c>
      <c r="D321" s="255">
        <v>1</v>
      </c>
      <c r="E321" s="268"/>
      <c r="F321" s="77" t="s">
        <v>1401</v>
      </c>
      <c r="G321" s="77">
        <v>1</v>
      </c>
      <c r="H321" s="279" t="s">
        <v>738</v>
      </c>
      <c r="I321" s="255">
        <v>1</v>
      </c>
      <c r="J321" s="77" t="s">
        <v>1402</v>
      </c>
      <c r="K321" s="78" t="s">
        <v>93</v>
      </c>
      <c r="L321" s="108" t="s">
        <v>48</v>
      </c>
      <c r="M321" s="108" t="s">
        <v>48</v>
      </c>
      <c r="N321" s="108" t="s">
        <v>48</v>
      </c>
      <c r="O321" s="108" t="s">
        <v>48</v>
      </c>
      <c r="P321" s="84" t="s">
        <v>874</v>
      </c>
      <c r="Q321" s="78" t="s">
        <v>1308</v>
      </c>
      <c r="R321" s="72"/>
      <c r="S321" s="72"/>
      <c r="T321" s="429" t="s">
        <v>3395</v>
      </c>
      <c r="U321" s="78" t="s">
        <v>1485</v>
      </c>
      <c r="V321" s="78" t="s">
        <v>1493</v>
      </c>
      <c r="W321" s="78" t="s">
        <v>3229</v>
      </c>
      <c r="X321" s="78" t="s">
        <v>1485</v>
      </c>
      <c r="Y321" s="78" t="s">
        <v>1493</v>
      </c>
      <c r="Z321" s="64"/>
      <c r="AA321" s="70"/>
    </row>
    <row r="322" spans="1:27" ht="22.5" x14ac:dyDescent="0.2">
      <c r="A322" s="84" t="s">
        <v>1631</v>
      </c>
      <c r="B322" s="32" t="s">
        <v>1403</v>
      </c>
      <c r="C322" s="32" t="s">
        <v>920</v>
      </c>
      <c r="D322" s="255"/>
      <c r="E322" s="268"/>
      <c r="F322" s="32" t="s">
        <v>1404</v>
      </c>
      <c r="G322" s="32" t="s">
        <v>920</v>
      </c>
      <c r="H322" s="279" t="s">
        <v>739</v>
      </c>
      <c r="I322" s="255"/>
      <c r="J322" s="32" t="s">
        <v>1405</v>
      </c>
      <c r="K322" s="78" t="s">
        <v>93</v>
      </c>
      <c r="L322" s="108"/>
      <c r="M322" s="108"/>
      <c r="N322" s="108"/>
      <c r="O322" s="108"/>
      <c r="P322" s="110" t="s">
        <v>874</v>
      </c>
      <c r="Q322" s="33"/>
      <c r="R322" s="34"/>
      <c r="S322" s="34"/>
      <c r="T322" s="428"/>
      <c r="U322" s="35"/>
      <c r="V322" s="35"/>
      <c r="W322" s="78"/>
      <c r="X322" s="35"/>
      <c r="Y322" s="35"/>
      <c r="Z322" s="36"/>
      <c r="AA322" s="36"/>
    </row>
    <row r="323" spans="1:27" ht="33.75" x14ac:dyDescent="0.2">
      <c r="A323" s="84" t="s">
        <v>1632</v>
      </c>
      <c r="B323" s="77" t="s">
        <v>1406</v>
      </c>
      <c r="C323" s="77">
        <v>1</v>
      </c>
      <c r="D323" s="255">
        <v>1</v>
      </c>
      <c r="E323" s="268"/>
      <c r="F323" s="77" t="s">
        <v>1407</v>
      </c>
      <c r="G323" s="77">
        <v>1</v>
      </c>
      <c r="H323" s="279" t="s">
        <v>743</v>
      </c>
      <c r="I323" s="255">
        <v>1</v>
      </c>
      <c r="J323" s="77" t="s">
        <v>1408</v>
      </c>
      <c r="K323" s="78" t="s">
        <v>93</v>
      </c>
      <c r="L323" s="108" t="s">
        <v>48</v>
      </c>
      <c r="M323" s="108" t="s">
        <v>48</v>
      </c>
      <c r="N323" s="108"/>
      <c r="O323" s="108"/>
      <c r="P323" s="84" t="s">
        <v>874</v>
      </c>
      <c r="Q323" s="78" t="s">
        <v>1308</v>
      </c>
      <c r="R323" s="72"/>
      <c r="S323" s="72"/>
      <c r="T323" s="78" t="str">
        <f>CONCATENATE("ECCDCBP-",Z323,"-17-Caraga")</f>
        <v>ECCDCBP--17-Caraga</v>
      </c>
      <c r="U323" s="78" t="s">
        <v>1485</v>
      </c>
      <c r="V323" s="78" t="s">
        <v>1493</v>
      </c>
      <c r="W323" s="78" t="s">
        <v>3230</v>
      </c>
      <c r="X323" s="78" t="s">
        <v>1485</v>
      </c>
      <c r="Y323" s="78" t="s">
        <v>1493</v>
      </c>
      <c r="Z323" s="64"/>
      <c r="AA323" s="65"/>
    </row>
    <row r="324" spans="1:27" ht="22.5" x14ac:dyDescent="0.2">
      <c r="A324" s="84" t="s">
        <v>1633</v>
      </c>
      <c r="B324" s="431" t="s">
        <v>1409</v>
      </c>
      <c r="C324" s="431">
        <v>2</v>
      </c>
      <c r="D324" s="255">
        <v>1</v>
      </c>
      <c r="E324" s="268"/>
      <c r="F324" s="77" t="s">
        <v>1410</v>
      </c>
      <c r="G324" s="77">
        <v>2</v>
      </c>
      <c r="H324" s="279" t="s">
        <v>747</v>
      </c>
      <c r="I324" s="255">
        <v>1</v>
      </c>
      <c r="J324" s="431" t="s">
        <v>1411</v>
      </c>
      <c r="K324" s="78" t="s">
        <v>93</v>
      </c>
      <c r="L324" s="108"/>
      <c r="M324" s="108"/>
      <c r="N324" s="108"/>
      <c r="O324" s="108"/>
      <c r="P324" s="84" t="s">
        <v>874</v>
      </c>
      <c r="Q324" s="78" t="s">
        <v>1308</v>
      </c>
      <c r="R324" s="72"/>
      <c r="S324" s="72"/>
      <c r="T324" s="429" t="s">
        <v>1497</v>
      </c>
      <c r="U324" s="428" t="s">
        <v>1485</v>
      </c>
      <c r="V324" s="428" t="s">
        <v>1486</v>
      </c>
      <c r="W324" s="78" t="s">
        <v>3231</v>
      </c>
      <c r="X324" s="78" t="s">
        <v>1485</v>
      </c>
      <c r="Y324" s="78" t="s">
        <v>1493</v>
      </c>
      <c r="Z324" s="432"/>
      <c r="AA324" s="65"/>
    </row>
    <row r="325" spans="1:27" x14ac:dyDescent="0.2">
      <c r="A325" s="84" t="s">
        <v>1634</v>
      </c>
      <c r="B325" s="431"/>
      <c r="C325" s="431"/>
      <c r="D325" s="255"/>
      <c r="E325" s="268"/>
      <c r="F325" s="77" t="s">
        <v>1412</v>
      </c>
      <c r="G325" s="32" t="s">
        <v>920</v>
      </c>
      <c r="H325" s="279" t="s">
        <v>748</v>
      </c>
      <c r="I325" s="255"/>
      <c r="J325" s="431"/>
      <c r="K325" s="78" t="s">
        <v>93</v>
      </c>
      <c r="L325" s="108" t="s">
        <v>48</v>
      </c>
      <c r="M325" s="108" t="s">
        <v>48</v>
      </c>
      <c r="N325" s="108"/>
      <c r="O325" s="108"/>
      <c r="P325" s="84" t="s">
        <v>874</v>
      </c>
      <c r="Q325" s="75"/>
      <c r="R325" s="72"/>
      <c r="S325" s="72"/>
      <c r="T325" s="428"/>
      <c r="U325" s="428"/>
      <c r="V325" s="428"/>
      <c r="W325" s="78"/>
      <c r="X325" s="78"/>
      <c r="Y325" s="78"/>
      <c r="Z325" s="432"/>
      <c r="AA325" s="65"/>
    </row>
    <row r="326" spans="1:27" ht="22.5" x14ac:dyDescent="0.2">
      <c r="A326" s="84" t="s">
        <v>1635</v>
      </c>
      <c r="B326" s="77" t="s">
        <v>1413</v>
      </c>
      <c r="C326" s="77">
        <v>1</v>
      </c>
      <c r="D326" s="255">
        <v>1</v>
      </c>
      <c r="E326" s="268"/>
      <c r="F326" s="77" t="s">
        <v>1414</v>
      </c>
      <c r="G326" s="77">
        <v>1</v>
      </c>
      <c r="H326" s="279" t="s">
        <v>749</v>
      </c>
      <c r="I326" s="255">
        <v>1</v>
      </c>
      <c r="J326" s="77" t="s">
        <v>1415</v>
      </c>
      <c r="K326" s="78" t="s">
        <v>93</v>
      </c>
      <c r="L326" s="108"/>
      <c r="M326" s="108"/>
      <c r="N326" s="108" t="s">
        <v>48</v>
      </c>
      <c r="O326" s="108" t="s">
        <v>48</v>
      </c>
      <c r="P326" s="84" t="s">
        <v>874</v>
      </c>
      <c r="Q326" s="78" t="s">
        <v>1308</v>
      </c>
      <c r="R326" s="72"/>
      <c r="S326" s="72"/>
      <c r="T326" s="78" t="s">
        <v>3396</v>
      </c>
      <c r="U326" s="78" t="s">
        <v>1485</v>
      </c>
      <c r="V326" s="78" t="s">
        <v>1493</v>
      </c>
      <c r="W326" s="78" t="s">
        <v>3232</v>
      </c>
      <c r="X326" s="78" t="s">
        <v>1485</v>
      </c>
      <c r="Y326" s="78" t="s">
        <v>1493</v>
      </c>
      <c r="Z326" s="64"/>
      <c r="AA326" s="65"/>
    </row>
    <row r="327" spans="1:27" ht="22.5" x14ac:dyDescent="0.2">
      <c r="A327" s="84" t="s">
        <v>1636</v>
      </c>
      <c r="B327" s="77" t="s">
        <v>1416</v>
      </c>
      <c r="C327" s="77">
        <v>1</v>
      </c>
      <c r="D327" s="255">
        <v>1</v>
      </c>
      <c r="E327" s="268"/>
      <c r="F327" s="77" t="s">
        <v>1417</v>
      </c>
      <c r="G327" s="77">
        <v>2</v>
      </c>
      <c r="H327" s="279" t="s">
        <v>750</v>
      </c>
      <c r="I327" s="255">
        <v>1</v>
      </c>
      <c r="J327" s="77" t="s">
        <v>1418</v>
      </c>
      <c r="K327" s="78" t="s">
        <v>238</v>
      </c>
      <c r="L327" s="108"/>
      <c r="M327" s="108"/>
      <c r="N327" s="108" t="s">
        <v>48</v>
      </c>
      <c r="O327" s="108" t="s">
        <v>48</v>
      </c>
      <c r="P327" s="84" t="s">
        <v>874</v>
      </c>
      <c r="Q327" s="78" t="s">
        <v>1308</v>
      </c>
      <c r="R327" s="72"/>
      <c r="S327" s="72"/>
      <c r="T327" s="78" t="s">
        <v>3397</v>
      </c>
      <c r="U327" s="78" t="s">
        <v>1485</v>
      </c>
      <c r="V327" s="78" t="s">
        <v>1486</v>
      </c>
      <c r="W327" s="78" t="s">
        <v>3233</v>
      </c>
      <c r="X327" s="78" t="s">
        <v>1485</v>
      </c>
      <c r="Y327" s="78" t="s">
        <v>1486</v>
      </c>
      <c r="Z327" s="64"/>
      <c r="AA327" s="65"/>
    </row>
    <row r="328" spans="1:27" ht="22.5" x14ac:dyDescent="0.2">
      <c r="A328" s="84" t="s">
        <v>1637</v>
      </c>
      <c r="B328" s="77" t="s">
        <v>1419</v>
      </c>
      <c r="C328" s="77">
        <v>1</v>
      </c>
      <c r="D328" s="255">
        <v>1</v>
      </c>
      <c r="E328" s="268"/>
      <c r="F328" s="77" t="s">
        <v>1420</v>
      </c>
      <c r="G328" s="77">
        <v>1</v>
      </c>
      <c r="H328" s="279" t="s">
        <v>753</v>
      </c>
      <c r="I328" s="255">
        <v>1</v>
      </c>
      <c r="J328" s="77" t="s">
        <v>1421</v>
      </c>
      <c r="K328" s="78" t="s">
        <v>238</v>
      </c>
      <c r="L328" s="108"/>
      <c r="M328" s="108"/>
      <c r="N328" s="108" t="s">
        <v>48</v>
      </c>
      <c r="O328" s="108" t="s">
        <v>48</v>
      </c>
      <c r="P328" s="84" t="s">
        <v>874</v>
      </c>
      <c r="Q328" s="78" t="s">
        <v>1308</v>
      </c>
      <c r="R328" s="72"/>
      <c r="S328" s="72"/>
      <c r="T328" s="78" t="s">
        <v>3398</v>
      </c>
      <c r="U328" s="78" t="s">
        <v>1485</v>
      </c>
      <c r="V328" s="78" t="s">
        <v>1493</v>
      </c>
      <c r="W328" s="78" t="s">
        <v>3234</v>
      </c>
      <c r="X328" s="78" t="s">
        <v>1485</v>
      </c>
      <c r="Y328" s="78" t="s">
        <v>1493</v>
      </c>
      <c r="Z328" s="64"/>
      <c r="AA328" s="65"/>
    </row>
    <row r="329" spans="1:27" ht="22.5" x14ac:dyDescent="0.2">
      <c r="A329" s="84" t="s">
        <v>1638</v>
      </c>
      <c r="B329" s="77" t="s">
        <v>304</v>
      </c>
      <c r="C329" s="77">
        <v>1</v>
      </c>
      <c r="D329" s="255">
        <v>1</v>
      </c>
      <c r="E329" s="268"/>
      <c r="F329" s="77" t="s">
        <v>1422</v>
      </c>
      <c r="G329" s="77">
        <v>1</v>
      </c>
      <c r="H329" s="279" t="s">
        <v>754</v>
      </c>
      <c r="I329" s="255">
        <v>1</v>
      </c>
      <c r="J329" s="77" t="s">
        <v>1423</v>
      </c>
      <c r="K329" s="78" t="s">
        <v>238</v>
      </c>
      <c r="L329" s="108"/>
      <c r="M329" s="108"/>
      <c r="N329" s="108" t="s">
        <v>48</v>
      </c>
      <c r="O329" s="108" t="s">
        <v>48</v>
      </c>
      <c r="P329" s="84" t="s">
        <v>874</v>
      </c>
      <c r="Q329" s="78" t="s">
        <v>1308</v>
      </c>
      <c r="R329" s="72"/>
      <c r="S329" s="72"/>
      <c r="T329" s="78" t="s">
        <v>3399</v>
      </c>
      <c r="U329" s="78" t="s">
        <v>1485</v>
      </c>
      <c r="V329" s="78" t="s">
        <v>1493</v>
      </c>
      <c r="W329" s="78" t="s">
        <v>3235</v>
      </c>
      <c r="X329" s="78" t="s">
        <v>1485</v>
      </c>
      <c r="Y329" s="78" t="s">
        <v>1493</v>
      </c>
      <c r="Z329" s="64"/>
      <c r="AA329" s="65"/>
    </row>
    <row r="330" spans="1:27" ht="22.5" x14ac:dyDescent="0.2">
      <c r="A330" s="84" t="s">
        <v>1639</v>
      </c>
      <c r="B330" s="77" t="s">
        <v>153</v>
      </c>
      <c r="C330" s="77">
        <v>1</v>
      </c>
      <c r="D330" s="255">
        <v>1</v>
      </c>
      <c r="E330" s="268"/>
      <c r="F330" s="77" t="s">
        <v>1424</v>
      </c>
      <c r="G330" s="77">
        <v>1</v>
      </c>
      <c r="H330" s="279" t="s">
        <v>755</v>
      </c>
      <c r="I330" s="255">
        <v>1</v>
      </c>
      <c r="J330" s="77" t="s">
        <v>1425</v>
      </c>
      <c r="K330" s="78" t="s">
        <v>238</v>
      </c>
      <c r="L330" s="108"/>
      <c r="M330" s="108"/>
      <c r="N330" s="108" t="s">
        <v>48</v>
      </c>
      <c r="O330" s="108" t="s">
        <v>48</v>
      </c>
      <c r="P330" s="84" t="s">
        <v>874</v>
      </c>
      <c r="Q330" s="78" t="s">
        <v>1308</v>
      </c>
      <c r="R330" s="72"/>
      <c r="S330" s="72"/>
      <c r="T330" s="78" t="s">
        <v>3400</v>
      </c>
      <c r="U330" s="78" t="s">
        <v>1485</v>
      </c>
      <c r="V330" s="78" t="s">
        <v>1493</v>
      </c>
      <c r="W330" s="78" t="s">
        <v>3236</v>
      </c>
      <c r="X330" s="78" t="s">
        <v>1485</v>
      </c>
      <c r="Y330" s="78" t="s">
        <v>1493</v>
      </c>
      <c r="Z330" s="64"/>
      <c r="AA330" s="65"/>
    </row>
    <row r="331" spans="1:27" ht="22.5" x14ac:dyDescent="0.2">
      <c r="A331" s="84" t="s">
        <v>1640</v>
      </c>
      <c r="B331" s="77" t="s">
        <v>1426</v>
      </c>
      <c r="C331" s="77">
        <v>2</v>
      </c>
      <c r="D331" s="255">
        <v>1</v>
      </c>
      <c r="E331" s="268"/>
      <c r="F331" s="77" t="s">
        <v>1427</v>
      </c>
      <c r="G331" s="77">
        <v>2</v>
      </c>
      <c r="H331" s="279" t="s">
        <v>756</v>
      </c>
      <c r="I331" s="255">
        <v>1</v>
      </c>
      <c r="J331" s="77" t="s">
        <v>1428</v>
      </c>
      <c r="K331" s="78" t="s">
        <v>134</v>
      </c>
      <c r="L331" s="108"/>
      <c r="M331" s="108"/>
      <c r="N331" s="108" t="s">
        <v>48</v>
      </c>
      <c r="O331" s="108" t="s">
        <v>48</v>
      </c>
      <c r="P331" s="84" t="s">
        <v>874</v>
      </c>
      <c r="Q331" s="78" t="s">
        <v>1371</v>
      </c>
      <c r="R331" s="72"/>
      <c r="S331" s="72"/>
      <c r="T331" s="78" t="s">
        <v>3401</v>
      </c>
      <c r="U331" s="78" t="s">
        <v>1341</v>
      </c>
      <c r="V331" s="78" t="s">
        <v>1492</v>
      </c>
      <c r="W331" s="78" t="s">
        <v>3237</v>
      </c>
      <c r="X331" s="78" t="s">
        <v>1341</v>
      </c>
      <c r="Y331" s="78" t="s">
        <v>1492</v>
      </c>
      <c r="Z331" s="64"/>
      <c r="AA331" s="65"/>
    </row>
    <row r="332" spans="1:27" ht="22.5" x14ac:dyDescent="0.2">
      <c r="A332" s="84" t="s">
        <v>1641</v>
      </c>
      <c r="B332" s="77" t="s">
        <v>1429</v>
      </c>
      <c r="C332" s="77">
        <v>2</v>
      </c>
      <c r="D332" s="255">
        <v>1</v>
      </c>
      <c r="E332" s="268"/>
      <c r="F332" s="77" t="s">
        <v>1430</v>
      </c>
      <c r="G332" s="77">
        <v>1</v>
      </c>
      <c r="H332" s="279" t="s">
        <v>757</v>
      </c>
      <c r="I332" s="255">
        <v>1</v>
      </c>
      <c r="J332" s="77" t="s">
        <v>1431</v>
      </c>
      <c r="K332" s="78" t="s">
        <v>134</v>
      </c>
      <c r="L332" s="108" t="s">
        <v>48</v>
      </c>
      <c r="M332" s="108" t="s">
        <v>48</v>
      </c>
      <c r="N332" s="108"/>
      <c r="O332" s="108"/>
      <c r="P332" s="84" t="s">
        <v>874</v>
      </c>
      <c r="Q332" s="78" t="s">
        <v>1371</v>
      </c>
      <c r="R332" s="72"/>
      <c r="S332" s="72"/>
      <c r="T332" s="78" t="s">
        <v>3402</v>
      </c>
      <c r="U332" s="78" t="s">
        <v>1341</v>
      </c>
      <c r="V332" s="78" t="s">
        <v>1490</v>
      </c>
      <c r="W332" s="78" t="s">
        <v>3238</v>
      </c>
      <c r="X332" s="78" t="s">
        <v>1341</v>
      </c>
      <c r="Y332" s="78" t="s">
        <v>1490</v>
      </c>
      <c r="Z332" s="64"/>
      <c r="AA332" s="65"/>
    </row>
    <row r="333" spans="1:27" ht="22.5" x14ac:dyDescent="0.2">
      <c r="A333" s="84" t="s">
        <v>1642</v>
      </c>
      <c r="B333" s="77" t="s">
        <v>1432</v>
      </c>
      <c r="C333" s="77">
        <v>2</v>
      </c>
      <c r="D333" s="255">
        <v>1</v>
      </c>
      <c r="E333" s="268"/>
      <c r="F333" s="77" t="s">
        <v>1433</v>
      </c>
      <c r="G333" s="77">
        <v>2</v>
      </c>
      <c r="H333" s="279" t="s">
        <v>758</v>
      </c>
      <c r="I333" s="255">
        <v>1</v>
      </c>
      <c r="J333" s="77" t="s">
        <v>1434</v>
      </c>
      <c r="K333" s="78" t="s">
        <v>134</v>
      </c>
      <c r="L333" s="108"/>
      <c r="M333" s="108"/>
      <c r="N333" s="108" t="s">
        <v>48</v>
      </c>
      <c r="O333" s="108" t="s">
        <v>48</v>
      </c>
      <c r="P333" s="84" t="s">
        <v>874</v>
      </c>
      <c r="Q333" s="78" t="s">
        <v>1371</v>
      </c>
      <c r="R333" s="72"/>
      <c r="S333" s="72"/>
      <c r="T333" s="78" t="s">
        <v>3403</v>
      </c>
      <c r="U333" s="78" t="s">
        <v>1341</v>
      </c>
      <c r="V333" s="78" t="s">
        <v>1492</v>
      </c>
      <c r="W333" s="78" t="s">
        <v>3239</v>
      </c>
      <c r="X333" s="78" t="s">
        <v>1341</v>
      </c>
      <c r="Y333" s="78" t="s">
        <v>1492</v>
      </c>
      <c r="Z333" s="64"/>
      <c r="AA333" s="65"/>
    </row>
    <row r="334" spans="1:27" ht="22.5" x14ac:dyDescent="0.2">
      <c r="A334" s="84" t="s">
        <v>1643</v>
      </c>
      <c r="B334" s="77" t="s">
        <v>1435</v>
      </c>
      <c r="C334" s="77">
        <v>2</v>
      </c>
      <c r="D334" s="255">
        <v>1</v>
      </c>
      <c r="E334" s="268"/>
      <c r="F334" s="77" t="s">
        <v>1436</v>
      </c>
      <c r="G334" s="77">
        <v>2</v>
      </c>
      <c r="H334" s="279" t="s">
        <v>759</v>
      </c>
      <c r="I334" s="255">
        <v>1</v>
      </c>
      <c r="J334" s="77" t="s">
        <v>1437</v>
      </c>
      <c r="K334" s="78" t="s">
        <v>134</v>
      </c>
      <c r="L334" s="108"/>
      <c r="M334" s="108"/>
      <c r="N334" s="108" t="s">
        <v>48</v>
      </c>
      <c r="O334" s="108" t="s">
        <v>48</v>
      </c>
      <c r="P334" s="84" t="s">
        <v>874</v>
      </c>
      <c r="Q334" s="78" t="s">
        <v>1371</v>
      </c>
      <c r="R334" s="72"/>
      <c r="S334" s="72"/>
      <c r="T334" s="78" t="s">
        <v>3404</v>
      </c>
      <c r="U334" s="78" t="s">
        <v>1341</v>
      </c>
      <c r="V334" s="78" t="s">
        <v>1492</v>
      </c>
      <c r="W334" s="78" t="s">
        <v>3240</v>
      </c>
      <c r="X334" s="78" t="s">
        <v>1341</v>
      </c>
      <c r="Y334" s="78" t="s">
        <v>1492</v>
      </c>
      <c r="Z334" s="64"/>
      <c r="AA334" s="65"/>
    </row>
    <row r="335" spans="1:27" ht="33.75" x14ac:dyDescent="0.2">
      <c r="A335" s="84" t="s">
        <v>1644</v>
      </c>
      <c r="B335" s="77" t="s">
        <v>1438</v>
      </c>
      <c r="C335" s="77">
        <v>1</v>
      </c>
      <c r="D335" s="255">
        <v>1</v>
      </c>
      <c r="E335" s="268"/>
      <c r="F335" s="77" t="s">
        <v>1439</v>
      </c>
      <c r="G335" s="77">
        <v>1</v>
      </c>
      <c r="H335" s="279" t="s">
        <v>760</v>
      </c>
      <c r="I335" s="255">
        <v>1</v>
      </c>
      <c r="J335" s="77" t="s">
        <v>1440</v>
      </c>
      <c r="K335" s="78" t="s">
        <v>134</v>
      </c>
      <c r="L335" s="108"/>
      <c r="M335" s="108"/>
      <c r="N335" s="108" t="s">
        <v>48</v>
      </c>
      <c r="O335" s="108" t="s">
        <v>48</v>
      </c>
      <c r="P335" s="84" t="s">
        <v>874</v>
      </c>
      <c r="Q335" s="78" t="s">
        <v>1371</v>
      </c>
      <c r="R335" s="72"/>
      <c r="S335" s="72"/>
      <c r="T335" s="78" t="s">
        <v>3405</v>
      </c>
      <c r="U335" s="78" t="s">
        <v>1341</v>
      </c>
      <c r="V335" s="78" t="s">
        <v>1490</v>
      </c>
      <c r="W335" s="78" t="s">
        <v>3241</v>
      </c>
      <c r="X335" s="78" t="s">
        <v>1341</v>
      </c>
      <c r="Y335" s="78" t="s">
        <v>1490</v>
      </c>
      <c r="Z335" s="64"/>
      <c r="AA335" s="65"/>
    </row>
    <row r="336" spans="1:27" ht="22.5" x14ac:dyDescent="0.2">
      <c r="A336" s="84" t="s">
        <v>1645</v>
      </c>
      <c r="B336" s="77" t="s">
        <v>1441</v>
      </c>
      <c r="C336" s="77">
        <v>2</v>
      </c>
      <c r="D336" s="255">
        <v>1</v>
      </c>
      <c r="E336" s="268"/>
      <c r="F336" s="77" t="s">
        <v>1442</v>
      </c>
      <c r="G336" s="77">
        <v>2</v>
      </c>
      <c r="H336" s="279" t="s">
        <v>761</v>
      </c>
      <c r="I336" s="255">
        <v>1</v>
      </c>
      <c r="J336" s="77" t="s">
        <v>1443</v>
      </c>
      <c r="K336" s="78" t="s">
        <v>134</v>
      </c>
      <c r="L336" s="108" t="s">
        <v>48</v>
      </c>
      <c r="M336" s="108" t="s">
        <v>48</v>
      </c>
      <c r="N336" s="108"/>
      <c r="O336" s="108"/>
      <c r="P336" s="84" t="s">
        <v>874</v>
      </c>
      <c r="Q336" s="78" t="s">
        <v>1371</v>
      </c>
      <c r="R336" s="72"/>
      <c r="S336" s="72"/>
      <c r="T336" s="78" t="s">
        <v>3406</v>
      </c>
      <c r="U336" s="78" t="s">
        <v>1341</v>
      </c>
      <c r="V336" s="78" t="s">
        <v>1492</v>
      </c>
      <c r="W336" s="78" t="s">
        <v>3242</v>
      </c>
      <c r="X336" s="78" t="s">
        <v>1341</v>
      </c>
      <c r="Y336" s="78" t="s">
        <v>1492</v>
      </c>
      <c r="Z336" s="64"/>
      <c r="AA336" s="65"/>
    </row>
    <row r="337" spans="1:27" ht="22.5" x14ac:dyDescent="0.2">
      <c r="A337" s="84" t="s">
        <v>1646</v>
      </c>
      <c r="B337" s="77" t="s">
        <v>1362</v>
      </c>
      <c r="C337" s="77">
        <v>1</v>
      </c>
      <c r="D337" s="255">
        <v>1</v>
      </c>
      <c r="E337" s="268"/>
      <c r="F337" s="77" t="s">
        <v>1444</v>
      </c>
      <c r="G337" s="77">
        <v>1</v>
      </c>
      <c r="H337" s="279" t="s">
        <v>762</v>
      </c>
      <c r="I337" s="255">
        <v>1</v>
      </c>
      <c r="J337" s="77" t="s">
        <v>1445</v>
      </c>
      <c r="K337" s="78" t="s">
        <v>134</v>
      </c>
      <c r="L337" s="108" t="s">
        <v>48</v>
      </c>
      <c r="M337" s="108" t="s">
        <v>48</v>
      </c>
      <c r="N337" s="108"/>
      <c r="O337" s="108"/>
      <c r="P337" s="84" t="s">
        <v>874</v>
      </c>
      <c r="Q337" s="78" t="s">
        <v>1371</v>
      </c>
      <c r="R337" s="72"/>
      <c r="S337" s="72"/>
      <c r="T337" s="78" t="s">
        <v>3407</v>
      </c>
      <c r="U337" s="78" t="s">
        <v>1341</v>
      </c>
      <c r="V337" s="78" t="s">
        <v>1490</v>
      </c>
      <c r="W337" s="78" t="s">
        <v>3243</v>
      </c>
      <c r="X337" s="78" t="s">
        <v>1341</v>
      </c>
      <c r="Y337" s="78" t="s">
        <v>1490</v>
      </c>
      <c r="Z337" s="64"/>
      <c r="AA337" s="65"/>
    </row>
    <row r="338" spans="1:27" ht="22.5" x14ac:dyDescent="0.2">
      <c r="A338" s="84" t="s">
        <v>1647</v>
      </c>
      <c r="B338" s="77" t="s">
        <v>735</v>
      </c>
      <c r="C338" s="77">
        <v>1</v>
      </c>
      <c r="D338" s="255">
        <v>1</v>
      </c>
      <c r="E338" s="268"/>
      <c r="F338" s="77" t="s">
        <v>1446</v>
      </c>
      <c r="G338" s="77">
        <v>1</v>
      </c>
      <c r="H338" s="279" t="s">
        <v>763</v>
      </c>
      <c r="I338" s="255">
        <v>1</v>
      </c>
      <c r="J338" s="77" t="s">
        <v>1447</v>
      </c>
      <c r="K338" s="78" t="s">
        <v>134</v>
      </c>
      <c r="L338" s="108"/>
      <c r="M338" s="108"/>
      <c r="N338" s="108" t="s">
        <v>48</v>
      </c>
      <c r="O338" s="108" t="s">
        <v>48</v>
      </c>
      <c r="P338" s="84" t="s">
        <v>874</v>
      </c>
      <c r="Q338" s="78" t="s">
        <v>1448</v>
      </c>
      <c r="R338" s="18"/>
      <c r="S338" s="18"/>
      <c r="T338" s="78" t="s">
        <v>3408</v>
      </c>
      <c r="U338" s="78" t="s">
        <v>1494</v>
      </c>
      <c r="V338" s="78" t="s">
        <v>1495</v>
      </c>
      <c r="W338" s="78" t="s">
        <v>3244</v>
      </c>
      <c r="X338" s="78" t="s">
        <v>1494</v>
      </c>
      <c r="Y338" s="78" t="s">
        <v>1495</v>
      </c>
      <c r="Z338" s="64"/>
      <c r="AA338" s="65"/>
    </row>
    <row r="339" spans="1:27" ht="22.5" x14ac:dyDescent="0.2">
      <c r="A339" s="84" t="s">
        <v>1648</v>
      </c>
      <c r="B339" s="77" t="s">
        <v>1449</v>
      </c>
      <c r="C339" s="77">
        <v>1</v>
      </c>
      <c r="D339" s="255">
        <v>1</v>
      </c>
      <c r="E339" s="268"/>
      <c r="F339" s="77" t="s">
        <v>745</v>
      </c>
      <c r="G339" s="77">
        <v>1</v>
      </c>
      <c r="H339" s="279" t="s">
        <v>764</v>
      </c>
      <c r="I339" s="255">
        <v>1</v>
      </c>
      <c r="J339" s="77" t="s">
        <v>1450</v>
      </c>
      <c r="K339" s="78" t="s">
        <v>134</v>
      </c>
      <c r="L339" s="108"/>
      <c r="M339" s="108"/>
      <c r="N339" s="108" t="s">
        <v>48</v>
      </c>
      <c r="O339" s="108" t="s">
        <v>48</v>
      </c>
      <c r="P339" s="84" t="s">
        <v>874</v>
      </c>
      <c r="Q339" s="78" t="s">
        <v>1448</v>
      </c>
      <c r="R339" s="18"/>
      <c r="S339" s="18"/>
      <c r="T339" s="78" t="s">
        <v>3409</v>
      </c>
      <c r="U339" s="78" t="s">
        <v>1494</v>
      </c>
      <c r="V339" s="78" t="s">
        <v>1495</v>
      </c>
      <c r="W339" s="78" t="s">
        <v>3245</v>
      </c>
      <c r="X339" s="78" t="s">
        <v>1494</v>
      </c>
      <c r="Y339" s="78" t="s">
        <v>1495</v>
      </c>
      <c r="Z339" s="64"/>
      <c r="AA339" s="65"/>
    </row>
    <row r="340" spans="1:27" x14ac:dyDescent="0.2">
      <c r="A340" s="11"/>
      <c r="B340" s="10"/>
      <c r="C340" s="10"/>
      <c r="D340" s="10"/>
      <c r="E340" s="10"/>
      <c r="F340" s="10"/>
      <c r="G340" s="10"/>
      <c r="H340" s="10"/>
      <c r="I340" s="10"/>
      <c r="J340" s="13"/>
      <c r="K340" s="10"/>
      <c r="L340" s="11"/>
      <c r="M340" s="11"/>
      <c r="N340" s="11"/>
      <c r="O340" s="11"/>
      <c r="P340" s="11"/>
      <c r="Q340" s="14"/>
      <c r="R340" s="11"/>
      <c r="S340" s="11"/>
      <c r="T340" s="15"/>
      <c r="U340" s="16"/>
      <c r="V340" s="17"/>
      <c r="W340" s="15"/>
      <c r="X340" s="16"/>
      <c r="Y340" s="17"/>
    </row>
    <row r="341" spans="1:27" x14ac:dyDescent="0.2">
      <c r="A341" s="11"/>
      <c r="B341" s="10"/>
      <c r="C341" s="10"/>
      <c r="D341" s="10"/>
      <c r="E341" s="10"/>
      <c r="F341" s="10"/>
      <c r="G341" s="10"/>
      <c r="H341" s="10"/>
      <c r="I341" s="10"/>
      <c r="J341" s="13"/>
      <c r="K341" s="10"/>
      <c r="L341" s="11"/>
      <c r="M341" s="11"/>
      <c r="N341" s="11"/>
      <c r="O341" s="11"/>
      <c r="P341" s="11"/>
      <c r="Q341" s="14"/>
      <c r="R341" s="11"/>
      <c r="S341" s="11"/>
      <c r="T341" s="15"/>
      <c r="U341" s="16"/>
      <c r="V341" s="17"/>
      <c r="W341" s="15"/>
      <c r="X341" s="16"/>
      <c r="Y341" s="17"/>
    </row>
    <row r="342" spans="1:27" x14ac:dyDescent="0.2">
      <c r="A342" s="11"/>
      <c r="B342" s="10"/>
      <c r="C342" s="10"/>
      <c r="D342" s="10"/>
      <c r="E342" s="10"/>
      <c r="F342" s="10"/>
      <c r="G342" s="10"/>
      <c r="H342" s="10"/>
      <c r="I342" s="10"/>
      <c r="J342" s="13"/>
      <c r="K342" s="10"/>
      <c r="L342" s="11"/>
      <c r="M342" s="11"/>
      <c r="N342" s="11"/>
      <c r="O342" s="11"/>
      <c r="P342" s="11"/>
      <c r="Q342" s="14"/>
      <c r="R342" s="11"/>
      <c r="S342" s="11"/>
      <c r="T342" s="15"/>
      <c r="U342" s="16"/>
      <c r="V342" s="17"/>
      <c r="W342" s="15"/>
      <c r="X342" s="16"/>
      <c r="Y342" s="17"/>
    </row>
    <row r="343" spans="1:27" x14ac:dyDescent="0.2">
      <c r="A343" s="11"/>
      <c r="B343" s="10"/>
      <c r="C343" s="10"/>
      <c r="D343" s="10"/>
      <c r="E343" s="10"/>
      <c r="F343" s="10"/>
      <c r="G343" s="10"/>
      <c r="H343" s="10"/>
      <c r="I343" s="10"/>
      <c r="J343" s="13"/>
      <c r="K343" s="10"/>
      <c r="L343" s="11"/>
      <c r="M343" s="11"/>
      <c r="N343" s="11"/>
      <c r="O343" s="11"/>
      <c r="P343" s="11"/>
      <c r="Q343" s="14"/>
      <c r="R343" s="11"/>
      <c r="S343" s="11"/>
      <c r="T343" s="15"/>
      <c r="U343" s="16"/>
      <c r="V343" s="17"/>
      <c r="W343" s="15"/>
      <c r="X343" s="16"/>
      <c r="Y343" s="17"/>
    </row>
    <row r="344" spans="1:27" ht="15.75" thickBo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1"/>
      <c r="M344" s="11"/>
      <c r="N344" s="11"/>
      <c r="O344" s="11"/>
      <c r="P344" s="11"/>
      <c r="Q344" s="11"/>
      <c r="R344" s="11"/>
      <c r="S344" s="11"/>
      <c r="W344" s="11"/>
      <c r="X344" s="10"/>
      <c r="Y344" s="11"/>
    </row>
    <row r="345" spans="1:27" ht="16.5" thickBot="1" x14ac:dyDescent="0.25">
      <c r="A345" s="10"/>
      <c r="B345" s="318" t="s">
        <v>15</v>
      </c>
      <c r="C345" s="386"/>
      <c r="D345" s="321"/>
      <c r="E345" s="321"/>
      <c r="F345" s="321"/>
      <c r="G345" s="318" t="s">
        <v>23</v>
      </c>
      <c r="H345" s="320"/>
      <c r="I345" s="320"/>
      <c r="J345" s="386"/>
      <c r="K345" s="386" t="s">
        <v>24</v>
      </c>
      <c r="L345" s="321"/>
      <c r="M345" s="318" t="s">
        <v>26</v>
      </c>
      <c r="N345" s="319"/>
      <c r="O345" s="2"/>
      <c r="P345" s="2"/>
      <c r="Q345" s="2"/>
      <c r="R345" s="2"/>
      <c r="S345" s="2"/>
      <c r="W345" s="2"/>
      <c r="X345" s="5"/>
      <c r="Y345" s="5"/>
    </row>
    <row r="346" spans="1:27" ht="15.75" x14ac:dyDescent="0.2">
      <c r="B346" s="387" t="s">
        <v>22</v>
      </c>
      <c r="C346" s="388"/>
      <c r="D346" s="389"/>
      <c r="E346" s="389"/>
      <c r="F346" s="389"/>
      <c r="G346" s="307">
        <v>327</v>
      </c>
      <c r="H346" s="393"/>
      <c r="I346" s="393"/>
      <c r="J346" s="308"/>
      <c r="K346" s="308">
        <v>326</v>
      </c>
      <c r="L346" s="313"/>
      <c r="M346" s="307">
        <v>653</v>
      </c>
      <c r="N346" s="314"/>
      <c r="O346" s="2"/>
      <c r="P346" s="2"/>
      <c r="Q346" s="2"/>
      <c r="R346" s="2"/>
      <c r="S346" s="2"/>
      <c r="W346" s="2"/>
      <c r="X346" s="5"/>
      <c r="Y346" s="5"/>
    </row>
    <row r="347" spans="1:27" ht="16.5" thickBot="1" x14ac:dyDescent="0.25">
      <c r="B347" s="390" t="s">
        <v>25</v>
      </c>
      <c r="C347" s="391"/>
      <c r="D347" s="392"/>
      <c r="E347" s="392"/>
      <c r="F347" s="392"/>
      <c r="G347" s="295">
        <v>300</v>
      </c>
      <c r="H347" s="349"/>
      <c r="I347" s="349"/>
      <c r="J347" s="296"/>
      <c r="K347" s="296">
        <v>302</v>
      </c>
      <c r="L347" s="297"/>
      <c r="M347" s="295">
        <v>602</v>
      </c>
      <c r="N347" s="298"/>
      <c r="O347" s="2"/>
      <c r="P347" s="2"/>
      <c r="Q347" s="2"/>
      <c r="R347" s="2"/>
      <c r="S347" s="2"/>
      <c r="W347" s="2"/>
      <c r="X347" s="5"/>
      <c r="Y347" s="5"/>
    </row>
    <row r="348" spans="1:27" ht="15.75" x14ac:dyDescent="0.2">
      <c r="B348" s="4"/>
      <c r="C348" s="4"/>
      <c r="D348" s="4"/>
      <c r="E348" s="4"/>
      <c r="F348" s="4"/>
      <c r="G348" s="7"/>
      <c r="H348" s="7"/>
      <c r="I348" s="7"/>
      <c r="J348" s="7"/>
      <c r="K348" s="7"/>
      <c r="L348" s="7"/>
      <c r="M348" s="7"/>
      <c r="N348" s="7"/>
      <c r="O348" s="2"/>
      <c r="P348" s="2"/>
      <c r="Q348" s="2"/>
      <c r="R348" s="2"/>
      <c r="S348" s="2"/>
      <c r="W348" s="2"/>
      <c r="X348" s="5"/>
      <c r="Y348" s="5"/>
    </row>
    <row r="349" spans="1:27" x14ac:dyDescent="0.2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W349" s="2"/>
      <c r="X349" s="5"/>
      <c r="Y349" s="5"/>
    </row>
    <row r="350" spans="1:27" ht="15.75" x14ac:dyDescent="0.25">
      <c r="F350" s="2"/>
      <c r="G350" s="2"/>
      <c r="H350" s="2"/>
      <c r="I350" s="2"/>
      <c r="J350" s="6" t="s">
        <v>9</v>
      </c>
      <c r="K350" s="2"/>
      <c r="L350" s="2"/>
      <c r="M350" s="2"/>
      <c r="N350" s="2"/>
      <c r="O350" s="2"/>
      <c r="P350" s="2"/>
      <c r="Q350" s="6" t="s">
        <v>27</v>
      </c>
      <c r="R350" s="2"/>
      <c r="S350" s="2"/>
      <c r="W350" s="2"/>
      <c r="X350" s="5"/>
      <c r="Y350" s="5"/>
    </row>
    <row r="351" spans="1:27" ht="15.75" x14ac:dyDescent="0.25">
      <c r="A351" s="1" t="s">
        <v>7</v>
      </c>
      <c r="J351" s="6" t="s">
        <v>14</v>
      </c>
      <c r="Q351" s="6" t="s">
        <v>14</v>
      </c>
    </row>
    <row r="352" spans="1:27" ht="15.75" x14ac:dyDescent="0.25">
      <c r="A352" s="6" t="s">
        <v>14</v>
      </c>
      <c r="J352" s="3" t="s">
        <v>1652</v>
      </c>
      <c r="Q352" s="3" t="s">
        <v>1654</v>
      </c>
    </row>
    <row r="353" spans="1:19" ht="15.75" x14ac:dyDescent="0.25">
      <c r="A353" s="3" t="s">
        <v>1651</v>
      </c>
      <c r="J353" s="3" t="s">
        <v>1653</v>
      </c>
      <c r="Q353" s="3" t="s">
        <v>1655</v>
      </c>
    </row>
    <row r="354" spans="1:19" x14ac:dyDescent="0.2">
      <c r="A354" s="291" t="s">
        <v>1650</v>
      </c>
      <c r="B354" s="291"/>
      <c r="C354" s="291"/>
      <c r="D354" s="252"/>
      <c r="E354" s="267"/>
      <c r="J354" s="3" t="s">
        <v>4567</v>
      </c>
      <c r="Q354" s="3" t="s">
        <v>4568</v>
      </c>
    </row>
    <row r="355" spans="1:19" x14ac:dyDescent="0.2">
      <c r="A355" s="2" t="s">
        <v>4566</v>
      </c>
    </row>
    <row r="356" spans="1:19" x14ac:dyDescent="0.2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</sheetData>
  <autoFilter ref="A9:AA339"/>
  <mergeCells count="64">
    <mergeCell ref="Z317:Z318"/>
    <mergeCell ref="Z324:Z325"/>
    <mergeCell ref="B317:B318"/>
    <mergeCell ref="C317:C318"/>
    <mergeCell ref="J317:J318"/>
    <mergeCell ref="B324:B325"/>
    <mergeCell ref="C324:C325"/>
    <mergeCell ref="J324:J325"/>
    <mergeCell ref="U324:U325"/>
    <mergeCell ref="V324:V325"/>
    <mergeCell ref="T319:T320"/>
    <mergeCell ref="T321:T322"/>
    <mergeCell ref="F192:F193"/>
    <mergeCell ref="F194:F195"/>
    <mergeCell ref="F204:F205"/>
    <mergeCell ref="G204:G205"/>
    <mergeCell ref="F213:F214"/>
    <mergeCell ref="G213:G214"/>
    <mergeCell ref="W7:Y7"/>
    <mergeCell ref="W8:W9"/>
    <mergeCell ref="X8:X9"/>
    <mergeCell ref="Y8:Y9"/>
    <mergeCell ref="G347:J347"/>
    <mergeCell ref="X213:X214"/>
    <mergeCell ref="Y213:Y214"/>
    <mergeCell ref="X192:X193"/>
    <mergeCell ref="Y192:Y193"/>
    <mergeCell ref="T7:V7"/>
    <mergeCell ref="T8:T9"/>
    <mergeCell ref="U8:U9"/>
    <mergeCell ref="V8:V9"/>
    <mergeCell ref="S7:S9"/>
    <mergeCell ref="T317:T318"/>
    <mergeCell ref="T324:T325"/>
    <mergeCell ref="P7:P9"/>
    <mergeCell ref="Q7:Q9"/>
    <mergeCell ref="R7:R9"/>
    <mergeCell ref="F7:F9"/>
    <mergeCell ref="J7:J9"/>
    <mergeCell ref="I7:I9"/>
    <mergeCell ref="C7:C9"/>
    <mergeCell ref="A7:A9"/>
    <mergeCell ref="B7:B9"/>
    <mergeCell ref="L7:O7"/>
    <mergeCell ref="L8:M8"/>
    <mergeCell ref="N8:O8"/>
    <mergeCell ref="K7:K9"/>
    <mergeCell ref="D7:D9"/>
    <mergeCell ref="A3:Y3"/>
    <mergeCell ref="A4:Y4"/>
    <mergeCell ref="A5:Y5"/>
    <mergeCell ref="A354:C354"/>
    <mergeCell ref="B345:F345"/>
    <mergeCell ref="B346:F346"/>
    <mergeCell ref="B347:F347"/>
    <mergeCell ref="M345:N345"/>
    <mergeCell ref="M346:N346"/>
    <mergeCell ref="M347:N347"/>
    <mergeCell ref="K345:L345"/>
    <mergeCell ref="K346:L346"/>
    <mergeCell ref="K347:L347"/>
    <mergeCell ref="G345:J345"/>
    <mergeCell ref="G346:J346"/>
    <mergeCell ref="G7:G9"/>
  </mergeCells>
  <pageMargins left="0.7" right="0.7" top="0.75" bottom="0.75" header="0.3" footer="0.3"/>
  <pageSetup paperSize="5" scale="80" orientation="landscape" errors="blank" r:id="rId1"/>
  <rowBreaks count="2" manualBreakCount="2">
    <brk id="417" max="28" man="1"/>
    <brk id="455" max="2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7"/>
  <sheetViews>
    <sheetView workbookViewId="0">
      <pane ySplit="9" topLeftCell="A10" activePane="bottomLeft" state="frozen"/>
      <selection pane="bottomLeft" activeCell="F357" sqref="F357"/>
    </sheetView>
  </sheetViews>
  <sheetFormatPr defaultRowHeight="15" x14ac:dyDescent="0.25"/>
  <cols>
    <col min="1" max="1" width="9.140625" style="140"/>
    <col min="2" max="2" width="12" style="140" bestFit="1" customWidth="1"/>
    <col min="3" max="3" width="26.85546875" style="140" bestFit="1" customWidth="1"/>
    <col min="4" max="4" width="9.140625" style="140"/>
    <col min="5" max="5" width="9.140625" style="152"/>
    <col min="6" max="6" width="28.42578125" style="140" bestFit="1" customWidth="1"/>
    <col min="7" max="7" width="9.140625" style="140"/>
    <col min="8" max="8" width="9.140625" style="152"/>
    <col min="9" max="9" width="36.85546875" style="140" bestFit="1" customWidth="1"/>
    <col min="10" max="10" width="16.5703125" style="140" bestFit="1" customWidth="1"/>
    <col min="11" max="14" width="9.140625" style="140"/>
    <col min="15" max="15" width="12.85546875" style="140" customWidth="1"/>
    <col min="16" max="16" width="18.7109375" style="140" customWidth="1"/>
    <col min="17" max="17" width="11.42578125" style="140" customWidth="1"/>
    <col min="18" max="18" width="9.140625" style="140"/>
    <col min="19" max="19" width="22.42578125" style="140" bestFit="1" customWidth="1"/>
    <col min="20" max="21" width="18.5703125" style="140" bestFit="1" customWidth="1"/>
    <col min="22" max="22" width="22.5703125" style="140" customWidth="1"/>
    <col min="23" max="24" width="18.5703125" style="140" bestFit="1" customWidth="1"/>
    <col min="25" max="16384" width="9.140625" style="140"/>
  </cols>
  <sheetData>
    <row r="1" spans="1:24" ht="15.75" x14ac:dyDescent="0.25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5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</row>
    <row r="2" spans="1:24" ht="15.75" x14ac:dyDescent="0.25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ht="20.25" x14ac:dyDescent="0.25">
      <c r="A3" s="325" t="s">
        <v>28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</row>
    <row r="4" spans="1:24" ht="15.75" x14ac:dyDescent="0.25">
      <c r="A4" s="326" t="s">
        <v>4569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</row>
    <row r="5" spans="1:24" ht="15.75" x14ac:dyDescent="0.25">
      <c r="A5" s="327" t="s">
        <v>677</v>
      </c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</row>
    <row r="6" spans="1:24" ht="16.5" thickBot="1" x14ac:dyDescent="0.3">
      <c r="A6" s="146"/>
      <c r="B6" s="146"/>
      <c r="C6" s="146"/>
      <c r="D6" s="146"/>
      <c r="E6" s="14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44"/>
      <c r="T6" s="144"/>
      <c r="U6" s="144"/>
      <c r="V6" s="9"/>
      <c r="W6" s="9"/>
      <c r="X6" s="9"/>
    </row>
    <row r="7" spans="1:24" ht="28.5" customHeight="1" x14ac:dyDescent="0.25">
      <c r="A7" s="397" t="s">
        <v>13</v>
      </c>
      <c r="B7" s="433" t="s">
        <v>4651</v>
      </c>
      <c r="C7" s="399" t="s">
        <v>6258</v>
      </c>
      <c r="D7" s="394" t="s">
        <v>12</v>
      </c>
      <c r="E7" s="411">
        <f>SUBTOTAL(9, E10:E320)</f>
        <v>293</v>
      </c>
      <c r="F7" s="416" t="s">
        <v>6259</v>
      </c>
      <c r="G7" s="394" t="s">
        <v>12</v>
      </c>
      <c r="H7" s="411">
        <f>SUBTOTAL(9,H10:H320)</f>
        <v>310</v>
      </c>
      <c r="I7" s="416" t="s">
        <v>2</v>
      </c>
      <c r="J7" s="408" t="s">
        <v>10</v>
      </c>
      <c r="K7" s="402" t="s">
        <v>3</v>
      </c>
      <c r="L7" s="394"/>
      <c r="M7" s="394"/>
      <c r="N7" s="403"/>
      <c r="O7" s="399" t="s">
        <v>5799</v>
      </c>
      <c r="P7" s="416" t="s">
        <v>17</v>
      </c>
      <c r="Q7" s="416" t="s">
        <v>18</v>
      </c>
      <c r="R7" s="408" t="s">
        <v>19</v>
      </c>
      <c r="S7" s="419" t="s">
        <v>402</v>
      </c>
      <c r="T7" s="420"/>
      <c r="U7" s="421"/>
      <c r="V7" s="419" t="s">
        <v>401</v>
      </c>
      <c r="W7" s="420"/>
      <c r="X7" s="421"/>
    </row>
    <row r="8" spans="1:24" x14ac:dyDescent="0.25">
      <c r="A8" s="398"/>
      <c r="B8" s="434"/>
      <c r="C8" s="400"/>
      <c r="D8" s="395"/>
      <c r="E8" s="412"/>
      <c r="F8" s="417"/>
      <c r="G8" s="395"/>
      <c r="H8" s="412"/>
      <c r="I8" s="417"/>
      <c r="J8" s="409"/>
      <c r="K8" s="404" t="s">
        <v>4</v>
      </c>
      <c r="L8" s="405"/>
      <c r="M8" s="406" t="s">
        <v>8</v>
      </c>
      <c r="N8" s="407"/>
      <c r="O8" s="414"/>
      <c r="P8" s="417"/>
      <c r="Q8" s="417"/>
      <c r="R8" s="409"/>
      <c r="S8" s="422" t="s">
        <v>20</v>
      </c>
      <c r="T8" s="424" t="s">
        <v>11</v>
      </c>
      <c r="U8" s="426" t="s">
        <v>21</v>
      </c>
      <c r="V8" s="422" t="s">
        <v>20</v>
      </c>
      <c r="W8" s="424" t="s">
        <v>11</v>
      </c>
      <c r="X8" s="426" t="s">
        <v>21</v>
      </c>
    </row>
    <row r="9" spans="1:24" x14ac:dyDescent="0.25">
      <c r="A9" s="398"/>
      <c r="B9" s="435"/>
      <c r="C9" s="401"/>
      <c r="D9" s="396"/>
      <c r="E9" s="413"/>
      <c r="F9" s="418"/>
      <c r="G9" s="396"/>
      <c r="H9" s="413"/>
      <c r="I9" s="418"/>
      <c r="J9" s="410"/>
      <c r="K9" s="60" t="s">
        <v>5</v>
      </c>
      <c r="L9" s="125" t="s">
        <v>6</v>
      </c>
      <c r="M9" s="125" t="s">
        <v>5</v>
      </c>
      <c r="N9" s="98" t="s">
        <v>6</v>
      </c>
      <c r="O9" s="415"/>
      <c r="P9" s="418"/>
      <c r="Q9" s="418"/>
      <c r="R9" s="410"/>
      <c r="S9" s="423"/>
      <c r="T9" s="425"/>
      <c r="U9" s="427"/>
      <c r="V9" s="423"/>
      <c r="W9" s="425"/>
      <c r="X9" s="427"/>
    </row>
    <row r="10" spans="1:24" x14ac:dyDescent="0.25">
      <c r="A10" s="84" t="s">
        <v>682</v>
      </c>
      <c r="B10" s="135" t="s">
        <v>4652</v>
      </c>
      <c r="C10" s="139" t="s">
        <v>1844</v>
      </c>
      <c r="D10" s="129">
        <v>2</v>
      </c>
      <c r="E10" s="129">
        <v>1</v>
      </c>
      <c r="F10" s="184" t="s">
        <v>4582</v>
      </c>
      <c r="G10" s="188">
        <v>3</v>
      </c>
      <c r="H10" s="188">
        <v>1</v>
      </c>
      <c r="I10" s="133" t="s">
        <v>4575</v>
      </c>
      <c r="J10" s="137" t="s">
        <v>4581</v>
      </c>
      <c r="K10" s="84"/>
      <c r="L10" s="84"/>
      <c r="M10" s="133" t="s">
        <v>48</v>
      </c>
      <c r="N10" s="133" t="s">
        <v>48</v>
      </c>
      <c r="O10" s="126"/>
      <c r="P10" s="126" t="s">
        <v>5820</v>
      </c>
      <c r="Q10" s="107" t="s">
        <v>5818</v>
      </c>
      <c r="R10" s="84"/>
      <c r="S10" s="133" t="s">
        <v>4660</v>
      </c>
      <c r="T10" s="126" t="s">
        <v>5800</v>
      </c>
      <c r="U10" s="126" t="s">
        <v>5832</v>
      </c>
      <c r="V10" s="129" t="s">
        <v>4653</v>
      </c>
      <c r="W10" s="126" t="s">
        <v>5800</v>
      </c>
      <c r="X10" s="126" t="s">
        <v>5863</v>
      </c>
    </row>
    <row r="11" spans="1:24" x14ac:dyDescent="0.25">
      <c r="A11" s="84" t="s">
        <v>683</v>
      </c>
      <c r="B11" s="137" t="s">
        <v>4652</v>
      </c>
      <c r="C11" s="139" t="s">
        <v>4570</v>
      </c>
      <c r="D11" s="129">
        <v>2</v>
      </c>
      <c r="E11" s="129">
        <v>1</v>
      </c>
      <c r="F11" s="184" t="s">
        <v>4583</v>
      </c>
      <c r="G11" s="188">
        <v>2</v>
      </c>
      <c r="H11" s="188">
        <v>1</v>
      </c>
      <c r="I11" s="133" t="s">
        <v>4576</v>
      </c>
      <c r="J11" s="137" t="s">
        <v>4581</v>
      </c>
      <c r="K11" s="133"/>
      <c r="L11" s="133"/>
      <c r="M11" s="133" t="s">
        <v>48</v>
      </c>
      <c r="N11" s="133" t="s">
        <v>48</v>
      </c>
      <c r="O11" s="126"/>
      <c r="P11" s="126" t="s">
        <v>5820</v>
      </c>
      <c r="Q11" s="107" t="s">
        <v>5818</v>
      </c>
      <c r="R11" s="133"/>
      <c r="S11" s="133" t="s">
        <v>4661</v>
      </c>
      <c r="T11" s="126" t="s">
        <v>5800</v>
      </c>
      <c r="U11" s="133" t="s">
        <v>5832</v>
      </c>
      <c r="V11" s="129" t="s">
        <v>4654</v>
      </c>
      <c r="W11" s="126" t="s">
        <v>5800</v>
      </c>
      <c r="X11" s="133" t="s">
        <v>5832</v>
      </c>
    </row>
    <row r="12" spans="1:24" x14ac:dyDescent="0.25">
      <c r="A12" s="84" t="s">
        <v>684</v>
      </c>
      <c r="B12" s="137" t="s">
        <v>4652</v>
      </c>
      <c r="C12" s="139" t="s">
        <v>4571</v>
      </c>
      <c r="D12" s="129">
        <v>2</v>
      </c>
      <c r="E12" s="129">
        <v>1</v>
      </c>
      <c r="F12" s="184" t="s">
        <v>4584</v>
      </c>
      <c r="G12" s="188">
        <v>2</v>
      </c>
      <c r="H12" s="188">
        <v>1</v>
      </c>
      <c r="I12" s="133" t="s">
        <v>4577</v>
      </c>
      <c r="J12" s="137" t="s">
        <v>4581</v>
      </c>
      <c r="K12" s="133"/>
      <c r="L12" s="133"/>
      <c r="M12" s="133" t="s">
        <v>48</v>
      </c>
      <c r="N12" s="133" t="s">
        <v>48</v>
      </c>
      <c r="O12" s="126"/>
      <c r="P12" s="126" t="s">
        <v>5820</v>
      </c>
      <c r="Q12" s="107" t="s">
        <v>5818</v>
      </c>
      <c r="R12" s="133"/>
      <c r="S12" s="133" t="s">
        <v>4662</v>
      </c>
      <c r="T12" s="126" t="s">
        <v>5800</v>
      </c>
      <c r="U12" s="133" t="s">
        <v>5832</v>
      </c>
      <c r="V12" s="129" t="s">
        <v>4655</v>
      </c>
      <c r="W12" s="126" t="s">
        <v>5800</v>
      </c>
      <c r="X12" s="133" t="s">
        <v>5832</v>
      </c>
    </row>
    <row r="13" spans="1:24" x14ac:dyDescent="0.25">
      <c r="A13" s="84" t="s">
        <v>685</v>
      </c>
      <c r="B13" s="137" t="s">
        <v>4652</v>
      </c>
      <c r="C13" s="139" t="s">
        <v>4572</v>
      </c>
      <c r="D13" s="129">
        <v>1</v>
      </c>
      <c r="E13" s="129">
        <v>1</v>
      </c>
      <c r="F13" s="184" t="s">
        <v>4585</v>
      </c>
      <c r="G13" s="188">
        <v>1</v>
      </c>
      <c r="H13" s="188">
        <v>1</v>
      </c>
      <c r="I13" s="133" t="s">
        <v>4577</v>
      </c>
      <c r="J13" s="137" t="s">
        <v>4581</v>
      </c>
      <c r="K13" s="133" t="s">
        <v>48</v>
      </c>
      <c r="L13" s="133" t="s">
        <v>48</v>
      </c>
      <c r="M13" s="133"/>
      <c r="N13" s="133"/>
      <c r="O13" s="126"/>
      <c r="P13" s="126" t="s">
        <v>5820</v>
      </c>
      <c r="Q13" s="107" t="s">
        <v>5818</v>
      </c>
      <c r="R13" s="133"/>
      <c r="S13" s="133" t="s">
        <v>4663</v>
      </c>
      <c r="T13" s="126" t="s">
        <v>5800</v>
      </c>
      <c r="U13" s="133" t="s">
        <v>1458</v>
      </c>
      <c r="V13" s="129" t="s">
        <v>4656</v>
      </c>
      <c r="W13" s="126" t="s">
        <v>5800</v>
      </c>
      <c r="X13" s="133" t="s">
        <v>1458</v>
      </c>
    </row>
    <row r="14" spans="1:24" x14ac:dyDescent="0.25">
      <c r="A14" s="84" t="s">
        <v>686</v>
      </c>
      <c r="B14" s="137" t="s">
        <v>4652</v>
      </c>
      <c r="C14" s="139" t="s">
        <v>4573</v>
      </c>
      <c r="D14" s="129">
        <v>1</v>
      </c>
      <c r="E14" s="129">
        <v>1</v>
      </c>
      <c r="F14" s="184" t="s">
        <v>4586</v>
      </c>
      <c r="G14" s="188">
        <v>1</v>
      </c>
      <c r="H14" s="188">
        <v>1</v>
      </c>
      <c r="I14" s="133" t="s">
        <v>4578</v>
      </c>
      <c r="J14" s="137" t="s">
        <v>4581</v>
      </c>
      <c r="K14" s="133"/>
      <c r="L14" s="133"/>
      <c r="M14" s="133" t="s">
        <v>48</v>
      </c>
      <c r="N14" s="133" t="s">
        <v>48</v>
      </c>
      <c r="O14" s="126"/>
      <c r="P14" s="126" t="s">
        <v>5820</v>
      </c>
      <c r="Q14" s="107" t="s">
        <v>5818</v>
      </c>
      <c r="R14" s="133"/>
      <c r="S14" s="133" t="s">
        <v>4664</v>
      </c>
      <c r="T14" s="126" t="s">
        <v>5800</v>
      </c>
      <c r="U14" s="133" t="s">
        <v>1458</v>
      </c>
      <c r="V14" s="129" t="s">
        <v>4657</v>
      </c>
      <c r="W14" s="126" t="s">
        <v>5800</v>
      </c>
      <c r="X14" s="133" t="s">
        <v>1458</v>
      </c>
    </row>
    <row r="15" spans="1:24" x14ac:dyDescent="0.25">
      <c r="A15" s="84" t="s">
        <v>687</v>
      </c>
      <c r="B15" s="137" t="s">
        <v>4652</v>
      </c>
      <c r="C15" s="139" t="s">
        <v>4574</v>
      </c>
      <c r="D15" s="129">
        <v>2</v>
      </c>
      <c r="E15" s="129">
        <v>1</v>
      </c>
      <c r="F15" s="184" t="s">
        <v>4587</v>
      </c>
      <c r="G15" s="188">
        <v>2</v>
      </c>
      <c r="H15" s="188">
        <v>1</v>
      </c>
      <c r="I15" s="133" t="s">
        <v>4579</v>
      </c>
      <c r="J15" s="137" t="s">
        <v>4581</v>
      </c>
      <c r="K15" s="133"/>
      <c r="L15" s="133"/>
      <c r="M15" s="133" t="s">
        <v>48</v>
      </c>
      <c r="N15" s="133" t="s">
        <v>48</v>
      </c>
      <c r="O15" s="126"/>
      <c r="P15" s="126" t="s">
        <v>5820</v>
      </c>
      <c r="Q15" s="107" t="s">
        <v>5818</v>
      </c>
      <c r="R15" s="133"/>
      <c r="S15" s="133" t="s">
        <v>4665</v>
      </c>
      <c r="T15" s="126" t="s">
        <v>5800</v>
      </c>
      <c r="U15" s="133" t="s">
        <v>5832</v>
      </c>
      <c r="V15" s="129" t="s">
        <v>4658</v>
      </c>
      <c r="W15" s="126" t="s">
        <v>5800</v>
      </c>
      <c r="X15" s="133" t="s">
        <v>5832</v>
      </c>
    </row>
    <row r="16" spans="1:24" x14ac:dyDescent="0.25">
      <c r="A16" s="84" t="s">
        <v>688</v>
      </c>
      <c r="B16" s="137" t="s">
        <v>4652</v>
      </c>
      <c r="C16" s="139" t="s">
        <v>2046</v>
      </c>
      <c r="D16" s="129">
        <v>1</v>
      </c>
      <c r="E16" s="129">
        <v>1</v>
      </c>
      <c r="F16" s="184" t="s">
        <v>4588</v>
      </c>
      <c r="G16" s="188">
        <v>1</v>
      </c>
      <c r="H16" s="188">
        <v>1</v>
      </c>
      <c r="I16" s="133" t="s">
        <v>4580</v>
      </c>
      <c r="J16" s="137" t="s">
        <v>4581</v>
      </c>
      <c r="K16" s="133"/>
      <c r="L16" s="133"/>
      <c r="M16" s="133" t="s">
        <v>48</v>
      </c>
      <c r="N16" s="133" t="s">
        <v>48</v>
      </c>
      <c r="O16" s="126"/>
      <c r="P16" s="126" t="s">
        <v>5820</v>
      </c>
      <c r="Q16" s="107" t="s">
        <v>5818</v>
      </c>
      <c r="R16" s="133"/>
      <c r="S16" s="133" t="s">
        <v>4666</v>
      </c>
      <c r="T16" s="126" t="s">
        <v>5800</v>
      </c>
      <c r="U16" s="133" t="s">
        <v>1458</v>
      </c>
      <c r="V16" s="129" t="s">
        <v>4659</v>
      </c>
      <c r="W16" s="126" t="s">
        <v>5800</v>
      </c>
      <c r="X16" s="133" t="s">
        <v>5846</v>
      </c>
    </row>
    <row r="17" spans="1:24" ht="60" x14ac:dyDescent="0.25">
      <c r="A17" s="84" t="s">
        <v>689</v>
      </c>
      <c r="B17" s="137" t="s">
        <v>4667</v>
      </c>
      <c r="C17" s="197" t="s">
        <v>4589</v>
      </c>
      <c r="D17" s="129">
        <v>2</v>
      </c>
      <c r="E17" s="129">
        <v>1</v>
      </c>
      <c r="F17" s="184" t="s">
        <v>4610</v>
      </c>
      <c r="G17" s="188">
        <v>2</v>
      </c>
      <c r="H17" s="188">
        <v>1</v>
      </c>
      <c r="I17" s="133" t="s">
        <v>4599</v>
      </c>
      <c r="J17" s="137" t="s">
        <v>4581</v>
      </c>
      <c r="K17" s="133"/>
      <c r="L17" s="133"/>
      <c r="M17" s="133" t="s">
        <v>48</v>
      </c>
      <c r="N17" s="133" t="s">
        <v>48</v>
      </c>
      <c r="O17" s="199" t="s">
        <v>6301</v>
      </c>
      <c r="P17" s="133" t="s">
        <v>5830</v>
      </c>
      <c r="Q17" s="133"/>
      <c r="R17" s="133"/>
      <c r="S17" s="140" t="s">
        <v>4668</v>
      </c>
      <c r="T17" s="133" t="s">
        <v>5801</v>
      </c>
      <c r="U17" s="133" t="s">
        <v>5833</v>
      </c>
      <c r="V17" s="129" t="s">
        <v>4679</v>
      </c>
      <c r="W17" s="133" t="s">
        <v>5801</v>
      </c>
      <c r="X17" s="133" t="s">
        <v>5833</v>
      </c>
    </row>
    <row r="18" spans="1:24" ht="60" x14ac:dyDescent="0.25">
      <c r="A18" s="84" t="s">
        <v>690</v>
      </c>
      <c r="B18" s="137" t="s">
        <v>4667</v>
      </c>
      <c r="C18" s="197" t="s">
        <v>4590</v>
      </c>
      <c r="D18" s="129">
        <v>2</v>
      </c>
      <c r="E18" s="129">
        <v>1</v>
      </c>
      <c r="F18" s="184" t="s">
        <v>4611</v>
      </c>
      <c r="G18" s="188">
        <v>2</v>
      </c>
      <c r="H18" s="188">
        <v>1</v>
      </c>
      <c r="I18" s="133" t="s">
        <v>4600</v>
      </c>
      <c r="J18" s="137" t="s">
        <v>4581</v>
      </c>
      <c r="K18" s="133"/>
      <c r="L18" s="133"/>
      <c r="M18" s="133" t="s">
        <v>48</v>
      </c>
      <c r="N18" s="133" t="s">
        <v>48</v>
      </c>
      <c r="O18" s="199" t="s">
        <v>6301</v>
      </c>
      <c r="P18" s="133" t="s">
        <v>5830</v>
      </c>
      <c r="Q18" s="133"/>
      <c r="R18" s="133"/>
      <c r="S18" s="140" t="s">
        <v>4669</v>
      </c>
      <c r="T18" s="133" t="s">
        <v>5801</v>
      </c>
      <c r="U18" s="133" t="s">
        <v>5833</v>
      </c>
      <c r="V18" s="129" t="s">
        <v>4680</v>
      </c>
      <c r="W18" s="133" t="s">
        <v>5801</v>
      </c>
      <c r="X18" s="133" t="s">
        <v>5833</v>
      </c>
    </row>
    <row r="19" spans="1:24" ht="60" x14ac:dyDescent="0.25">
      <c r="A19" s="84" t="s">
        <v>691</v>
      </c>
      <c r="B19" s="137" t="s">
        <v>4667</v>
      </c>
      <c r="C19" s="197" t="s">
        <v>2016</v>
      </c>
      <c r="D19" s="129">
        <v>2</v>
      </c>
      <c r="E19" s="129">
        <v>1</v>
      </c>
      <c r="F19" s="184" t="s">
        <v>4612</v>
      </c>
      <c r="G19" s="188">
        <v>2</v>
      </c>
      <c r="H19" s="188">
        <v>1</v>
      </c>
      <c r="I19" s="133" t="s">
        <v>4601</v>
      </c>
      <c r="J19" s="137" t="s">
        <v>4581</v>
      </c>
      <c r="K19" s="133"/>
      <c r="L19" s="133"/>
      <c r="M19" s="133" t="s">
        <v>48</v>
      </c>
      <c r="N19" s="133" t="s">
        <v>48</v>
      </c>
      <c r="O19" s="199" t="s">
        <v>6301</v>
      </c>
      <c r="P19" s="133" t="s">
        <v>5830</v>
      </c>
      <c r="Q19" s="133"/>
      <c r="R19" s="133"/>
      <c r="S19" s="140" t="s">
        <v>4670</v>
      </c>
      <c r="T19" s="133" t="s">
        <v>5801</v>
      </c>
      <c r="U19" s="133" t="s">
        <v>5833</v>
      </c>
      <c r="V19" s="129" t="s">
        <v>4681</v>
      </c>
      <c r="W19" s="133" t="s">
        <v>5801</v>
      </c>
      <c r="X19" s="133" t="s">
        <v>5833</v>
      </c>
    </row>
    <row r="20" spans="1:24" ht="60" x14ac:dyDescent="0.25">
      <c r="A20" s="84" t="s">
        <v>692</v>
      </c>
      <c r="B20" s="137" t="s">
        <v>4667</v>
      </c>
      <c r="C20" s="197" t="s">
        <v>4591</v>
      </c>
      <c r="D20" s="129">
        <v>2</v>
      </c>
      <c r="E20" s="129">
        <v>1</v>
      </c>
      <c r="F20" s="184" t="s">
        <v>4613</v>
      </c>
      <c r="G20" s="188">
        <v>2</v>
      </c>
      <c r="H20" s="188">
        <v>1</v>
      </c>
      <c r="I20" s="133" t="s">
        <v>4602</v>
      </c>
      <c r="J20" s="137" t="s">
        <v>4581</v>
      </c>
      <c r="K20" s="133"/>
      <c r="L20" s="133"/>
      <c r="M20" s="133" t="s">
        <v>48</v>
      </c>
      <c r="N20" s="133" t="s">
        <v>48</v>
      </c>
      <c r="O20" s="199" t="s">
        <v>6301</v>
      </c>
      <c r="P20" s="133" t="s">
        <v>5830</v>
      </c>
      <c r="Q20" s="133"/>
      <c r="R20" s="133"/>
      <c r="S20" s="140" t="s">
        <v>4671</v>
      </c>
      <c r="T20" s="133" t="s">
        <v>5801</v>
      </c>
      <c r="U20" s="133" t="s">
        <v>5833</v>
      </c>
      <c r="V20" s="129" t="s">
        <v>4682</v>
      </c>
      <c r="W20" s="133" t="s">
        <v>5801</v>
      </c>
      <c r="X20" s="133" t="s">
        <v>5833</v>
      </c>
    </row>
    <row r="21" spans="1:24" ht="60" x14ac:dyDescent="0.25">
      <c r="A21" s="84" t="s">
        <v>693</v>
      </c>
      <c r="B21" s="137" t="s">
        <v>4667</v>
      </c>
      <c r="C21" s="198" t="s">
        <v>4592</v>
      </c>
      <c r="D21" s="129">
        <v>1</v>
      </c>
      <c r="E21" s="129">
        <v>1</v>
      </c>
      <c r="F21" s="184" t="s">
        <v>4614</v>
      </c>
      <c r="G21" s="188">
        <v>2</v>
      </c>
      <c r="H21" s="188">
        <v>1</v>
      </c>
      <c r="I21" s="133" t="s">
        <v>4603</v>
      </c>
      <c r="J21" s="137" t="s">
        <v>4581</v>
      </c>
      <c r="K21" s="133"/>
      <c r="L21" s="133"/>
      <c r="M21" s="133" t="s">
        <v>48</v>
      </c>
      <c r="N21" s="133" t="s">
        <v>48</v>
      </c>
      <c r="O21" s="199" t="s">
        <v>6301</v>
      </c>
      <c r="P21" s="133" t="s">
        <v>5830</v>
      </c>
      <c r="Q21" s="133"/>
      <c r="R21" s="133"/>
      <c r="S21" s="140" t="s">
        <v>4672</v>
      </c>
      <c r="T21" s="133" t="s">
        <v>5801</v>
      </c>
      <c r="U21" s="133" t="s">
        <v>5846</v>
      </c>
      <c r="V21" s="129" t="s">
        <v>4683</v>
      </c>
      <c r="W21" s="133" t="s">
        <v>5801</v>
      </c>
      <c r="X21" s="133" t="s">
        <v>5833</v>
      </c>
    </row>
    <row r="22" spans="1:24" ht="60" x14ac:dyDescent="0.25">
      <c r="A22" s="84" t="s">
        <v>694</v>
      </c>
      <c r="B22" s="137" t="s">
        <v>4667</v>
      </c>
      <c r="C22" s="198" t="s">
        <v>4593</v>
      </c>
      <c r="D22" s="129">
        <v>1</v>
      </c>
      <c r="E22" s="129">
        <v>1</v>
      </c>
      <c r="F22" s="184" t="s">
        <v>4615</v>
      </c>
      <c r="G22" s="188">
        <v>2</v>
      </c>
      <c r="H22" s="188">
        <v>1</v>
      </c>
      <c r="I22" s="133" t="s">
        <v>4604</v>
      </c>
      <c r="J22" s="137" t="s">
        <v>4581</v>
      </c>
      <c r="K22" s="133"/>
      <c r="L22" s="133"/>
      <c r="M22" s="133" t="s">
        <v>48</v>
      </c>
      <c r="N22" s="133" t="s">
        <v>48</v>
      </c>
      <c r="O22" s="199" t="s">
        <v>6301</v>
      </c>
      <c r="P22" s="133" t="s">
        <v>5830</v>
      </c>
      <c r="Q22" s="133"/>
      <c r="R22" s="133"/>
      <c r="S22" s="140" t="s">
        <v>4673</v>
      </c>
      <c r="T22" s="133" t="s">
        <v>5801</v>
      </c>
      <c r="U22" s="133" t="s">
        <v>5846</v>
      </c>
      <c r="V22" s="129" t="s">
        <v>4684</v>
      </c>
      <c r="W22" s="133" t="s">
        <v>5801</v>
      </c>
      <c r="X22" s="133" t="s">
        <v>5833</v>
      </c>
    </row>
    <row r="23" spans="1:24" ht="60" x14ac:dyDescent="0.25">
      <c r="A23" s="84" t="s">
        <v>695</v>
      </c>
      <c r="B23" s="137" t="s">
        <v>4667</v>
      </c>
      <c r="C23" s="198" t="s">
        <v>4594</v>
      </c>
      <c r="D23" s="129">
        <v>1</v>
      </c>
      <c r="E23" s="129">
        <v>1</v>
      </c>
      <c r="F23" s="184" t="s">
        <v>4616</v>
      </c>
      <c r="G23" s="188">
        <v>1</v>
      </c>
      <c r="H23" s="188">
        <v>1</v>
      </c>
      <c r="I23" s="133" t="s">
        <v>4605</v>
      </c>
      <c r="J23" s="137" t="s">
        <v>4581</v>
      </c>
      <c r="K23" s="133"/>
      <c r="L23" s="133"/>
      <c r="M23" s="133" t="s">
        <v>48</v>
      </c>
      <c r="N23" s="133" t="s">
        <v>48</v>
      </c>
      <c r="O23" s="199" t="s">
        <v>6301</v>
      </c>
      <c r="P23" s="133" t="s">
        <v>5830</v>
      </c>
      <c r="Q23" s="133"/>
      <c r="R23" s="133"/>
      <c r="S23" s="140" t="s">
        <v>4674</v>
      </c>
      <c r="T23" s="133" t="s">
        <v>5801</v>
      </c>
      <c r="U23" s="133" t="s">
        <v>5846</v>
      </c>
      <c r="V23" s="129" t="s">
        <v>4685</v>
      </c>
      <c r="W23" s="133" t="s">
        <v>5801</v>
      </c>
      <c r="X23" s="133" t="s">
        <v>5846</v>
      </c>
    </row>
    <row r="24" spans="1:24" ht="60" x14ac:dyDescent="0.25">
      <c r="A24" s="84" t="s">
        <v>696</v>
      </c>
      <c r="B24" s="137" t="s">
        <v>4667</v>
      </c>
      <c r="C24" s="198" t="s">
        <v>4595</v>
      </c>
      <c r="D24" s="129">
        <v>1</v>
      </c>
      <c r="E24" s="129">
        <v>1</v>
      </c>
      <c r="F24" s="184" t="s">
        <v>4617</v>
      </c>
      <c r="G24" s="188">
        <v>1</v>
      </c>
      <c r="H24" s="188">
        <v>1</v>
      </c>
      <c r="I24" s="133" t="s">
        <v>4606</v>
      </c>
      <c r="J24" s="137" t="s">
        <v>4581</v>
      </c>
      <c r="K24" s="133"/>
      <c r="L24" s="133"/>
      <c r="M24" s="133" t="s">
        <v>48</v>
      </c>
      <c r="N24" s="133" t="s">
        <v>48</v>
      </c>
      <c r="O24" s="199" t="s">
        <v>6301</v>
      </c>
      <c r="P24" s="133" t="s">
        <v>5830</v>
      </c>
      <c r="Q24" s="133"/>
      <c r="R24" s="133"/>
      <c r="S24" s="140" t="s">
        <v>4675</v>
      </c>
      <c r="T24" s="133" t="s">
        <v>5801</v>
      </c>
      <c r="U24" s="133" t="s">
        <v>5846</v>
      </c>
      <c r="V24" s="129" t="s">
        <v>4686</v>
      </c>
      <c r="W24" s="133" t="s">
        <v>5801</v>
      </c>
      <c r="X24" s="133" t="s">
        <v>5846</v>
      </c>
    </row>
    <row r="25" spans="1:24" ht="60" x14ac:dyDescent="0.25">
      <c r="A25" s="84" t="s">
        <v>697</v>
      </c>
      <c r="B25" s="137" t="s">
        <v>4667</v>
      </c>
      <c r="C25" s="198" t="s">
        <v>4596</v>
      </c>
      <c r="D25" s="129">
        <v>1</v>
      </c>
      <c r="E25" s="129">
        <v>1</v>
      </c>
      <c r="F25" s="184" t="s">
        <v>4618</v>
      </c>
      <c r="G25" s="188">
        <v>1</v>
      </c>
      <c r="H25" s="188">
        <v>1</v>
      </c>
      <c r="I25" s="133" t="s">
        <v>4607</v>
      </c>
      <c r="J25" s="137" t="s">
        <v>4581</v>
      </c>
      <c r="K25" s="133"/>
      <c r="L25" s="133"/>
      <c r="M25" s="133" t="s">
        <v>48</v>
      </c>
      <c r="N25" s="133" t="s">
        <v>48</v>
      </c>
      <c r="O25" s="199" t="s">
        <v>6301</v>
      </c>
      <c r="P25" s="133" t="s">
        <v>5830</v>
      </c>
      <c r="Q25" s="133"/>
      <c r="R25" s="133"/>
      <c r="S25" s="140" t="s">
        <v>4676</v>
      </c>
      <c r="T25" s="133" t="s">
        <v>5801</v>
      </c>
      <c r="U25" s="133" t="s">
        <v>5846</v>
      </c>
      <c r="V25" s="129" t="s">
        <v>4687</v>
      </c>
      <c r="W25" s="133" t="s">
        <v>5801</v>
      </c>
      <c r="X25" s="133" t="s">
        <v>5846</v>
      </c>
    </row>
    <row r="26" spans="1:24" ht="60" x14ac:dyDescent="0.25">
      <c r="A26" s="84" t="s">
        <v>698</v>
      </c>
      <c r="B26" s="137" t="s">
        <v>4667</v>
      </c>
      <c r="C26" s="198" t="s">
        <v>4597</v>
      </c>
      <c r="D26" s="129">
        <v>1</v>
      </c>
      <c r="E26" s="129">
        <v>1</v>
      </c>
      <c r="F26" s="184" t="s">
        <v>4619</v>
      </c>
      <c r="G26" s="188">
        <v>1</v>
      </c>
      <c r="H26" s="188">
        <v>1</v>
      </c>
      <c r="I26" s="133" t="s">
        <v>4608</v>
      </c>
      <c r="J26" s="137" t="s">
        <v>4581</v>
      </c>
      <c r="K26" s="133"/>
      <c r="L26" s="133"/>
      <c r="M26" s="133" t="s">
        <v>48</v>
      </c>
      <c r="N26" s="133" t="s">
        <v>48</v>
      </c>
      <c r="O26" s="199" t="s">
        <v>6301</v>
      </c>
      <c r="P26" s="133" t="s">
        <v>5830</v>
      </c>
      <c r="Q26" s="133"/>
      <c r="R26" s="133"/>
      <c r="S26" s="140" t="s">
        <v>4677</v>
      </c>
      <c r="T26" s="133" t="s">
        <v>5801</v>
      </c>
      <c r="U26" s="133" t="s">
        <v>5846</v>
      </c>
      <c r="V26" s="129" t="s">
        <v>4688</v>
      </c>
      <c r="W26" s="133" t="s">
        <v>5801</v>
      </c>
      <c r="X26" s="133" t="s">
        <v>5846</v>
      </c>
    </row>
    <row r="27" spans="1:24" ht="60" x14ac:dyDescent="0.25">
      <c r="A27" s="84" t="s">
        <v>702</v>
      </c>
      <c r="B27" s="137" t="s">
        <v>4667</v>
      </c>
      <c r="C27" s="198" t="s">
        <v>4598</v>
      </c>
      <c r="D27" s="129">
        <v>1</v>
      </c>
      <c r="E27" s="129">
        <v>1</v>
      </c>
      <c r="F27" s="184" t="s">
        <v>4620</v>
      </c>
      <c r="G27" s="188">
        <v>1</v>
      </c>
      <c r="H27" s="188">
        <v>1</v>
      </c>
      <c r="I27" s="133" t="s">
        <v>4609</v>
      </c>
      <c r="J27" s="137" t="s">
        <v>4581</v>
      </c>
      <c r="K27" s="133"/>
      <c r="L27" s="133"/>
      <c r="M27" s="133" t="s">
        <v>48</v>
      </c>
      <c r="N27" s="133" t="s">
        <v>48</v>
      </c>
      <c r="O27" s="199" t="s">
        <v>6301</v>
      </c>
      <c r="P27" s="133" t="s">
        <v>5830</v>
      </c>
      <c r="Q27" s="133"/>
      <c r="R27" s="133"/>
      <c r="S27" s="140" t="s">
        <v>4678</v>
      </c>
      <c r="T27" s="133" t="s">
        <v>5801</v>
      </c>
      <c r="U27" s="133" t="s">
        <v>5846</v>
      </c>
      <c r="V27" s="129" t="s">
        <v>4689</v>
      </c>
      <c r="W27" s="133" t="s">
        <v>5801</v>
      </c>
      <c r="X27" s="133" t="s">
        <v>5846</v>
      </c>
    </row>
    <row r="28" spans="1:24" ht="60" x14ac:dyDescent="0.25">
      <c r="A28" s="84" t="s">
        <v>703</v>
      </c>
      <c r="B28" s="137" t="s">
        <v>4690</v>
      </c>
      <c r="C28" s="136" t="s">
        <v>4621</v>
      </c>
      <c r="D28" s="133">
        <v>1</v>
      </c>
      <c r="E28" s="129">
        <v>1</v>
      </c>
      <c r="F28" s="184" t="s">
        <v>4622</v>
      </c>
      <c r="G28" s="175">
        <v>1</v>
      </c>
      <c r="H28" s="188">
        <v>1</v>
      </c>
      <c r="I28" s="140" t="s">
        <v>4623</v>
      </c>
      <c r="J28" s="135" t="s">
        <v>4581</v>
      </c>
      <c r="K28" s="133"/>
      <c r="L28" s="133"/>
      <c r="M28" s="133" t="s">
        <v>48</v>
      </c>
      <c r="N28" s="133" t="s">
        <v>48</v>
      </c>
      <c r="O28" s="199" t="s">
        <v>6301</v>
      </c>
      <c r="P28" s="133"/>
      <c r="Q28" s="133"/>
      <c r="R28" s="133"/>
      <c r="S28" s="140" t="s">
        <v>4691</v>
      </c>
      <c r="T28" s="133" t="s">
        <v>5801</v>
      </c>
      <c r="U28" s="133" t="s">
        <v>5846</v>
      </c>
      <c r="V28" s="132" t="s">
        <v>4692</v>
      </c>
      <c r="W28" s="133" t="s">
        <v>5801</v>
      </c>
      <c r="X28" s="133" t="s">
        <v>5846</v>
      </c>
    </row>
    <row r="29" spans="1:24" x14ac:dyDescent="0.25">
      <c r="A29" s="84" t="s">
        <v>704</v>
      </c>
      <c r="B29" s="135" t="s">
        <v>4693</v>
      </c>
      <c r="C29" s="138" t="s">
        <v>4624</v>
      </c>
      <c r="D29" s="129">
        <v>1</v>
      </c>
      <c r="E29" s="129">
        <v>1</v>
      </c>
      <c r="F29" s="184" t="s">
        <v>4642</v>
      </c>
      <c r="G29" s="188">
        <v>2</v>
      </c>
      <c r="H29" s="188">
        <v>1</v>
      </c>
      <c r="I29" s="133" t="s">
        <v>4633</v>
      </c>
      <c r="J29" s="137" t="s">
        <v>4581</v>
      </c>
      <c r="K29" s="133"/>
      <c r="L29" s="133"/>
      <c r="M29" s="133" t="s">
        <v>48</v>
      </c>
      <c r="N29" s="133" t="s">
        <v>48</v>
      </c>
      <c r="O29" s="133"/>
      <c r="P29" s="140" t="s">
        <v>5830</v>
      </c>
      <c r="Q29" s="133"/>
      <c r="R29" s="133"/>
      <c r="S29" s="140" t="s">
        <v>4703</v>
      </c>
      <c r="T29" s="133" t="s">
        <v>5801</v>
      </c>
      <c r="U29" s="133" t="s">
        <v>5846</v>
      </c>
      <c r="V29" s="132" t="s">
        <v>4694</v>
      </c>
      <c r="W29" s="133" t="s">
        <v>5801</v>
      </c>
      <c r="X29" s="133" t="s">
        <v>5833</v>
      </c>
    </row>
    <row r="30" spans="1:24" x14ac:dyDescent="0.25">
      <c r="A30" s="84" t="s">
        <v>705</v>
      </c>
      <c r="B30" s="137" t="s">
        <v>4712</v>
      </c>
      <c r="C30" s="138" t="s">
        <v>4715</v>
      </c>
      <c r="D30" s="133">
        <v>2</v>
      </c>
      <c r="E30" s="129">
        <v>1</v>
      </c>
      <c r="F30" s="184" t="s">
        <v>4714</v>
      </c>
      <c r="G30" s="175">
        <v>2</v>
      </c>
      <c r="H30" s="188">
        <v>1</v>
      </c>
      <c r="I30" s="133" t="s">
        <v>4713</v>
      </c>
      <c r="J30" s="133" t="s">
        <v>4581</v>
      </c>
      <c r="K30" s="133"/>
      <c r="L30" s="133"/>
      <c r="M30" s="133" t="s">
        <v>48</v>
      </c>
      <c r="N30" s="133" t="s">
        <v>48</v>
      </c>
      <c r="O30" s="133"/>
      <c r="P30" s="133"/>
      <c r="Q30" s="133"/>
      <c r="R30" s="133"/>
      <c r="S30" s="133" t="s">
        <v>4716</v>
      </c>
      <c r="T30" s="133" t="s">
        <v>5801</v>
      </c>
      <c r="U30" s="133" t="s">
        <v>5833</v>
      </c>
      <c r="V30" s="129" t="s">
        <v>4717</v>
      </c>
      <c r="W30" s="133" t="s">
        <v>5801</v>
      </c>
      <c r="X30" s="133" t="s">
        <v>5833</v>
      </c>
    </row>
    <row r="31" spans="1:24" ht="60" x14ac:dyDescent="0.25">
      <c r="A31" s="84" t="s">
        <v>706</v>
      </c>
      <c r="B31" s="137" t="s">
        <v>4718</v>
      </c>
      <c r="C31" s="138" t="s">
        <v>4730</v>
      </c>
      <c r="D31" s="129">
        <v>1</v>
      </c>
      <c r="E31" s="129">
        <v>1</v>
      </c>
      <c r="F31" s="184" t="s">
        <v>4750</v>
      </c>
      <c r="G31" s="188">
        <v>1</v>
      </c>
      <c r="H31" s="188">
        <v>1</v>
      </c>
      <c r="I31" s="131" t="s">
        <v>4719</v>
      </c>
      <c r="J31" s="137" t="s">
        <v>4738</v>
      </c>
      <c r="K31" s="133"/>
      <c r="L31" s="133"/>
      <c r="M31" s="133"/>
      <c r="N31" s="133"/>
      <c r="O31" s="199" t="s">
        <v>6301</v>
      </c>
      <c r="P31" s="133" t="s">
        <v>5829</v>
      </c>
      <c r="Q31" s="133"/>
      <c r="R31" s="133"/>
      <c r="S31" s="133" t="s">
        <v>4739</v>
      </c>
      <c r="T31" s="126" t="s">
        <v>5804</v>
      </c>
      <c r="U31" s="126" t="s">
        <v>1489</v>
      </c>
      <c r="V31" s="129" t="s">
        <v>4762</v>
      </c>
      <c r="W31" s="126" t="s">
        <v>5804</v>
      </c>
      <c r="X31" s="126" t="s">
        <v>1489</v>
      </c>
    </row>
    <row r="32" spans="1:24" ht="60" x14ac:dyDescent="0.25">
      <c r="A32" s="84" t="s">
        <v>707</v>
      </c>
      <c r="B32" s="137" t="s">
        <v>4718</v>
      </c>
      <c r="C32" s="138" t="s">
        <v>2464</v>
      </c>
      <c r="D32" s="129">
        <v>1</v>
      </c>
      <c r="E32" s="129">
        <v>1</v>
      </c>
      <c r="F32" s="184" t="s">
        <v>4751</v>
      </c>
      <c r="G32" s="188">
        <v>1</v>
      </c>
      <c r="H32" s="188">
        <v>1</v>
      </c>
      <c r="I32" s="131" t="s">
        <v>4720</v>
      </c>
      <c r="J32" s="137" t="s">
        <v>4738</v>
      </c>
      <c r="K32" s="133"/>
      <c r="L32" s="133"/>
      <c r="M32" s="133"/>
      <c r="N32" s="133"/>
      <c r="O32" s="199" t="s">
        <v>6301</v>
      </c>
      <c r="P32" s="133" t="s">
        <v>5829</v>
      </c>
      <c r="Q32" s="133"/>
      <c r="R32" s="133"/>
      <c r="S32" s="133" t="s">
        <v>4740</v>
      </c>
      <c r="T32" s="126" t="s">
        <v>5804</v>
      </c>
      <c r="U32" s="126" t="s">
        <v>1489</v>
      </c>
      <c r="V32" s="129" t="s">
        <v>4763</v>
      </c>
      <c r="W32" s="126" t="s">
        <v>5804</v>
      </c>
      <c r="X32" s="126" t="s">
        <v>1489</v>
      </c>
    </row>
    <row r="33" spans="1:24" ht="60" x14ac:dyDescent="0.25">
      <c r="A33" s="84" t="s">
        <v>708</v>
      </c>
      <c r="B33" s="137" t="s">
        <v>4718</v>
      </c>
      <c r="C33" s="138" t="s">
        <v>4731</v>
      </c>
      <c r="D33" s="129">
        <v>1</v>
      </c>
      <c r="E33" s="129">
        <v>1</v>
      </c>
      <c r="F33" s="184" t="s">
        <v>4752</v>
      </c>
      <c r="G33" s="188">
        <v>1</v>
      </c>
      <c r="H33" s="188">
        <v>1</v>
      </c>
      <c r="I33" s="131" t="s">
        <v>4721</v>
      </c>
      <c r="J33" s="137" t="s">
        <v>4738</v>
      </c>
      <c r="K33" s="133"/>
      <c r="L33" s="133"/>
      <c r="M33" s="133"/>
      <c r="N33" s="133"/>
      <c r="O33" s="199" t="s">
        <v>6301</v>
      </c>
      <c r="P33" s="133" t="s">
        <v>5829</v>
      </c>
      <c r="Q33" s="133"/>
      <c r="R33" s="133"/>
      <c r="S33" s="133" t="s">
        <v>4741</v>
      </c>
      <c r="T33" s="126" t="s">
        <v>5804</v>
      </c>
      <c r="U33" s="126" t="s">
        <v>1489</v>
      </c>
      <c r="V33" s="129" t="s">
        <v>4764</v>
      </c>
      <c r="W33" s="126" t="s">
        <v>5804</v>
      </c>
      <c r="X33" s="126" t="s">
        <v>1489</v>
      </c>
    </row>
    <row r="34" spans="1:24" ht="60" x14ac:dyDescent="0.25">
      <c r="A34" s="84" t="s">
        <v>709</v>
      </c>
      <c r="B34" s="137" t="s">
        <v>4718</v>
      </c>
      <c r="C34" s="138" t="s">
        <v>4732</v>
      </c>
      <c r="D34" s="129">
        <v>1</v>
      </c>
      <c r="E34" s="129">
        <v>1</v>
      </c>
      <c r="F34" s="184" t="s">
        <v>4753</v>
      </c>
      <c r="G34" s="188">
        <v>1</v>
      </c>
      <c r="H34" s="188">
        <v>1</v>
      </c>
      <c r="I34" s="131" t="s">
        <v>4722</v>
      </c>
      <c r="J34" s="137" t="s">
        <v>4738</v>
      </c>
      <c r="K34" s="133"/>
      <c r="L34" s="133"/>
      <c r="M34" s="133"/>
      <c r="N34" s="133"/>
      <c r="O34" s="199" t="s">
        <v>6301</v>
      </c>
      <c r="P34" s="133" t="s">
        <v>5829</v>
      </c>
      <c r="Q34" s="133"/>
      <c r="R34" s="133"/>
      <c r="S34" s="133" t="s">
        <v>4742</v>
      </c>
      <c r="T34" s="126" t="s">
        <v>5804</v>
      </c>
      <c r="U34" s="126" t="s">
        <v>1489</v>
      </c>
      <c r="V34" s="129" t="s">
        <v>4765</v>
      </c>
      <c r="W34" s="126" t="s">
        <v>5804</v>
      </c>
      <c r="X34" s="126" t="s">
        <v>1489</v>
      </c>
    </row>
    <row r="35" spans="1:24" ht="60" x14ac:dyDescent="0.25">
      <c r="A35" s="84" t="s">
        <v>710</v>
      </c>
      <c r="B35" s="137" t="s">
        <v>4718</v>
      </c>
      <c r="C35" s="138" t="s">
        <v>2685</v>
      </c>
      <c r="D35" s="129">
        <v>1</v>
      </c>
      <c r="E35" s="129">
        <v>1</v>
      </c>
      <c r="F35" s="184" t="s">
        <v>4754</v>
      </c>
      <c r="G35" s="188">
        <v>1</v>
      </c>
      <c r="H35" s="188">
        <v>1</v>
      </c>
      <c r="I35" s="131" t="s">
        <v>4723</v>
      </c>
      <c r="J35" s="137" t="s">
        <v>4738</v>
      </c>
      <c r="K35" s="133"/>
      <c r="L35" s="133"/>
      <c r="M35" s="133"/>
      <c r="N35" s="133"/>
      <c r="O35" s="199" t="s">
        <v>6301</v>
      </c>
      <c r="P35" s="133" t="s">
        <v>5829</v>
      </c>
      <c r="Q35" s="133"/>
      <c r="R35" s="133"/>
      <c r="S35" s="133" t="s">
        <v>4743</v>
      </c>
      <c r="T35" s="126" t="s">
        <v>5804</v>
      </c>
      <c r="U35" s="126" t="s">
        <v>1489</v>
      </c>
      <c r="V35" s="129" t="s">
        <v>4766</v>
      </c>
      <c r="W35" s="126" t="s">
        <v>5804</v>
      </c>
      <c r="X35" s="126" t="s">
        <v>1489</v>
      </c>
    </row>
    <row r="36" spans="1:24" ht="60" x14ac:dyDescent="0.25">
      <c r="A36" s="84" t="s">
        <v>711</v>
      </c>
      <c r="B36" s="137" t="s">
        <v>4718</v>
      </c>
      <c r="C36" s="138" t="s">
        <v>2001</v>
      </c>
      <c r="D36" s="129">
        <v>1</v>
      </c>
      <c r="E36" s="129">
        <v>1</v>
      </c>
      <c r="F36" s="184" t="s">
        <v>4755</v>
      </c>
      <c r="G36" s="188">
        <v>1</v>
      </c>
      <c r="H36" s="188">
        <v>1</v>
      </c>
      <c r="I36" s="131" t="s">
        <v>4724</v>
      </c>
      <c r="J36" s="137" t="s">
        <v>4738</v>
      </c>
      <c r="K36" s="133"/>
      <c r="L36" s="133"/>
      <c r="M36" s="133"/>
      <c r="N36" s="133"/>
      <c r="O36" s="199" t="s">
        <v>6301</v>
      </c>
      <c r="P36" s="133" t="s">
        <v>5829</v>
      </c>
      <c r="Q36" s="133"/>
      <c r="R36" s="133"/>
      <c r="S36" s="133" t="s">
        <v>4744</v>
      </c>
      <c r="T36" s="126" t="s">
        <v>5804</v>
      </c>
      <c r="U36" s="126" t="s">
        <v>1489</v>
      </c>
      <c r="V36" s="129" t="s">
        <v>4767</v>
      </c>
      <c r="W36" s="126" t="s">
        <v>5804</v>
      </c>
      <c r="X36" s="126" t="s">
        <v>1489</v>
      </c>
    </row>
    <row r="37" spans="1:24" s="152" customFormat="1" ht="60" x14ac:dyDescent="0.25">
      <c r="A37" s="84" t="s">
        <v>712</v>
      </c>
      <c r="B37" s="137" t="s">
        <v>4718</v>
      </c>
      <c r="C37" s="126"/>
      <c r="D37" s="157"/>
      <c r="E37" s="129"/>
      <c r="F37" s="184" t="s">
        <v>4756</v>
      </c>
      <c r="G37" s="189">
        <v>1</v>
      </c>
      <c r="H37" s="188">
        <v>1</v>
      </c>
      <c r="I37" s="179" t="s">
        <v>5806</v>
      </c>
      <c r="J37" s="137" t="s">
        <v>4738</v>
      </c>
      <c r="K37" s="158"/>
      <c r="L37" s="158"/>
      <c r="M37" s="158"/>
      <c r="N37" s="158"/>
      <c r="O37" s="199" t="s">
        <v>6301</v>
      </c>
      <c r="P37" s="133" t="s">
        <v>5829</v>
      </c>
      <c r="Q37" s="158"/>
      <c r="R37" s="158"/>
      <c r="S37" s="133"/>
      <c r="T37" s="181"/>
      <c r="U37" s="126"/>
      <c r="V37" s="129" t="s">
        <v>4768</v>
      </c>
      <c r="W37" s="126" t="s">
        <v>5804</v>
      </c>
      <c r="X37" s="126" t="s">
        <v>1489</v>
      </c>
    </row>
    <row r="38" spans="1:24" ht="60" x14ac:dyDescent="0.25">
      <c r="A38" s="84" t="s">
        <v>713</v>
      </c>
      <c r="B38" s="135" t="s">
        <v>4774</v>
      </c>
      <c r="C38" s="156" t="s">
        <v>2464</v>
      </c>
      <c r="D38" s="157">
        <v>2</v>
      </c>
      <c r="E38" s="129">
        <v>1</v>
      </c>
      <c r="F38" s="184" t="s">
        <v>4784</v>
      </c>
      <c r="G38" s="190">
        <v>2</v>
      </c>
      <c r="H38" s="188">
        <v>1</v>
      </c>
      <c r="I38" s="158" t="s">
        <v>4720</v>
      </c>
      <c r="J38" s="158" t="s">
        <v>4738</v>
      </c>
      <c r="K38" s="158"/>
      <c r="L38" s="158"/>
      <c r="M38" s="158"/>
      <c r="N38" s="158"/>
      <c r="O38" s="200" t="s">
        <v>6301</v>
      </c>
      <c r="P38" s="158" t="s">
        <v>5829</v>
      </c>
      <c r="Q38" s="158"/>
      <c r="R38" s="158"/>
      <c r="S38" s="140" t="s">
        <v>4810</v>
      </c>
      <c r="T38" s="158" t="s">
        <v>5807</v>
      </c>
      <c r="U38" s="133" t="s">
        <v>5834</v>
      </c>
      <c r="V38" s="158" t="s">
        <v>4800</v>
      </c>
      <c r="W38" s="158" t="s">
        <v>5807</v>
      </c>
      <c r="X38" s="133" t="s">
        <v>5834</v>
      </c>
    </row>
    <row r="39" spans="1:24" ht="60" x14ac:dyDescent="0.25">
      <c r="A39" s="84" t="s">
        <v>714</v>
      </c>
      <c r="B39" s="135" t="s">
        <v>4774</v>
      </c>
      <c r="C39" s="138" t="s">
        <v>4775</v>
      </c>
      <c r="D39" s="129">
        <v>1</v>
      </c>
      <c r="E39" s="129">
        <v>1</v>
      </c>
      <c r="F39" s="184" t="s">
        <v>4785</v>
      </c>
      <c r="G39" s="175">
        <v>1</v>
      </c>
      <c r="H39" s="188">
        <v>1</v>
      </c>
      <c r="I39" s="133" t="s">
        <v>4792</v>
      </c>
      <c r="J39" s="133" t="s">
        <v>4738</v>
      </c>
      <c r="K39" s="133"/>
      <c r="L39" s="133"/>
      <c r="M39" s="133"/>
      <c r="N39" s="133"/>
      <c r="O39" s="200" t="s">
        <v>6301</v>
      </c>
      <c r="P39" s="158" t="s">
        <v>5829</v>
      </c>
      <c r="Q39" s="133"/>
      <c r="R39" s="133"/>
      <c r="S39" s="140" t="s">
        <v>4811</v>
      </c>
      <c r="T39" s="158" t="s">
        <v>5807</v>
      </c>
      <c r="U39" s="158" t="s">
        <v>5855</v>
      </c>
      <c r="V39" s="133" t="s">
        <v>4801</v>
      </c>
      <c r="W39" s="158" t="s">
        <v>5807</v>
      </c>
      <c r="X39" s="158" t="s">
        <v>5855</v>
      </c>
    </row>
    <row r="40" spans="1:24" ht="60" x14ac:dyDescent="0.25">
      <c r="A40" s="84" t="s">
        <v>715</v>
      </c>
      <c r="B40" s="135" t="s">
        <v>4774</v>
      </c>
      <c r="C40" s="138" t="s">
        <v>4776</v>
      </c>
      <c r="D40" s="129">
        <v>1</v>
      </c>
      <c r="E40" s="129">
        <v>1</v>
      </c>
      <c r="F40" s="184" t="s">
        <v>4786</v>
      </c>
      <c r="G40" s="175">
        <v>1</v>
      </c>
      <c r="H40" s="188">
        <v>1</v>
      </c>
      <c r="I40" s="133" t="s">
        <v>4793</v>
      </c>
      <c r="J40" s="133" t="s">
        <v>4738</v>
      </c>
      <c r="K40" s="133"/>
      <c r="L40" s="133"/>
      <c r="M40" s="133"/>
      <c r="N40" s="133"/>
      <c r="O40" s="200" t="s">
        <v>6301</v>
      </c>
      <c r="P40" s="158" t="s">
        <v>5829</v>
      </c>
      <c r="Q40" s="133"/>
      <c r="R40" s="133"/>
      <c r="S40" s="140" t="s">
        <v>4812</v>
      </c>
      <c r="T40" s="158" t="s">
        <v>5807</v>
      </c>
      <c r="U40" s="158" t="s">
        <v>5855</v>
      </c>
      <c r="V40" s="133" t="s">
        <v>4802</v>
      </c>
      <c r="W40" s="158" t="s">
        <v>5807</v>
      </c>
      <c r="X40" s="158" t="s">
        <v>5855</v>
      </c>
    </row>
    <row r="41" spans="1:24" ht="60" x14ac:dyDescent="0.25">
      <c r="A41" s="84" t="s">
        <v>716</v>
      </c>
      <c r="B41" s="135" t="s">
        <v>4774</v>
      </c>
      <c r="C41" s="138" t="s">
        <v>4777</v>
      </c>
      <c r="D41" s="129">
        <v>1</v>
      </c>
      <c r="E41" s="129">
        <v>1</v>
      </c>
      <c r="F41" s="184" t="s">
        <v>4787</v>
      </c>
      <c r="G41" s="175">
        <v>1</v>
      </c>
      <c r="H41" s="188">
        <v>1</v>
      </c>
      <c r="I41" s="133" t="s">
        <v>4794</v>
      </c>
      <c r="J41" s="133" t="s">
        <v>4738</v>
      </c>
      <c r="K41" s="133"/>
      <c r="L41" s="133"/>
      <c r="M41" s="133"/>
      <c r="N41" s="133"/>
      <c r="O41" s="200" t="s">
        <v>6301</v>
      </c>
      <c r="P41" s="158" t="s">
        <v>5829</v>
      </c>
      <c r="Q41" s="133"/>
      <c r="R41" s="133"/>
      <c r="S41" s="140" t="s">
        <v>4813</v>
      </c>
      <c r="T41" s="158" t="s">
        <v>5807</v>
      </c>
      <c r="U41" s="158" t="s">
        <v>5855</v>
      </c>
      <c r="V41" s="133" t="s">
        <v>4803</v>
      </c>
      <c r="W41" s="158" t="s">
        <v>5807</v>
      </c>
      <c r="X41" s="158" t="s">
        <v>5855</v>
      </c>
    </row>
    <row r="42" spans="1:24" ht="60" x14ac:dyDescent="0.25">
      <c r="A42" s="84" t="s">
        <v>717</v>
      </c>
      <c r="B42" s="135" t="s">
        <v>4774</v>
      </c>
      <c r="C42" s="138" t="s">
        <v>4778</v>
      </c>
      <c r="D42" s="129">
        <v>1</v>
      </c>
      <c r="E42" s="129">
        <v>1</v>
      </c>
      <c r="F42" s="184" t="s">
        <v>4788</v>
      </c>
      <c r="G42" s="175">
        <v>1</v>
      </c>
      <c r="H42" s="188">
        <v>1</v>
      </c>
      <c r="I42" s="133" t="s">
        <v>4795</v>
      </c>
      <c r="J42" s="133" t="s">
        <v>4738</v>
      </c>
      <c r="K42" s="133"/>
      <c r="L42" s="133"/>
      <c r="M42" s="133"/>
      <c r="N42" s="133"/>
      <c r="O42" s="200" t="s">
        <v>6301</v>
      </c>
      <c r="P42" s="158" t="s">
        <v>5829</v>
      </c>
      <c r="Q42" s="133"/>
      <c r="R42" s="133"/>
      <c r="S42" s="140" t="s">
        <v>4814</v>
      </c>
      <c r="T42" s="158" t="s">
        <v>5807</v>
      </c>
      <c r="U42" s="158" t="s">
        <v>5855</v>
      </c>
      <c r="V42" s="133" t="s">
        <v>4804</v>
      </c>
      <c r="W42" s="158" t="s">
        <v>5807</v>
      </c>
      <c r="X42" s="158" t="s">
        <v>5855</v>
      </c>
    </row>
    <row r="43" spans="1:24" ht="60" x14ac:dyDescent="0.25">
      <c r="A43" s="84" t="s">
        <v>718</v>
      </c>
      <c r="B43" s="135" t="s">
        <v>4774</v>
      </c>
      <c r="C43" s="138" t="s">
        <v>4779</v>
      </c>
      <c r="D43" s="129">
        <v>1</v>
      </c>
      <c r="E43" s="129">
        <v>1</v>
      </c>
      <c r="F43" s="184" t="s">
        <v>1677</v>
      </c>
      <c r="G43" s="175">
        <v>1</v>
      </c>
      <c r="H43" s="188">
        <v>1</v>
      </c>
      <c r="I43" s="133" t="s">
        <v>4796</v>
      </c>
      <c r="J43" s="133" t="s">
        <v>4738</v>
      </c>
      <c r="K43" s="133"/>
      <c r="L43" s="133"/>
      <c r="M43" s="133"/>
      <c r="N43" s="133"/>
      <c r="O43" s="200" t="s">
        <v>6301</v>
      </c>
      <c r="P43" s="158" t="s">
        <v>5829</v>
      </c>
      <c r="Q43" s="133"/>
      <c r="R43" s="133"/>
      <c r="S43" s="140" t="s">
        <v>4815</v>
      </c>
      <c r="T43" s="158" t="s">
        <v>5807</v>
      </c>
      <c r="U43" s="158" t="s">
        <v>5855</v>
      </c>
      <c r="V43" s="133" t="s">
        <v>4805</v>
      </c>
      <c r="W43" s="158" t="s">
        <v>5807</v>
      </c>
      <c r="X43" s="158" t="s">
        <v>5855</v>
      </c>
    </row>
    <row r="44" spans="1:24" ht="60" x14ac:dyDescent="0.25">
      <c r="A44" s="84" t="s">
        <v>719</v>
      </c>
      <c r="B44" s="135" t="s">
        <v>4774</v>
      </c>
      <c r="C44" s="138" t="s">
        <v>4780</v>
      </c>
      <c r="D44" s="129">
        <v>1</v>
      </c>
      <c r="E44" s="129">
        <v>1</v>
      </c>
      <c r="F44" s="184" t="s">
        <v>4789</v>
      </c>
      <c r="G44" s="175">
        <v>1</v>
      </c>
      <c r="H44" s="188">
        <v>1</v>
      </c>
      <c r="I44" s="133" t="s">
        <v>4797</v>
      </c>
      <c r="J44" s="133" t="s">
        <v>4738</v>
      </c>
      <c r="K44" s="133"/>
      <c r="L44" s="133"/>
      <c r="M44" s="133"/>
      <c r="N44" s="133"/>
      <c r="O44" s="200" t="s">
        <v>6301</v>
      </c>
      <c r="P44" s="158" t="s">
        <v>5829</v>
      </c>
      <c r="Q44" s="133"/>
      <c r="R44" s="133"/>
      <c r="S44" s="140" t="s">
        <v>4816</v>
      </c>
      <c r="T44" s="158" t="s">
        <v>5807</v>
      </c>
      <c r="U44" s="158" t="s">
        <v>5855</v>
      </c>
      <c r="V44" s="133" t="s">
        <v>4806</v>
      </c>
      <c r="W44" s="158" t="s">
        <v>5807</v>
      </c>
      <c r="X44" s="158" t="s">
        <v>5855</v>
      </c>
    </row>
    <row r="45" spans="1:24" ht="60" x14ac:dyDescent="0.25">
      <c r="A45" s="84" t="s">
        <v>720</v>
      </c>
      <c r="B45" s="135" t="s">
        <v>4774</v>
      </c>
      <c r="C45" s="138" t="s">
        <v>4781</v>
      </c>
      <c r="D45" s="129">
        <v>1</v>
      </c>
      <c r="E45" s="129">
        <v>1</v>
      </c>
      <c r="F45" s="184" t="s">
        <v>1687</v>
      </c>
      <c r="G45" s="175">
        <v>1</v>
      </c>
      <c r="H45" s="188">
        <v>1</v>
      </c>
      <c r="I45" s="133" t="s">
        <v>4798</v>
      </c>
      <c r="J45" s="133" t="s">
        <v>4738</v>
      </c>
      <c r="K45" s="133"/>
      <c r="L45" s="133"/>
      <c r="M45" s="133"/>
      <c r="N45" s="133"/>
      <c r="O45" s="200" t="s">
        <v>6301</v>
      </c>
      <c r="P45" s="158" t="s">
        <v>5829</v>
      </c>
      <c r="Q45" s="133"/>
      <c r="R45" s="133"/>
      <c r="S45" s="140" t="s">
        <v>4817</v>
      </c>
      <c r="T45" s="158" t="s">
        <v>5807</v>
      </c>
      <c r="U45" s="158" t="s">
        <v>5855</v>
      </c>
      <c r="V45" s="133" t="s">
        <v>4807</v>
      </c>
      <c r="W45" s="158" t="s">
        <v>5807</v>
      </c>
      <c r="X45" s="158" t="s">
        <v>5855</v>
      </c>
    </row>
    <row r="46" spans="1:24" ht="60" x14ac:dyDescent="0.25">
      <c r="A46" s="84" t="s">
        <v>721</v>
      </c>
      <c r="B46" s="135" t="s">
        <v>4774</v>
      </c>
      <c r="C46" s="138" t="s">
        <v>4782</v>
      </c>
      <c r="D46" s="129">
        <v>1</v>
      </c>
      <c r="E46" s="129">
        <v>1</v>
      </c>
      <c r="F46" s="184" t="s">
        <v>4790</v>
      </c>
      <c r="G46" s="175">
        <v>1</v>
      </c>
      <c r="H46" s="188">
        <v>1</v>
      </c>
      <c r="I46" s="133" t="s">
        <v>4799</v>
      </c>
      <c r="J46" s="133" t="s">
        <v>4738</v>
      </c>
      <c r="K46" s="133"/>
      <c r="L46" s="133"/>
      <c r="M46" s="133"/>
      <c r="N46" s="133"/>
      <c r="O46" s="200" t="s">
        <v>6301</v>
      </c>
      <c r="P46" s="158" t="s">
        <v>5829</v>
      </c>
      <c r="Q46" s="133"/>
      <c r="R46" s="133"/>
      <c r="S46" s="140" t="s">
        <v>4818</v>
      </c>
      <c r="T46" s="158" t="s">
        <v>5807</v>
      </c>
      <c r="U46" s="158" t="s">
        <v>5855</v>
      </c>
      <c r="V46" s="133" t="s">
        <v>4808</v>
      </c>
      <c r="W46" s="158" t="s">
        <v>5807</v>
      </c>
      <c r="X46" s="158" t="s">
        <v>5855</v>
      </c>
    </row>
    <row r="47" spans="1:24" s="152" customFormat="1" ht="60" x14ac:dyDescent="0.25">
      <c r="A47" s="84" t="s">
        <v>722</v>
      </c>
      <c r="B47" s="135" t="s">
        <v>4774</v>
      </c>
      <c r="C47" s="138"/>
      <c r="D47" s="129"/>
      <c r="E47" s="129"/>
      <c r="F47" s="184" t="s">
        <v>4791</v>
      </c>
      <c r="G47" s="175">
        <v>1</v>
      </c>
      <c r="H47" s="188">
        <v>1</v>
      </c>
      <c r="I47" s="180" t="s">
        <v>6202</v>
      </c>
      <c r="J47" s="133" t="s">
        <v>4738</v>
      </c>
      <c r="K47" s="133"/>
      <c r="L47" s="133"/>
      <c r="M47" s="133"/>
      <c r="N47" s="133"/>
      <c r="O47" s="200" t="s">
        <v>6301</v>
      </c>
      <c r="P47" s="158" t="s">
        <v>5829</v>
      </c>
      <c r="Q47" s="129"/>
      <c r="R47" s="129"/>
      <c r="S47" s="183"/>
      <c r="T47" s="182"/>
      <c r="U47" s="182"/>
      <c r="V47" s="133" t="s">
        <v>4809</v>
      </c>
      <c r="W47" s="158" t="s">
        <v>5807</v>
      </c>
      <c r="X47" s="158" t="s">
        <v>5855</v>
      </c>
    </row>
    <row r="48" spans="1:24" s="152" customFormat="1" ht="60" x14ac:dyDescent="0.25">
      <c r="A48" s="84" t="s">
        <v>723</v>
      </c>
      <c r="B48" s="135" t="s">
        <v>4774</v>
      </c>
      <c r="C48" s="138"/>
      <c r="D48" s="129"/>
      <c r="E48" s="129"/>
      <c r="F48" s="184" t="s">
        <v>6201</v>
      </c>
      <c r="G48" s="175">
        <v>1</v>
      </c>
      <c r="H48" s="188">
        <v>1</v>
      </c>
      <c r="I48" s="180" t="s">
        <v>6203</v>
      </c>
      <c r="J48" s="133" t="s">
        <v>4738</v>
      </c>
      <c r="K48" s="133"/>
      <c r="L48" s="133"/>
      <c r="M48" s="133"/>
      <c r="N48" s="133"/>
      <c r="O48" s="200" t="s">
        <v>6301</v>
      </c>
      <c r="P48" s="158" t="s">
        <v>5829</v>
      </c>
      <c r="Q48" s="129"/>
      <c r="R48" s="129"/>
      <c r="S48" s="183"/>
      <c r="T48" s="182"/>
      <c r="U48" s="182"/>
      <c r="V48" s="133" t="s">
        <v>6204</v>
      </c>
      <c r="W48" s="158" t="s">
        <v>5807</v>
      </c>
      <c r="X48" s="158" t="s">
        <v>5855</v>
      </c>
    </row>
    <row r="49" spans="1:24" x14ac:dyDescent="0.25">
      <c r="A49" s="84" t="s">
        <v>724</v>
      </c>
      <c r="B49" s="137" t="s">
        <v>4863</v>
      </c>
      <c r="C49" s="133" t="s">
        <v>4820</v>
      </c>
      <c r="D49" s="133">
        <v>3</v>
      </c>
      <c r="E49" s="129">
        <v>1</v>
      </c>
      <c r="F49" s="184" t="s">
        <v>4864</v>
      </c>
      <c r="G49" s="175">
        <v>2</v>
      </c>
      <c r="H49" s="188">
        <v>1</v>
      </c>
      <c r="I49" s="140" t="s">
        <v>4842</v>
      </c>
      <c r="J49" s="133" t="s">
        <v>4886</v>
      </c>
      <c r="K49" s="133" t="s">
        <v>48</v>
      </c>
      <c r="L49" s="133" t="s">
        <v>48</v>
      </c>
      <c r="M49" s="133"/>
      <c r="N49" s="133"/>
      <c r="O49" s="133"/>
      <c r="P49" s="133" t="s">
        <v>5829</v>
      </c>
      <c r="Q49" s="133"/>
      <c r="R49" s="133"/>
      <c r="S49" s="133" t="s">
        <v>4909</v>
      </c>
      <c r="T49" s="133" t="s">
        <v>5809</v>
      </c>
      <c r="U49" s="133" t="s">
        <v>5860</v>
      </c>
      <c r="V49" s="133" t="s">
        <v>4887</v>
      </c>
      <c r="W49" s="133" t="s">
        <v>5809</v>
      </c>
      <c r="X49" s="133" t="s">
        <v>5835</v>
      </c>
    </row>
    <row r="50" spans="1:24" x14ac:dyDescent="0.25">
      <c r="A50" s="84" t="s">
        <v>725</v>
      </c>
      <c r="B50" s="137" t="s">
        <v>4863</v>
      </c>
      <c r="C50" s="133" t="s">
        <v>4821</v>
      </c>
      <c r="D50" s="133">
        <v>3</v>
      </c>
      <c r="E50" s="129">
        <v>1</v>
      </c>
      <c r="F50" s="184" t="s">
        <v>4865</v>
      </c>
      <c r="G50" s="175">
        <v>2</v>
      </c>
      <c r="H50" s="188">
        <v>1</v>
      </c>
      <c r="I50" s="140" t="s">
        <v>4843</v>
      </c>
      <c r="J50" s="133" t="s">
        <v>4886</v>
      </c>
      <c r="K50" s="133" t="s">
        <v>48</v>
      </c>
      <c r="L50" s="133" t="s">
        <v>48</v>
      </c>
      <c r="M50" s="133"/>
      <c r="N50" s="133"/>
      <c r="O50" s="133"/>
      <c r="P50" s="133" t="s">
        <v>5829</v>
      </c>
      <c r="Q50" s="133"/>
      <c r="R50" s="133"/>
      <c r="S50" s="133" t="s">
        <v>4910</v>
      </c>
      <c r="T50" s="133" t="s">
        <v>5809</v>
      </c>
      <c r="U50" s="133" t="s">
        <v>5860</v>
      </c>
      <c r="V50" s="133" t="s">
        <v>4888</v>
      </c>
      <c r="W50" s="133" t="s">
        <v>5809</v>
      </c>
      <c r="X50" s="133" t="s">
        <v>5835</v>
      </c>
    </row>
    <row r="51" spans="1:24" x14ac:dyDescent="0.25">
      <c r="A51" s="84" t="s">
        <v>726</v>
      </c>
      <c r="B51" s="137" t="s">
        <v>4863</v>
      </c>
      <c r="C51" s="133" t="s">
        <v>4822</v>
      </c>
      <c r="D51" s="133">
        <v>3</v>
      </c>
      <c r="E51" s="129">
        <v>1</v>
      </c>
      <c r="F51" s="184" t="s">
        <v>4866</v>
      </c>
      <c r="G51" s="175">
        <v>2</v>
      </c>
      <c r="H51" s="188">
        <v>1</v>
      </c>
      <c r="I51" s="140" t="s">
        <v>4844</v>
      </c>
      <c r="J51" s="133" t="s">
        <v>4886</v>
      </c>
      <c r="K51" s="133" t="s">
        <v>48</v>
      </c>
      <c r="L51" s="133" t="s">
        <v>48</v>
      </c>
      <c r="M51" s="133"/>
      <c r="N51" s="133"/>
      <c r="O51" s="133"/>
      <c r="P51" s="133" t="s">
        <v>5829</v>
      </c>
      <c r="Q51" s="133"/>
      <c r="R51" s="133"/>
      <c r="S51" s="133" t="s">
        <v>4911</v>
      </c>
      <c r="T51" s="133" t="s">
        <v>5809</v>
      </c>
      <c r="U51" s="133" t="s">
        <v>5860</v>
      </c>
      <c r="V51" s="133" t="s">
        <v>4889</v>
      </c>
      <c r="W51" s="133" t="s">
        <v>5809</v>
      </c>
      <c r="X51" s="133" t="s">
        <v>5835</v>
      </c>
    </row>
    <row r="52" spans="1:24" x14ac:dyDescent="0.25">
      <c r="A52" s="84" t="s">
        <v>727</v>
      </c>
      <c r="B52" s="137" t="s">
        <v>4863</v>
      </c>
      <c r="C52" s="133" t="s">
        <v>4823</v>
      </c>
      <c r="D52" s="133">
        <v>3</v>
      </c>
      <c r="E52" s="129">
        <v>1</v>
      </c>
      <c r="F52" s="184" t="s">
        <v>4867</v>
      </c>
      <c r="G52" s="175">
        <v>2</v>
      </c>
      <c r="H52" s="188">
        <v>1</v>
      </c>
      <c r="I52" s="140" t="s">
        <v>4845</v>
      </c>
      <c r="J52" s="133" t="s">
        <v>4886</v>
      </c>
      <c r="K52" s="133" t="s">
        <v>48</v>
      </c>
      <c r="L52" s="133" t="s">
        <v>48</v>
      </c>
      <c r="M52" s="133"/>
      <c r="N52" s="133"/>
      <c r="O52" s="133"/>
      <c r="P52" s="133" t="s">
        <v>5829</v>
      </c>
      <c r="Q52" s="133"/>
      <c r="R52" s="133"/>
      <c r="S52" s="133" t="s">
        <v>4912</v>
      </c>
      <c r="T52" s="133" t="s">
        <v>5809</v>
      </c>
      <c r="U52" s="133" t="s">
        <v>5860</v>
      </c>
      <c r="V52" s="133" t="s">
        <v>4890</v>
      </c>
      <c r="W52" s="133" t="s">
        <v>5809</v>
      </c>
      <c r="X52" s="133" t="s">
        <v>5835</v>
      </c>
    </row>
    <row r="53" spans="1:24" x14ac:dyDescent="0.25">
      <c r="A53" s="84" t="s">
        <v>731</v>
      </c>
      <c r="B53" s="137" t="s">
        <v>4863</v>
      </c>
      <c r="C53" s="133" t="s">
        <v>4824</v>
      </c>
      <c r="D53" s="133">
        <v>3</v>
      </c>
      <c r="E53" s="129">
        <v>1</v>
      </c>
      <c r="F53" s="184" t="s">
        <v>4868</v>
      </c>
      <c r="G53" s="175">
        <v>2</v>
      </c>
      <c r="H53" s="188">
        <v>1</v>
      </c>
      <c r="I53" s="140" t="s">
        <v>4846</v>
      </c>
      <c r="J53" s="133" t="s">
        <v>4886</v>
      </c>
      <c r="K53" s="133" t="s">
        <v>48</v>
      </c>
      <c r="L53" s="133" t="s">
        <v>48</v>
      </c>
      <c r="M53" s="133"/>
      <c r="N53" s="133"/>
      <c r="O53" s="133"/>
      <c r="P53" s="133" t="s">
        <v>5829</v>
      </c>
      <c r="Q53" s="133"/>
      <c r="R53" s="133"/>
      <c r="S53" s="133" t="s">
        <v>4913</v>
      </c>
      <c r="T53" s="133" t="s">
        <v>5809</v>
      </c>
      <c r="U53" s="133" t="s">
        <v>5860</v>
      </c>
      <c r="V53" s="133" t="s">
        <v>4891</v>
      </c>
      <c r="W53" s="133" t="s">
        <v>5809</v>
      </c>
      <c r="X53" s="133" t="s">
        <v>5835</v>
      </c>
    </row>
    <row r="54" spans="1:24" x14ac:dyDescent="0.25">
      <c r="A54" s="84" t="s">
        <v>732</v>
      </c>
      <c r="B54" s="137" t="s">
        <v>4863</v>
      </c>
      <c r="C54" s="133" t="s">
        <v>4825</v>
      </c>
      <c r="D54" s="133">
        <v>2</v>
      </c>
      <c r="E54" s="129">
        <v>1</v>
      </c>
      <c r="F54" s="184" t="s">
        <v>4869</v>
      </c>
      <c r="G54" s="175">
        <v>2</v>
      </c>
      <c r="H54" s="188">
        <v>1</v>
      </c>
      <c r="I54" s="140" t="s">
        <v>4847</v>
      </c>
      <c r="J54" s="133" t="s">
        <v>4886</v>
      </c>
      <c r="K54" s="133" t="s">
        <v>48</v>
      </c>
      <c r="L54" s="133" t="s">
        <v>48</v>
      </c>
      <c r="M54" s="133"/>
      <c r="N54" s="133"/>
      <c r="O54" s="133"/>
      <c r="P54" s="133" t="s">
        <v>5829</v>
      </c>
      <c r="Q54" s="133"/>
      <c r="R54" s="133"/>
      <c r="S54" s="133" t="s">
        <v>4914</v>
      </c>
      <c r="T54" s="133" t="s">
        <v>5809</v>
      </c>
      <c r="U54" s="133" t="s">
        <v>5835</v>
      </c>
      <c r="V54" s="133" t="s">
        <v>4892</v>
      </c>
      <c r="W54" s="133" t="s">
        <v>5809</v>
      </c>
      <c r="X54" s="133" t="s">
        <v>5835</v>
      </c>
    </row>
    <row r="55" spans="1:24" x14ac:dyDescent="0.25">
      <c r="A55" s="84" t="s">
        <v>733</v>
      </c>
      <c r="B55" s="137" t="s">
        <v>4863</v>
      </c>
      <c r="C55" s="133" t="s">
        <v>4826</v>
      </c>
      <c r="D55" s="133">
        <v>2</v>
      </c>
      <c r="E55" s="129">
        <v>1</v>
      </c>
      <c r="F55" s="184" t="s">
        <v>4870</v>
      </c>
      <c r="G55" s="175">
        <v>2</v>
      </c>
      <c r="H55" s="188">
        <v>1</v>
      </c>
      <c r="I55" s="140" t="s">
        <v>4848</v>
      </c>
      <c r="J55" s="133" t="s">
        <v>4886</v>
      </c>
      <c r="K55" s="133" t="s">
        <v>48</v>
      </c>
      <c r="L55" s="133" t="s">
        <v>48</v>
      </c>
      <c r="M55" s="133"/>
      <c r="N55" s="133"/>
      <c r="O55" s="133"/>
      <c r="P55" s="133" t="s">
        <v>5829</v>
      </c>
      <c r="Q55" s="133"/>
      <c r="R55" s="133"/>
      <c r="S55" s="133" t="s">
        <v>4915</v>
      </c>
      <c r="T55" s="133" t="s">
        <v>5809</v>
      </c>
      <c r="U55" s="133" t="s">
        <v>5835</v>
      </c>
      <c r="V55" s="133" t="s">
        <v>4893</v>
      </c>
      <c r="W55" s="133" t="s">
        <v>5809</v>
      </c>
      <c r="X55" s="133" t="s">
        <v>5835</v>
      </c>
    </row>
    <row r="56" spans="1:24" x14ac:dyDescent="0.25">
      <c r="A56" s="84" t="s">
        <v>734</v>
      </c>
      <c r="B56" s="137" t="s">
        <v>4863</v>
      </c>
      <c r="C56" s="133" t="s">
        <v>4827</v>
      </c>
      <c r="D56" s="133">
        <v>2</v>
      </c>
      <c r="E56" s="129">
        <v>1</v>
      </c>
      <c r="F56" s="184" t="s">
        <v>4871</v>
      </c>
      <c r="G56" s="175">
        <v>2</v>
      </c>
      <c r="H56" s="188">
        <v>1</v>
      </c>
      <c r="I56" s="140" t="s">
        <v>4849</v>
      </c>
      <c r="J56" s="133" t="s">
        <v>4886</v>
      </c>
      <c r="K56" s="133" t="s">
        <v>48</v>
      </c>
      <c r="L56" s="133" t="s">
        <v>48</v>
      </c>
      <c r="M56" s="133"/>
      <c r="N56" s="133"/>
      <c r="O56" s="133"/>
      <c r="P56" s="133" t="s">
        <v>5829</v>
      </c>
      <c r="Q56" s="133"/>
      <c r="R56" s="133"/>
      <c r="S56" s="133" t="s">
        <v>4916</v>
      </c>
      <c r="T56" s="133" t="s">
        <v>5809</v>
      </c>
      <c r="U56" s="133" t="s">
        <v>5835</v>
      </c>
      <c r="V56" s="133" t="s">
        <v>4894</v>
      </c>
      <c r="W56" s="133" t="s">
        <v>5809</v>
      </c>
      <c r="X56" s="133" t="s">
        <v>5835</v>
      </c>
    </row>
    <row r="57" spans="1:24" x14ac:dyDescent="0.25">
      <c r="A57" s="84" t="s">
        <v>738</v>
      </c>
      <c r="B57" s="137" t="s">
        <v>4863</v>
      </c>
      <c r="C57" s="133" t="s">
        <v>4828</v>
      </c>
      <c r="D57" s="133">
        <v>2</v>
      </c>
      <c r="E57" s="129">
        <v>1</v>
      </c>
      <c r="F57" s="184" t="s">
        <v>4872</v>
      </c>
      <c r="G57" s="175">
        <v>2</v>
      </c>
      <c r="H57" s="188">
        <v>1</v>
      </c>
      <c r="I57" s="140" t="s">
        <v>4850</v>
      </c>
      <c r="J57" s="133" t="s">
        <v>4886</v>
      </c>
      <c r="K57" s="133" t="s">
        <v>48</v>
      </c>
      <c r="L57" s="133" t="s">
        <v>48</v>
      </c>
      <c r="M57" s="133"/>
      <c r="N57" s="133"/>
      <c r="O57" s="133"/>
      <c r="P57" s="133" t="s">
        <v>5829</v>
      </c>
      <c r="Q57" s="133"/>
      <c r="R57" s="133"/>
      <c r="S57" s="133" t="s">
        <v>4917</v>
      </c>
      <c r="T57" s="133" t="s">
        <v>5809</v>
      </c>
      <c r="U57" s="133" t="s">
        <v>5835</v>
      </c>
      <c r="V57" s="133" t="s">
        <v>4895</v>
      </c>
      <c r="W57" s="133" t="s">
        <v>5809</v>
      </c>
      <c r="X57" s="133" t="s">
        <v>5835</v>
      </c>
    </row>
    <row r="58" spans="1:24" x14ac:dyDescent="0.25">
      <c r="A58" s="84" t="s">
        <v>739</v>
      </c>
      <c r="B58" s="137" t="s">
        <v>4863</v>
      </c>
      <c r="C58" s="133" t="s">
        <v>4829</v>
      </c>
      <c r="D58" s="133">
        <v>2</v>
      </c>
      <c r="E58" s="129">
        <v>1</v>
      </c>
      <c r="F58" s="184" t="s">
        <v>4873</v>
      </c>
      <c r="G58" s="175">
        <v>2</v>
      </c>
      <c r="H58" s="188">
        <v>1</v>
      </c>
      <c r="I58" s="140" t="s">
        <v>4851</v>
      </c>
      <c r="J58" s="133" t="s">
        <v>4886</v>
      </c>
      <c r="K58" s="133" t="s">
        <v>48</v>
      </c>
      <c r="L58" s="133" t="s">
        <v>48</v>
      </c>
      <c r="M58" s="133"/>
      <c r="N58" s="133"/>
      <c r="O58" s="133"/>
      <c r="P58" s="133" t="s">
        <v>5829</v>
      </c>
      <c r="Q58" s="133"/>
      <c r="R58" s="133"/>
      <c r="S58" s="133" t="s">
        <v>4918</v>
      </c>
      <c r="T58" s="133" t="s">
        <v>5809</v>
      </c>
      <c r="U58" s="133" t="s">
        <v>5835</v>
      </c>
      <c r="V58" s="133" t="s">
        <v>4896</v>
      </c>
      <c r="W58" s="133" t="s">
        <v>5809</v>
      </c>
      <c r="X58" s="133" t="s">
        <v>5835</v>
      </c>
    </row>
    <row r="59" spans="1:24" x14ac:dyDescent="0.25">
      <c r="A59" s="84" t="s">
        <v>743</v>
      </c>
      <c r="B59" s="137" t="s">
        <v>4863</v>
      </c>
      <c r="C59" s="133" t="s">
        <v>4830</v>
      </c>
      <c r="D59" s="133">
        <v>2</v>
      </c>
      <c r="E59" s="129">
        <v>1</v>
      </c>
      <c r="F59" s="184" t="s">
        <v>4874</v>
      </c>
      <c r="G59" s="175">
        <v>2</v>
      </c>
      <c r="H59" s="188">
        <v>1</v>
      </c>
      <c r="I59" s="140" t="s">
        <v>4852</v>
      </c>
      <c r="J59" s="133" t="s">
        <v>4886</v>
      </c>
      <c r="K59" s="133" t="s">
        <v>48</v>
      </c>
      <c r="L59" s="133" t="s">
        <v>48</v>
      </c>
      <c r="M59" s="133"/>
      <c r="N59" s="133"/>
      <c r="O59" s="133"/>
      <c r="P59" s="133" t="s">
        <v>5829</v>
      </c>
      <c r="Q59" s="133"/>
      <c r="R59" s="133"/>
      <c r="S59" s="133" t="s">
        <v>4919</v>
      </c>
      <c r="T59" s="133" t="s">
        <v>5809</v>
      </c>
      <c r="U59" s="133" t="s">
        <v>5835</v>
      </c>
      <c r="V59" s="133" t="s">
        <v>4897</v>
      </c>
      <c r="W59" s="133" t="s">
        <v>5809</v>
      </c>
      <c r="X59" s="133" t="s">
        <v>5835</v>
      </c>
    </row>
    <row r="60" spans="1:24" x14ac:dyDescent="0.25">
      <c r="A60" s="84" t="s">
        <v>747</v>
      </c>
      <c r="B60" s="137" t="s">
        <v>4863</v>
      </c>
      <c r="C60" s="133" t="s">
        <v>4831</v>
      </c>
      <c r="D60" s="133">
        <v>2</v>
      </c>
      <c r="E60" s="129">
        <v>1</v>
      </c>
      <c r="F60" s="184" t="s">
        <v>4875</v>
      </c>
      <c r="G60" s="175">
        <v>2</v>
      </c>
      <c r="H60" s="188">
        <v>1</v>
      </c>
      <c r="I60" s="140" t="s">
        <v>4853</v>
      </c>
      <c r="J60" s="133" t="s">
        <v>4886</v>
      </c>
      <c r="K60" s="133" t="s">
        <v>48</v>
      </c>
      <c r="L60" s="133" t="s">
        <v>48</v>
      </c>
      <c r="M60" s="133"/>
      <c r="N60" s="133"/>
      <c r="O60" s="133"/>
      <c r="P60" s="133" t="s">
        <v>5829</v>
      </c>
      <c r="Q60" s="133"/>
      <c r="R60" s="133"/>
      <c r="S60" s="133" t="s">
        <v>4920</v>
      </c>
      <c r="T60" s="133" t="s">
        <v>5809</v>
      </c>
      <c r="U60" s="133" t="s">
        <v>5835</v>
      </c>
      <c r="V60" s="133" t="s">
        <v>4898</v>
      </c>
      <c r="W60" s="133" t="s">
        <v>5809</v>
      </c>
      <c r="X60" s="133" t="s">
        <v>5835</v>
      </c>
    </row>
    <row r="61" spans="1:24" x14ac:dyDescent="0.25">
      <c r="A61" s="84" t="s">
        <v>748</v>
      </c>
      <c r="B61" s="137" t="s">
        <v>4863</v>
      </c>
      <c r="C61" s="133" t="s">
        <v>4832</v>
      </c>
      <c r="D61" s="133">
        <v>2</v>
      </c>
      <c r="E61" s="129">
        <v>1</v>
      </c>
      <c r="F61" s="184" t="s">
        <v>4876</v>
      </c>
      <c r="G61" s="175">
        <v>2</v>
      </c>
      <c r="H61" s="188">
        <v>1</v>
      </c>
      <c r="I61" s="140" t="s">
        <v>4854</v>
      </c>
      <c r="J61" s="133" t="s">
        <v>4886</v>
      </c>
      <c r="K61" s="133" t="s">
        <v>48</v>
      </c>
      <c r="L61" s="133" t="s">
        <v>48</v>
      </c>
      <c r="M61" s="133"/>
      <c r="N61" s="133"/>
      <c r="O61" s="133"/>
      <c r="P61" s="133" t="s">
        <v>5829</v>
      </c>
      <c r="Q61" s="133"/>
      <c r="R61" s="133"/>
      <c r="S61" s="133" t="s">
        <v>4921</v>
      </c>
      <c r="T61" s="133" t="s">
        <v>5809</v>
      </c>
      <c r="U61" s="133" t="s">
        <v>5835</v>
      </c>
      <c r="V61" s="133" t="s">
        <v>4899</v>
      </c>
      <c r="W61" s="133" t="s">
        <v>5809</v>
      </c>
      <c r="X61" s="133" t="s">
        <v>5835</v>
      </c>
    </row>
    <row r="62" spans="1:24" x14ac:dyDescent="0.25">
      <c r="A62" s="84" t="s">
        <v>749</v>
      </c>
      <c r="B62" s="137" t="s">
        <v>4863</v>
      </c>
      <c r="C62" s="133" t="s">
        <v>4833</v>
      </c>
      <c r="D62" s="133">
        <v>2</v>
      </c>
      <c r="E62" s="129">
        <v>1</v>
      </c>
      <c r="F62" s="184" t="s">
        <v>4877</v>
      </c>
      <c r="G62" s="175">
        <v>1</v>
      </c>
      <c r="H62" s="188">
        <v>1</v>
      </c>
      <c r="I62" s="140" t="s">
        <v>4855</v>
      </c>
      <c r="J62" s="133" t="s">
        <v>4886</v>
      </c>
      <c r="K62" s="133" t="s">
        <v>48</v>
      </c>
      <c r="L62" s="133" t="s">
        <v>48</v>
      </c>
      <c r="M62" s="133"/>
      <c r="N62" s="133"/>
      <c r="O62" s="133"/>
      <c r="P62" s="133" t="s">
        <v>5829</v>
      </c>
      <c r="Q62" s="133"/>
      <c r="R62" s="133"/>
      <c r="S62" s="133" t="s">
        <v>4922</v>
      </c>
      <c r="T62" s="133" t="s">
        <v>5809</v>
      </c>
      <c r="U62" s="133" t="s">
        <v>5835</v>
      </c>
      <c r="V62" s="133" t="s">
        <v>4900</v>
      </c>
      <c r="W62" s="133" t="s">
        <v>5809</v>
      </c>
      <c r="X62" s="133" t="s">
        <v>5848</v>
      </c>
    </row>
    <row r="63" spans="1:24" x14ac:dyDescent="0.25">
      <c r="A63" s="84" t="s">
        <v>750</v>
      </c>
      <c r="B63" s="137" t="s">
        <v>4863</v>
      </c>
      <c r="C63" s="133" t="s">
        <v>4834</v>
      </c>
      <c r="D63" s="133">
        <v>1</v>
      </c>
      <c r="E63" s="129">
        <v>1</v>
      </c>
      <c r="F63" s="184" t="s">
        <v>4878</v>
      </c>
      <c r="G63" s="175">
        <v>1</v>
      </c>
      <c r="H63" s="188">
        <v>1</v>
      </c>
      <c r="I63" s="140" t="s">
        <v>4856</v>
      </c>
      <c r="J63" s="133" t="s">
        <v>4886</v>
      </c>
      <c r="K63" s="133" t="s">
        <v>48</v>
      </c>
      <c r="L63" s="133" t="s">
        <v>48</v>
      </c>
      <c r="M63" s="133"/>
      <c r="N63" s="133"/>
      <c r="O63" s="133"/>
      <c r="P63" s="133" t="s">
        <v>5829</v>
      </c>
      <c r="Q63" s="133"/>
      <c r="R63" s="133"/>
      <c r="S63" s="133" t="s">
        <v>4923</v>
      </c>
      <c r="T63" s="133" t="s">
        <v>5809</v>
      </c>
      <c r="U63" s="133" t="s">
        <v>5848</v>
      </c>
      <c r="V63" s="133" t="s">
        <v>4901</v>
      </c>
      <c r="W63" s="133" t="s">
        <v>5809</v>
      </c>
      <c r="X63" s="133" t="s">
        <v>5848</v>
      </c>
    </row>
    <row r="64" spans="1:24" x14ac:dyDescent="0.25">
      <c r="A64" s="84" t="s">
        <v>753</v>
      </c>
      <c r="B64" s="137" t="s">
        <v>4863</v>
      </c>
      <c r="C64" s="133" t="s">
        <v>4835</v>
      </c>
      <c r="D64" s="133">
        <v>1</v>
      </c>
      <c r="E64" s="129">
        <v>1</v>
      </c>
      <c r="F64" s="184" t="s">
        <v>4879</v>
      </c>
      <c r="G64" s="175">
        <v>1</v>
      </c>
      <c r="H64" s="188">
        <v>1</v>
      </c>
      <c r="I64" s="140" t="s">
        <v>4857</v>
      </c>
      <c r="J64" s="133" t="s">
        <v>4886</v>
      </c>
      <c r="K64" s="133" t="s">
        <v>48</v>
      </c>
      <c r="L64" s="133" t="s">
        <v>48</v>
      </c>
      <c r="M64" s="133"/>
      <c r="N64" s="133"/>
      <c r="O64" s="133"/>
      <c r="P64" s="133" t="s">
        <v>5829</v>
      </c>
      <c r="Q64" s="133"/>
      <c r="R64" s="133"/>
      <c r="S64" s="133" t="s">
        <v>4924</v>
      </c>
      <c r="T64" s="133" t="s">
        <v>5809</v>
      </c>
      <c r="U64" s="133" t="s">
        <v>5848</v>
      </c>
      <c r="V64" s="133" t="s">
        <v>4902</v>
      </c>
      <c r="W64" s="133" t="s">
        <v>5809</v>
      </c>
      <c r="X64" s="133" t="s">
        <v>5848</v>
      </c>
    </row>
    <row r="65" spans="1:24" x14ac:dyDescent="0.25">
      <c r="A65" s="84" t="s">
        <v>754</v>
      </c>
      <c r="B65" s="137" t="s">
        <v>4863</v>
      </c>
      <c r="C65" s="133" t="s">
        <v>4836</v>
      </c>
      <c r="D65" s="133">
        <v>1</v>
      </c>
      <c r="E65" s="129">
        <v>1</v>
      </c>
      <c r="F65" s="184" t="s">
        <v>4880</v>
      </c>
      <c r="G65" s="175">
        <v>1</v>
      </c>
      <c r="H65" s="188">
        <v>1</v>
      </c>
      <c r="I65" s="140" t="s">
        <v>4858</v>
      </c>
      <c r="J65" s="133" t="s">
        <v>4886</v>
      </c>
      <c r="K65" s="133" t="s">
        <v>48</v>
      </c>
      <c r="L65" s="133" t="s">
        <v>48</v>
      </c>
      <c r="M65" s="133"/>
      <c r="N65" s="133"/>
      <c r="O65" s="133"/>
      <c r="P65" s="133" t="s">
        <v>5829</v>
      </c>
      <c r="Q65" s="133"/>
      <c r="R65" s="133"/>
      <c r="S65" s="133" t="s">
        <v>4925</v>
      </c>
      <c r="T65" s="133" t="s">
        <v>5809</v>
      </c>
      <c r="U65" s="133" t="s">
        <v>5848</v>
      </c>
      <c r="V65" s="133" t="s">
        <v>4903</v>
      </c>
      <c r="W65" s="133" t="s">
        <v>5809</v>
      </c>
      <c r="X65" s="133" t="s">
        <v>5848</v>
      </c>
    </row>
    <row r="66" spans="1:24" x14ac:dyDescent="0.25">
      <c r="A66" s="84" t="s">
        <v>755</v>
      </c>
      <c r="B66" s="137" t="s">
        <v>4863</v>
      </c>
      <c r="C66" s="133" t="s">
        <v>4837</v>
      </c>
      <c r="D66" s="133">
        <v>1</v>
      </c>
      <c r="E66" s="129">
        <v>1</v>
      </c>
      <c r="F66" s="184" t="s">
        <v>4881</v>
      </c>
      <c r="G66" s="175">
        <v>1</v>
      </c>
      <c r="H66" s="188">
        <v>1</v>
      </c>
      <c r="I66" s="140" t="s">
        <v>4858</v>
      </c>
      <c r="J66" s="133" t="s">
        <v>4886</v>
      </c>
      <c r="K66" s="133" t="s">
        <v>48</v>
      </c>
      <c r="L66" s="133" t="s">
        <v>48</v>
      </c>
      <c r="M66" s="133"/>
      <c r="N66" s="133"/>
      <c r="O66" s="133"/>
      <c r="P66" s="133" t="s">
        <v>5829</v>
      </c>
      <c r="Q66" s="133"/>
      <c r="R66" s="133"/>
      <c r="S66" s="133" t="s">
        <v>4926</v>
      </c>
      <c r="T66" s="133" t="s">
        <v>5809</v>
      </c>
      <c r="U66" s="133" t="s">
        <v>5848</v>
      </c>
      <c r="V66" s="133" t="s">
        <v>4904</v>
      </c>
      <c r="W66" s="133" t="s">
        <v>5809</v>
      </c>
      <c r="X66" s="133" t="s">
        <v>5848</v>
      </c>
    </row>
    <row r="67" spans="1:24" x14ac:dyDescent="0.25">
      <c r="A67" s="84" t="s">
        <v>756</v>
      </c>
      <c r="B67" s="137" t="s">
        <v>4863</v>
      </c>
      <c r="C67" s="133" t="s">
        <v>4838</v>
      </c>
      <c r="D67" s="133">
        <v>1</v>
      </c>
      <c r="E67" s="129">
        <v>1</v>
      </c>
      <c r="F67" s="184" t="s">
        <v>4882</v>
      </c>
      <c r="G67" s="175">
        <v>1</v>
      </c>
      <c r="H67" s="188">
        <v>1</v>
      </c>
      <c r="I67" s="140" t="s">
        <v>4859</v>
      </c>
      <c r="J67" s="133" t="s">
        <v>4886</v>
      </c>
      <c r="K67" s="133" t="s">
        <v>48</v>
      </c>
      <c r="L67" s="133" t="s">
        <v>48</v>
      </c>
      <c r="M67" s="133"/>
      <c r="N67" s="133"/>
      <c r="O67" s="133"/>
      <c r="P67" s="133" t="s">
        <v>5829</v>
      </c>
      <c r="Q67" s="133"/>
      <c r="R67" s="133"/>
      <c r="S67" s="133" t="s">
        <v>4927</v>
      </c>
      <c r="T67" s="133" t="s">
        <v>5809</v>
      </c>
      <c r="U67" s="133" t="s">
        <v>5848</v>
      </c>
      <c r="V67" s="133" t="s">
        <v>4905</v>
      </c>
      <c r="W67" s="133" t="s">
        <v>5809</v>
      </c>
      <c r="X67" s="133" t="s">
        <v>5848</v>
      </c>
    </row>
    <row r="68" spans="1:24" x14ac:dyDescent="0.25">
      <c r="A68" s="84" t="s">
        <v>757</v>
      </c>
      <c r="B68" s="137" t="s">
        <v>4863</v>
      </c>
      <c r="C68" s="133" t="s">
        <v>4839</v>
      </c>
      <c r="D68" s="133">
        <v>1</v>
      </c>
      <c r="E68" s="129">
        <v>1</v>
      </c>
      <c r="F68" s="184" t="s">
        <v>4883</v>
      </c>
      <c r="G68" s="175">
        <v>1</v>
      </c>
      <c r="H68" s="188">
        <v>1</v>
      </c>
      <c r="I68" s="140" t="s">
        <v>4860</v>
      </c>
      <c r="J68" s="133" t="s">
        <v>4886</v>
      </c>
      <c r="K68" s="133" t="s">
        <v>48</v>
      </c>
      <c r="L68" s="133" t="s">
        <v>48</v>
      </c>
      <c r="M68" s="133"/>
      <c r="N68" s="133"/>
      <c r="O68" s="133"/>
      <c r="P68" s="133" t="s">
        <v>5829</v>
      </c>
      <c r="Q68" s="133"/>
      <c r="R68" s="133"/>
      <c r="S68" s="133" t="s">
        <v>4928</v>
      </c>
      <c r="T68" s="133" t="s">
        <v>5809</v>
      </c>
      <c r="U68" s="133" t="s">
        <v>5848</v>
      </c>
      <c r="V68" s="133" t="s">
        <v>4906</v>
      </c>
      <c r="W68" s="133" t="s">
        <v>5809</v>
      </c>
      <c r="X68" s="133" t="s">
        <v>5848</v>
      </c>
    </row>
    <row r="69" spans="1:24" x14ac:dyDescent="0.25">
      <c r="A69" s="84" t="s">
        <v>758</v>
      </c>
      <c r="B69" s="137" t="s">
        <v>4863</v>
      </c>
      <c r="C69" s="133" t="s">
        <v>4840</v>
      </c>
      <c r="D69" s="133">
        <v>1</v>
      </c>
      <c r="E69" s="129">
        <v>1</v>
      </c>
      <c r="F69" s="184" t="s">
        <v>4884</v>
      </c>
      <c r="G69" s="175">
        <v>1</v>
      </c>
      <c r="H69" s="188">
        <v>1</v>
      </c>
      <c r="I69" s="140" t="s">
        <v>4861</v>
      </c>
      <c r="J69" s="133" t="s">
        <v>4886</v>
      </c>
      <c r="K69" s="133" t="s">
        <v>48</v>
      </c>
      <c r="L69" s="133" t="s">
        <v>48</v>
      </c>
      <c r="M69" s="133"/>
      <c r="N69" s="133"/>
      <c r="O69" s="133"/>
      <c r="P69" s="133" t="s">
        <v>5829</v>
      </c>
      <c r="Q69" s="133"/>
      <c r="R69" s="133"/>
      <c r="S69" s="133" t="s">
        <v>4929</v>
      </c>
      <c r="T69" s="133" t="s">
        <v>5809</v>
      </c>
      <c r="U69" s="133" t="s">
        <v>5848</v>
      </c>
      <c r="V69" s="133" t="s">
        <v>4907</v>
      </c>
      <c r="W69" s="133" t="s">
        <v>5809</v>
      </c>
      <c r="X69" s="133" t="s">
        <v>5848</v>
      </c>
    </row>
    <row r="70" spans="1:24" x14ac:dyDescent="0.25">
      <c r="A70" s="84" t="s">
        <v>759</v>
      </c>
      <c r="B70" s="137" t="s">
        <v>4863</v>
      </c>
      <c r="C70" s="133" t="s">
        <v>4841</v>
      </c>
      <c r="D70" s="133">
        <v>1</v>
      </c>
      <c r="E70" s="129">
        <v>1</v>
      </c>
      <c r="F70" s="184" t="s">
        <v>4885</v>
      </c>
      <c r="G70" s="175">
        <v>1</v>
      </c>
      <c r="H70" s="188">
        <v>1</v>
      </c>
      <c r="I70" s="140" t="s">
        <v>4862</v>
      </c>
      <c r="J70" s="133" t="s">
        <v>4886</v>
      </c>
      <c r="K70" s="133" t="s">
        <v>48</v>
      </c>
      <c r="L70" s="133" t="s">
        <v>48</v>
      </c>
      <c r="M70" s="133"/>
      <c r="N70" s="133"/>
      <c r="O70" s="133"/>
      <c r="P70" s="133" t="s">
        <v>5829</v>
      </c>
      <c r="Q70" s="133"/>
      <c r="R70" s="133"/>
      <c r="S70" s="133" t="s">
        <v>4930</v>
      </c>
      <c r="T70" s="133" t="s">
        <v>5809</v>
      </c>
      <c r="U70" s="133" t="s">
        <v>5848</v>
      </c>
      <c r="V70" s="133" t="s">
        <v>4908</v>
      </c>
      <c r="W70" s="133" t="s">
        <v>5809</v>
      </c>
      <c r="X70" s="133" t="s">
        <v>5848</v>
      </c>
    </row>
    <row r="71" spans="1:24" s="152" customFormat="1" x14ac:dyDescent="0.25">
      <c r="A71" s="84" t="s">
        <v>760</v>
      </c>
      <c r="B71" s="137" t="s">
        <v>4863</v>
      </c>
      <c r="C71" s="143"/>
      <c r="D71" s="143"/>
      <c r="E71" s="129"/>
      <c r="F71" s="184" t="s">
        <v>6205</v>
      </c>
      <c r="G71" s="191">
        <v>1</v>
      </c>
      <c r="H71" s="188">
        <v>1</v>
      </c>
      <c r="I71" s="152" t="s">
        <v>6209</v>
      </c>
      <c r="J71" s="133" t="s">
        <v>4886</v>
      </c>
      <c r="K71" s="133" t="s">
        <v>48</v>
      </c>
      <c r="L71" s="143"/>
      <c r="M71" s="133"/>
      <c r="N71" s="133"/>
      <c r="O71" s="143"/>
      <c r="P71" s="133" t="s">
        <v>5829</v>
      </c>
      <c r="Q71" s="143"/>
      <c r="R71" s="143"/>
      <c r="S71" s="160"/>
      <c r="T71" s="160"/>
      <c r="U71" s="160"/>
      <c r="V71" s="133" t="s">
        <v>6213</v>
      </c>
      <c r="W71" s="133" t="s">
        <v>5809</v>
      </c>
      <c r="X71" s="133" t="s">
        <v>5848</v>
      </c>
    </row>
    <row r="72" spans="1:24" s="152" customFormat="1" x14ac:dyDescent="0.25">
      <c r="A72" s="84" t="s">
        <v>761</v>
      </c>
      <c r="B72" s="137" t="s">
        <v>4863</v>
      </c>
      <c r="C72" s="143"/>
      <c r="D72" s="143"/>
      <c r="E72" s="129"/>
      <c r="F72" s="184" t="s">
        <v>6206</v>
      </c>
      <c r="G72" s="191">
        <v>1</v>
      </c>
      <c r="H72" s="188">
        <v>1</v>
      </c>
      <c r="I72" s="152" t="s">
        <v>6210</v>
      </c>
      <c r="J72" s="133" t="s">
        <v>4886</v>
      </c>
      <c r="K72" s="133" t="s">
        <v>48</v>
      </c>
      <c r="L72" s="143"/>
      <c r="M72" s="133"/>
      <c r="N72" s="133"/>
      <c r="O72" s="143"/>
      <c r="P72" s="133" t="s">
        <v>5829</v>
      </c>
      <c r="Q72" s="143"/>
      <c r="R72" s="143"/>
      <c r="S72" s="160"/>
      <c r="T72" s="160"/>
      <c r="U72" s="160"/>
      <c r="V72" s="133" t="s">
        <v>6214</v>
      </c>
      <c r="W72" s="133" t="s">
        <v>5809</v>
      </c>
      <c r="X72" s="133" t="s">
        <v>5848</v>
      </c>
    </row>
    <row r="73" spans="1:24" s="152" customFormat="1" x14ac:dyDescent="0.25">
      <c r="A73" s="84" t="s">
        <v>762</v>
      </c>
      <c r="B73" s="137" t="s">
        <v>4863</v>
      </c>
      <c r="C73" s="143"/>
      <c r="D73" s="143"/>
      <c r="E73" s="129"/>
      <c r="F73" s="184" t="s">
        <v>6207</v>
      </c>
      <c r="G73" s="191">
        <v>1</v>
      </c>
      <c r="H73" s="188">
        <v>1</v>
      </c>
      <c r="I73" s="152" t="s">
        <v>6211</v>
      </c>
      <c r="J73" s="133" t="s">
        <v>4886</v>
      </c>
      <c r="K73" s="133" t="s">
        <v>48</v>
      </c>
      <c r="L73" s="143"/>
      <c r="M73" s="133"/>
      <c r="N73" s="133"/>
      <c r="O73" s="143"/>
      <c r="P73" s="133" t="s">
        <v>5829</v>
      </c>
      <c r="Q73" s="143"/>
      <c r="R73" s="143"/>
      <c r="S73" s="160"/>
      <c r="T73" s="160"/>
      <c r="U73" s="160"/>
      <c r="V73" s="133" t="s">
        <v>6215</v>
      </c>
      <c r="W73" s="133" t="s">
        <v>5809</v>
      </c>
      <c r="X73" s="133" t="s">
        <v>5848</v>
      </c>
    </row>
    <row r="74" spans="1:24" s="152" customFormat="1" x14ac:dyDescent="0.25">
      <c r="A74" s="84" t="s">
        <v>763</v>
      </c>
      <c r="B74" s="137" t="s">
        <v>4863</v>
      </c>
      <c r="C74" s="143"/>
      <c r="D74" s="143"/>
      <c r="E74" s="129"/>
      <c r="F74" s="184" t="s">
        <v>6208</v>
      </c>
      <c r="G74" s="191">
        <v>1</v>
      </c>
      <c r="H74" s="188">
        <v>1</v>
      </c>
      <c r="I74" s="152" t="s">
        <v>6212</v>
      </c>
      <c r="J74" s="133" t="s">
        <v>4886</v>
      </c>
      <c r="K74" s="133" t="s">
        <v>48</v>
      </c>
      <c r="L74" s="143"/>
      <c r="M74" s="133"/>
      <c r="N74" s="133"/>
      <c r="O74" s="143"/>
      <c r="P74" s="133" t="s">
        <v>5829</v>
      </c>
      <c r="Q74" s="143"/>
      <c r="R74" s="143"/>
      <c r="S74" s="160"/>
      <c r="T74" s="160"/>
      <c r="U74" s="160"/>
      <c r="V74" s="133" t="s">
        <v>6216</v>
      </c>
      <c r="W74" s="133" t="s">
        <v>5809</v>
      </c>
      <c r="X74" s="133" t="s">
        <v>5848</v>
      </c>
    </row>
    <row r="75" spans="1:24" x14ac:dyDescent="0.25">
      <c r="A75" s="84" t="s">
        <v>764</v>
      </c>
      <c r="B75" s="141" t="s">
        <v>4931</v>
      </c>
      <c r="C75" s="142" t="s">
        <v>5026</v>
      </c>
      <c r="D75" s="134">
        <v>2</v>
      </c>
      <c r="E75" s="129">
        <v>1</v>
      </c>
      <c r="F75" s="184" t="s">
        <v>4932</v>
      </c>
      <c r="G75" s="192">
        <v>2</v>
      </c>
      <c r="H75" s="188">
        <v>1</v>
      </c>
      <c r="I75" s="140" t="s">
        <v>5069</v>
      </c>
      <c r="J75" s="135" t="s">
        <v>3461</v>
      </c>
      <c r="K75" s="143"/>
      <c r="L75" s="143"/>
      <c r="M75" s="133" t="s">
        <v>48</v>
      </c>
      <c r="N75" s="133" t="s">
        <v>48</v>
      </c>
      <c r="O75" s="143"/>
      <c r="P75" s="143" t="s">
        <v>5821</v>
      </c>
      <c r="Q75" s="143" t="s">
        <v>5824</v>
      </c>
      <c r="R75" s="143"/>
      <c r="S75" s="140" t="s">
        <v>5110</v>
      </c>
      <c r="T75" s="193" t="s">
        <v>5802</v>
      </c>
      <c r="U75" s="193" t="s">
        <v>5836</v>
      </c>
      <c r="V75" s="134" t="s">
        <v>4979</v>
      </c>
      <c r="W75" s="143" t="s">
        <v>5802</v>
      </c>
      <c r="X75" s="143" t="s">
        <v>5836</v>
      </c>
    </row>
    <row r="76" spans="1:24" x14ac:dyDescent="0.25">
      <c r="A76" s="84" t="s">
        <v>765</v>
      </c>
      <c r="B76" s="137" t="s">
        <v>4931</v>
      </c>
      <c r="C76" s="138" t="s">
        <v>5027</v>
      </c>
      <c r="D76" s="129">
        <v>1</v>
      </c>
      <c r="E76" s="129">
        <v>1</v>
      </c>
      <c r="F76" s="184" t="s">
        <v>4933</v>
      </c>
      <c r="G76" s="188">
        <v>2</v>
      </c>
      <c r="H76" s="188">
        <v>1</v>
      </c>
      <c r="I76" s="133" t="s">
        <v>5070</v>
      </c>
      <c r="J76" s="137" t="s">
        <v>3461</v>
      </c>
      <c r="K76" s="133"/>
      <c r="L76" s="133"/>
      <c r="M76" s="133" t="s">
        <v>48</v>
      </c>
      <c r="N76" s="133" t="s">
        <v>48</v>
      </c>
      <c r="O76" s="133"/>
      <c r="P76" s="143" t="s">
        <v>5821</v>
      </c>
      <c r="Q76" s="143" t="s">
        <v>5824</v>
      </c>
      <c r="R76" s="133"/>
      <c r="S76" s="133" t="s">
        <v>5111</v>
      </c>
      <c r="T76" s="143" t="s">
        <v>5802</v>
      </c>
      <c r="U76" s="133" t="s">
        <v>5847</v>
      </c>
      <c r="V76" s="129" t="s">
        <v>4980</v>
      </c>
      <c r="W76" s="143" t="s">
        <v>5802</v>
      </c>
      <c r="X76" s="143" t="s">
        <v>5836</v>
      </c>
    </row>
    <row r="77" spans="1:24" x14ac:dyDescent="0.25">
      <c r="A77" s="84" t="s">
        <v>766</v>
      </c>
      <c r="B77" s="137" t="s">
        <v>5304</v>
      </c>
      <c r="C77" s="138" t="s">
        <v>5404</v>
      </c>
      <c r="D77" s="129">
        <v>1</v>
      </c>
      <c r="E77" s="129">
        <v>1</v>
      </c>
      <c r="F77" s="184" t="s">
        <v>5305</v>
      </c>
      <c r="G77" s="188">
        <v>1</v>
      </c>
      <c r="H77" s="188">
        <v>1</v>
      </c>
      <c r="I77" s="133" t="s">
        <v>5371</v>
      </c>
      <c r="J77" s="150" t="s">
        <v>3461</v>
      </c>
      <c r="K77" s="133" t="s">
        <v>48</v>
      </c>
      <c r="L77" s="133" t="s">
        <v>48</v>
      </c>
      <c r="M77" s="133"/>
      <c r="N77" s="133"/>
      <c r="O77" s="133"/>
      <c r="P77" s="133" t="s">
        <v>5822</v>
      </c>
      <c r="Q77" s="159">
        <v>43657</v>
      </c>
      <c r="R77" s="133"/>
      <c r="S77" s="133" t="s">
        <v>5435</v>
      </c>
      <c r="T77" s="133" t="s">
        <v>5812</v>
      </c>
      <c r="U77" s="133" t="s">
        <v>5856</v>
      </c>
      <c r="V77" s="129" t="s">
        <v>5339</v>
      </c>
      <c r="W77" s="133" t="s">
        <v>5812</v>
      </c>
      <c r="X77" s="133" t="s">
        <v>5856</v>
      </c>
    </row>
    <row r="78" spans="1:24" x14ac:dyDescent="0.25">
      <c r="A78" s="84" t="s">
        <v>769</v>
      </c>
      <c r="B78" s="137" t="s">
        <v>5304</v>
      </c>
      <c r="C78" s="138" t="s">
        <v>5405</v>
      </c>
      <c r="D78" s="129">
        <v>1</v>
      </c>
      <c r="E78" s="129">
        <v>1</v>
      </c>
      <c r="F78" s="184" t="s">
        <v>5306</v>
      </c>
      <c r="G78" s="188">
        <v>1</v>
      </c>
      <c r="H78" s="188">
        <v>1</v>
      </c>
      <c r="I78" s="133" t="s">
        <v>5372</v>
      </c>
      <c r="J78" s="150" t="s">
        <v>3461</v>
      </c>
      <c r="K78" s="133" t="s">
        <v>48</v>
      </c>
      <c r="L78" s="133" t="s">
        <v>48</v>
      </c>
      <c r="M78" s="133"/>
      <c r="N78" s="133"/>
      <c r="O78" s="133"/>
      <c r="P78" s="133" t="s">
        <v>5822</v>
      </c>
      <c r="Q78" s="159">
        <v>43657</v>
      </c>
      <c r="R78" s="133"/>
      <c r="S78" s="133" t="s">
        <v>5436</v>
      </c>
      <c r="T78" s="133" t="s">
        <v>5812</v>
      </c>
      <c r="U78" s="133" t="s">
        <v>5856</v>
      </c>
      <c r="V78" s="129" t="s">
        <v>5340</v>
      </c>
      <c r="W78" s="133" t="s">
        <v>5812</v>
      </c>
      <c r="X78" s="133" t="s">
        <v>5856</v>
      </c>
    </row>
    <row r="79" spans="1:24" x14ac:dyDescent="0.25">
      <c r="A79" s="84" t="s">
        <v>770</v>
      </c>
      <c r="B79" s="137" t="s">
        <v>5304</v>
      </c>
      <c r="C79" s="138" t="s">
        <v>5406</v>
      </c>
      <c r="D79" s="129">
        <v>1</v>
      </c>
      <c r="E79" s="129">
        <v>1</v>
      </c>
      <c r="F79" s="184" t="s">
        <v>5307</v>
      </c>
      <c r="G79" s="188">
        <v>1</v>
      </c>
      <c r="H79" s="188">
        <v>1</v>
      </c>
      <c r="I79" s="133" t="s">
        <v>5373</v>
      </c>
      <c r="J79" s="150" t="s">
        <v>3461</v>
      </c>
      <c r="K79" s="133"/>
      <c r="L79" s="133"/>
      <c r="M79" s="133" t="s">
        <v>48</v>
      </c>
      <c r="N79" s="133" t="s">
        <v>48</v>
      </c>
      <c r="O79" s="133"/>
      <c r="P79" s="133" t="s">
        <v>5822</v>
      </c>
      <c r="Q79" s="159">
        <v>43657</v>
      </c>
      <c r="R79" s="133"/>
      <c r="S79" s="133" t="s">
        <v>5437</v>
      </c>
      <c r="T79" s="133" t="s">
        <v>5812</v>
      </c>
      <c r="U79" s="133" t="s">
        <v>5856</v>
      </c>
      <c r="V79" s="129" t="s">
        <v>5341</v>
      </c>
      <c r="W79" s="133" t="s">
        <v>5812</v>
      </c>
      <c r="X79" s="133" t="s">
        <v>5856</v>
      </c>
    </row>
    <row r="80" spans="1:24" x14ac:dyDescent="0.25">
      <c r="A80" s="84" t="s">
        <v>771</v>
      </c>
      <c r="B80" s="137" t="s">
        <v>5304</v>
      </c>
      <c r="C80" s="138" t="s">
        <v>5407</v>
      </c>
      <c r="D80" s="129">
        <v>1</v>
      </c>
      <c r="E80" s="129">
        <v>1</v>
      </c>
      <c r="F80" s="184" t="s">
        <v>5308</v>
      </c>
      <c r="G80" s="188">
        <v>1</v>
      </c>
      <c r="H80" s="188">
        <v>1</v>
      </c>
      <c r="I80" s="133" t="s">
        <v>5374</v>
      </c>
      <c r="J80" s="150" t="s">
        <v>3461</v>
      </c>
      <c r="K80" s="133" t="s">
        <v>48</v>
      </c>
      <c r="L80" s="133" t="s">
        <v>48</v>
      </c>
      <c r="M80" s="133"/>
      <c r="N80" s="133"/>
      <c r="O80" s="133"/>
      <c r="P80" s="133" t="s">
        <v>5822</v>
      </c>
      <c r="Q80" s="159">
        <v>43657</v>
      </c>
      <c r="R80" s="133"/>
      <c r="S80" s="133" t="s">
        <v>5438</v>
      </c>
      <c r="T80" s="133" t="s">
        <v>5812</v>
      </c>
      <c r="U80" s="133" t="s">
        <v>5856</v>
      </c>
      <c r="V80" s="129" t="s">
        <v>5342</v>
      </c>
      <c r="W80" s="133" t="s">
        <v>5812</v>
      </c>
      <c r="X80" s="133" t="s">
        <v>5856</v>
      </c>
    </row>
    <row r="81" spans="1:26" ht="60" x14ac:dyDescent="0.25">
      <c r="A81" s="84" t="s">
        <v>772</v>
      </c>
      <c r="B81" s="133" t="s">
        <v>5831</v>
      </c>
      <c r="C81" s="138" t="s">
        <v>5703</v>
      </c>
      <c r="D81" s="129">
        <v>3</v>
      </c>
      <c r="E81" s="129">
        <v>1</v>
      </c>
      <c r="F81" s="184" t="s">
        <v>5704</v>
      </c>
      <c r="G81" s="188">
        <v>2</v>
      </c>
      <c r="H81" s="188">
        <v>1</v>
      </c>
      <c r="I81" s="133" t="s">
        <v>5705</v>
      </c>
      <c r="J81" s="137" t="s">
        <v>4886</v>
      </c>
      <c r="K81" s="133" t="s">
        <v>48</v>
      </c>
      <c r="L81" s="133" t="s">
        <v>48</v>
      </c>
      <c r="M81" s="133"/>
      <c r="N81" s="133"/>
      <c r="O81" s="199" t="s">
        <v>6301</v>
      </c>
      <c r="P81" s="133" t="s">
        <v>5829</v>
      </c>
      <c r="Q81" s="133"/>
      <c r="R81" s="133"/>
      <c r="S81" s="133" t="str">
        <f t="shared" ref="S81:S104" si="0">CONCATENATE("ECCDCBP-",Z81,"-19-Caraga")</f>
        <v>ECCDCBP-069-19-Caraga</v>
      </c>
      <c r="T81" s="133" t="s">
        <v>5817</v>
      </c>
      <c r="U81" s="133" t="s">
        <v>5845</v>
      </c>
      <c r="V81" s="129" t="str">
        <f t="shared" ref="V81:V104" si="1">CONCATENATE("ECCDSP-",Y81,"-19-Caraga")</f>
        <v>ECCDSP-076-19-Caraga</v>
      </c>
      <c r="W81" s="133" t="s">
        <v>5817</v>
      </c>
      <c r="X81" s="133" t="s">
        <v>5840</v>
      </c>
      <c r="Y81" s="155" t="s">
        <v>5768</v>
      </c>
      <c r="Z81" s="155" t="s">
        <v>5792</v>
      </c>
    </row>
    <row r="82" spans="1:26" ht="60" x14ac:dyDescent="0.25">
      <c r="A82" s="84" t="s">
        <v>773</v>
      </c>
      <c r="B82" s="133" t="s">
        <v>5831</v>
      </c>
      <c r="C82" s="138" t="s">
        <v>5726</v>
      </c>
      <c r="D82" s="129">
        <v>3</v>
      </c>
      <c r="E82" s="129">
        <v>1</v>
      </c>
      <c r="F82" s="184" t="s">
        <v>5745</v>
      </c>
      <c r="G82" s="188">
        <v>3</v>
      </c>
      <c r="H82" s="188">
        <v>1</v>
      </c>
      <c r="I82" s="133" t="s">
        <v>5706</v>
      </c>
      <c r="J82" s="137" t="s">
        <v>4886</v>
      </c>
      <c r="K82" s="133" t="s">
        <v>48</v>
      </c>
      <c r="L82" s="133" t="s">
        <v>48</v>
      </c>
      <c r="M82" s="133"/>
      <c r="N82" s="133"/>
      <c r="O82" s="199" t="s">
        <v>6301</v>
      </c>
      <c r="P82" s="133" t="s">
        <v>5829</v>
      </c>
      <c r="Q82" s="133"/>
      <c r="R82" s="133"/>
      <c r="S82" s="133" t="str">
        <f t="shared" si="0"/>
        <v>ECCDCBP-070-19-Caraga</v>
      </c>
      <c r="T82" s="133" t="s">
        <v>5817</v>
      </c>
      <c r="U82" s="133" t="s">
        <v>5845</v>
      </c>
      <c r="V82" s="129" t="str">
        <f t="shared" si="1"/>
        <v>ECCDSP-077-19-Caraga</v>
      </c>
      <c r="W82" s="133" t="s">
        <v>5817</v>
      </c>
      <c r="X82" s="133" t="s">
        <v>5845</v>
      </c>
      <c r="Y82" s="155" t="s">
        <v>5769</v>
      </c>
      <c r="Z82" s="155" t="s">
        <v>5793</v>
      </c>
    </row>
    <row r="83" spans="1:26" ht="60" x14ac:dyDescent="0.25">
      <c r="A83" s="84" t="s">
        <v>774</v>
      </c>
      <c r="B83" s="133" t="s">
        <v>5831</v>
      </c>
      <c r="C83" s="138" t="s">
        <v>5727</v>
      </c>
      <c r="D83" s="129">
        <v>3</v>
      </c>
      <c r="E83" s="129">
        <v>1</v>
      </c>
      <c r="F83" s="184" t="s">
        <v>5746</v>
      </c>
      <c r="G83" s="188">
        <v>2</v>
      </c>
      <c r="H83" s="188">
        <v>1</v>
      </c>
      <c r="I83" s="133" t="s">
        <v>5707</v>
      </c>
      <c r="J83" s="137" t="s">
        <v>4886</v>
      </c>
      <c r="K83" s="133" t="s">
        <v>48</v>
      </c>
      <c r="M83" s="133"/>
      <c r="N83" s="133" t="s">
        <v>48</v>
      </c>
      <c r="O83" s="199" t="s">
        <v>6301</v>
      </c>
      <c r="P83" s="133" t="s">
        <v>5829</v>
      </c>
      <c r="Q83" s="133"/>
      <c r="R83" s="133"/>
      <c r="S83" s="133" t="str">
        <f t="shared" si="0"/>
        <v>ECCDCBP-071-19-Caraga</v>
      </c>
      <c r="T83" s="133" t="s">
        <v>5817</v>
      </c>
      <c r="U83" s="133" t="s">
        <v>5845</v>
      </c>
      <c r="V83" s="129" t="str">
        <f t="shared" si="1"/>
        <v>ECCDSP-078-19-Caraga</v>
      </c>
      <c r="W83" s="133" t="s">
        <v>5817</v>
      </c>
      <c r="X83" s="133" t="s">
        <v>5840</v>
      </c>
      <c r="Y83" s="155" t="s">
        <v>5770</v>
      </c>
      <c r="Z83" s="155" t="s">
        <v>5794</v>
      </c>
    </row>
    <row r="84" spans="1:26" ht="60" x14ac:dyDescent="0.25">
      <c r="A84" s="84" t="s">
        <v>775</v>
      </c>
      <c r="B84" s="133" t="s">
        <v>5831</v>
      </c>
      <c r="C84" s="138" t="s">
        <v>5728</v>
      </c>
      <c r="D84" s="129">
        <v>3</v>
      </c>
      <c r="E84" s="129">
        <v>1</v>
      </c>
      <c r="F84" s="184" t="s">
        <v>5747</v>
      </c>
      <c r="G84" s="188">
        <v>3</v>
      </c>
      <c r="H84" s="188">
        <v>1</v>
      </c>
      <c r="I84" s="133" t="s">
        <v>5705</v>
      </c>
      <c r="J84" s="137" t="s">
        <v>4886</v>
      </c>
      <c r="K84" s="133" t="s">
        <v>48</v>
      </c>
      <c r="L84" s="133" t="s">
        <v>48</v>
      </c>
      <c r="M84" s="133"/>
      <c r="N84" s="133"/>
      <c r="O84" s="199" t="s">
        <v>6301</v>
      </c>
      <c r="P84" s="133" t="s">
        <v>5829</v>
      </c>
      <c r="Q84" s="133"/>
      <c r="R84" s="133"/>
      <c r="S84" s="133" t="str">
        <f t="shared" si="0"/>
        <v>ECCDCBP-072-19-Caraga</v>
      </c>
      <c r="T84" s="133" t="s">
        <v>5817</v>
      </c>
      <c r="U84" s="133" t="s">
        <v>5845</v>
      </c>
      <c r="V84" s="129" t="str">
        <f t="shared" si="1"/>
        <v>ECCDSP-079-19-Caraga</v>
      </c>
      <c r="W84" s="133" t="s">
        <v>5817</v>
      </c>
      <c r="X84" s="133" t="s">
        <v>5845</v>
      </c>
      <c r="Y84" s="155" t="s">
        <v>5771</v>
      </c>
      <c r="Z84" s="155" t="s">
        <v>5795</v>
      </c>
    </row>
    <row r="85" spans="1:26" ht="60" x14ac:dyDescent="0.25">
      <c r="A85" s="84" t="s">
        <v>776</v>
      </c>
      <c r="B85" s="133" t="s">
        <v>5831</v>
      </c>
      <c r="C85" s="138" t="s">
        <v>2011</v>
      </c>
      <c r="D85" s="129">
        <v>2</v>
      </c>
      <c r="E85" s="129">
        <v>1</v>
      </c>
      <c r="F85" s="184" t="s">
        <v>5748</v>
      </c>
      <c r="G85" s="188">
        <v>3</v>
      </c>
      <c r="H85" s="188">
        <v>1</v>
      </c>
      <c r="I85" s="133" t="s">
        <v>5708</v>
      </c>
      <c r="J85" s="137" t="s">
        <v>4886</v>
      </c>
      <c r="K85" s="133" t="s">
        <v>48</v>
      </c>
      <c r="L85" s="133" t="s">
        <v>48</v>
      </c>
      <c r="M85" s="133"/>
      <c r="N85" s="133"/>
      <c r="O85" s="199" t="s">
        <v>6301</v>
      </c>
      <c r="P85" s="133" t="s">
        <v>5829</v>
      </c>
      <c r="Q85" s="133"/>
      <c r="R85" s="133"/>
      <c r="S85" s="133" t="str">
        <f t="shared" si="0"/>
        <v>ECCDCBP-073-19-Caraga</v>
      </c>
      <c r="T85" s="133" t="s">
        <v>5817</v>
      </c>
      <c r="U85" s="133" t="s">
        <v>5840</v>
      </c>
      <c r="V85" s="129" t="str">
        <f t="shared" si="1"/>
        <v>ECCDSP-080-19-Caraga</v>
      </c>
      <c r="W85" s="133" t="s">
        <v>5817</v>
      </c>
      <c r="X85" s="133" t="s">
        <v>5845</v>
      </c>
      <c r="Y85" s="155" t="s">
        <v>5772</v>
      </c>
      <c r="Z85" s="155" t="s">
        <v>5796</v>
      </c>
    </row>
    <row r="86" spans="1:26" ht="60" x14ac:dyDescent="0.25">
      <c r="A86" s="84" t="s">
        <v>779</v>
      </c>
      <c r="B86" s="133" t="s">
        <v>5831</v>
      </c>
      <c r="C86" s="138" t="s">
        <v>5729</v>
      </c>
      <c r="D86" s="129">
        <v>2</v>
      </c>
      <c r="E86" s="129">
        <v>1</v>
      </c>
      <c r="F86" s="184" t="s">
        <v>5749</v>
      </c>
      <c r="G86" s="188">
        <v>2</v>
      </c>
      <c r="H86" s="188">
        <v>1</v>
      </c>
      <c r="I86" s="133" t="s">
        <v>5709</v>
      </c>
      <c r="J86" s="137" t="s">
        <v>4886</v>
      </c>
      <c r="K86" s="133" t="s">
        <v>48</v>
      </c>
      <c r="L86" s="133" t="s">
        <v>48</v>
      </c>
      <c r="M86" s="133"/>
      <c r="N86" s="133"/>
      <c r="O86" s="199" t="s">
        <v>6301</v>
      </c>
      <c r="P86" s="133" t="s">
        <v>5829</v>
      </c>
      <c r="Q86" s="133"/>
      <c r="R86" s="133"/>
      <c r="S86" s="133" t="str">
        <f t="shared" si="0"/>
        <v>ECCDCBP-074-19-Caraga</v>
      </c>
      <c r="T86" s="133" t="s">
        <v>5817</v>
      </c>
      <c r="U86" s="133" t="s">
        <v>5840</v>
      </c>
      <c r="V86" s="129" t="str">
        <f t="shared" si="1"/>
        <v>ECCDSP-081-19-Caraga</v>
      </c>
      <c r="W86" s="133" t="s">
        <v>5817</v>
      </c>
      <c r="X86" s="133" t="s">
        <v>5840</v>
      </c>
      <c r="Y86" s="155" t="s">
        <v>5773</v>
      </c>
      <c r="Z86" s="155" t="s">
        <v>5797</v>
      </c>
    </row>
    <row r="87" spans="1:26" ht="60" x14ac:dyDescent="0.25">
      <c r="A87" s="84" t="s">
        <v>782</v>
      </c>
      <c r="B87" s="133" t="s">
        <v>5831</v>
      </c>
      <c r="C87" s="138" t="s">
        <v>5730</v>
      </c>
      <c r="D87" s="129">
        <v>2</v>
      </c>
      <c r="E87" s="129">
        <v>1</v>
      </c>
      <c r="F87" s="184" t="s">
        <v>5750</v>
      </c>
      <c r="G87" s="188">
        <v>2</v>
      </c>
      <c r="H87" s="188">
        <v>1</v>
      </c>
      <c r="I87" s="133" t="s">
        <v>5710</v>
      </c>
      <c r="J87" s="137" t="s">
        <v>4886</v>
      </c>
      <c r="K87" s="133" t="s">
        <v>48</v>
      </c>
      <c r="L87" s="133" t="s">
        <v>48</v>
      </c>
      <c r="M87" s="133"/>
      <c r="N87" s="133"/>
      <c r="O87" s="199" t="s">
        <v>6301</v>
      </c>
      <c r="P87" s="133" t="s">
        <v>5829</v>
      </c>
      <c r="Q87" s="133"/>
      <c r="R87" s="133"/>
      <c r="S87" s="133" t="str">
        <f t="shared" si="0"/>
        <v>ECCDCBP-075-19-Caraga</v>
      </c>
      <c r="T87" s="133" t="s">
        <v>5817</v>
      </c>
      <c r="U87" s="133" t="s">
        <v>5840</v>
      </c>
      <c r="V87" s="129" t="str">
        <f t="shared" si="1"/>
        <v>ECCDSP-082-19-Caraga</v>
      </c>
      <c r="W87" s="133" t="s">
        <v>5817</v>
      </c>
      <c r="X87" s="133" t="s">
        <v>5840</v>
      </c>
      <c r="Y87" s="155" t="s">
        <v>5774</v>
      </c>
      <c r="Z87" s="155" t="s">
        <v>5798</v>
      </c>
    </row>
    <row r="88" spans="1:26" ht="60" x14ac:dyDescent="0.25">
      <c r="A88" s="84" t="s">
        <v>783</v>
      </c>
      <c r="B88" s="133" t="s">
        <v>5831</v>
      </c>
      <c r="C88" s="138" t="s">
        <v>5731</v>
      </c>
      <c r="D88" s="129">
        <v>2</v>
      </c>
      <c r="E88" s="129">
        <v>1</v>
      </c>
      <c r="F88" s="184" t="s">
        <v>5751</v>
      </c>
      <c r="G88" s="188">
        <v>2</v>
      </c>
      <c r="H88" s="188">
        <v>1</v>
      </c>
      <c r="I88" s="133" t="s">
        <v>5711</v>
      </c>
      <c r="J88" s="137" t="s">
        <v>4886</v>
      </c>
      <c r="K88" s="133" t="s">
        <v>48</v>
      </c>
      <c r="L88" s="133" t="s">
        <v>48</v>
      </c>
      <c r="M88" s="133"/>
      <c r="N88" s="133"/>
      <c r="O88" s="199" t="s">
        <v>6301</v>
      </c>
      <c r="P88" s="133" t="s">
        <v>5829</v>
      </c>
      <c r="Q88" s="133"/>
      <c r="R88" s="133"/>
      <c r="S88" s="133" t="str">
        <f t="shared" si="0"/>
        <v>ECCDCBP-076-19-Caraga</v>
      </c>
      <c r="T88" s="133" t="s">
        <v>5817</v>
      </c>
      <c r="U88" s="133" t="s">
        <v>5840</v>
      </c>
      <c r="V88" s="129" t="str">
        <f t="shared" si="1"/>
        <v>ECCDSP-083-19-Caraga</v>
      </c>
      <c r="W88" s="133" t="s">
        <v>5817</v>
      </c>
      <c r="X88" s="133" t="s">
        <v>5840</v>
      </c>
      <c r="Y88" s="155" t="s">
        <v>5775</v>
      </c>
      <c r="Z88" s="155" t="s">
        <v>5768</v>
      </c>
    </row>
    <row r="89" spans="1:26" ht="60" x14ac:dyDescent="0.25">
      <c r="A89" s="84" t="s">
        <v>784</v>
      </c>
      <c r="B89" s="133" t="s">
        <v>5831</v>
      </c>
      <c r="C89" s="138" t="s">
        <v>5732</v>
      </c>
      <c r="D89" s="129">
        <v>2</v>
      </c>
      <c r="E89" s="129">
        <v>1</v>
      </c>
      <c r="F89" s="184" t="s">
        <v>5752</v>
      </c>
      <c r="G89" s="188">
        <v>2</v>
      </c>
      <c r="H89" s="188">
        <v>1</v>
      </c>
      <c r="I89" s="133" t="s">
        <v>5712</v>
      </c>
      <c r="J89" s="137" t="s">
        <v>4886</v>
      </c>
      <c r="K89" s="133" t="s">
        <v>48</v>
      </c>
      <c r="L89" s="133" t="s">
        <v>48</v>
      </c>
      <c r="M89" s="133"/>
      <c r="N89" s="133"/>
      <c r="O89" s="199" t="s">
        <v>6301</v>
      </c>
      <c r="P89" s="133" t="s">
        <v>5829</v>
      </c>
      <c r="Q89" s="133"/>
      <c r="R89" s="133"/>
      <c r="S89" s="133" t="str">
        <f t="shared" si="0"/>
        <v>ECCDCBP-077-19-Caraga</v>
      </c>
      <c r="T89" s="133" t="s">
        <v>5817</v>
      </c>
      <c r="U89" s="133" t="s">
        <v>5840</v>
      </c>
      <c r="V89" s="129" t="str">
        <f t="shared" si="1"/>
        <v>ECCDSP-084-19-Caraga</v>
      </c>
      <c r="W89" s="133" t="s">
        <v>5817</v>
      </c>
      <c r="X89" s="133" t="s">
        <v>5840</v>
      </c>
      <c r="Y89" s="155" t="s">
        <v>5776</v>
      </c>
      <c r="Z89" s="155" t="s">
        <v>5769</v>
      </c>
    </row>
    <row r="90" spans="1:26" ht="60" x14ac:dyDescent="0.25">
      <c r="A90" s="84" t="s">
        <v>785</v>
      </c>
      <c r="B90" s="133" t="s">
        <v>5831</v>
      </c>
      <c r="C90" s="138" t="s">
        <v>5733</v>
      </c>
      <c r="D90" s="129">
        <v>2</v>
      </c>
      <c r="E90" s="129">
        <v>1</v>
      </c>
      <c r="F90" s="184" t="s">
        <v>5753</v>
      </c>
      <c r="G90" s="188">
        <v>2</v>
      </c>
      <c r="H90" s="188">
        <v>1</v>
      </c>
      <c r="I90" s="133" t="s">
        <v>5713</v>
      </c>
      <c r="J90" s="137" t="s">
        <v>4886</v>
      </c>
      <c r="K90" s="133" t="s">
        <v>48</v>
      </c>
      <c r="L90" s="133" t="s">
        <v>48</v>
      </c>
      <c r="M90" s="133"/>
      <c r="N90" s="133"/>
      <c r="O90" s="199" t="s">
        <v>6301</v>
      </c>
      <c r="P90" s="133" t="s">
        <v>5829</v>
      </c>
      <c r="Q90" s="133"/>
      <c r="R90" s="133"/>
      <c r="S90" s="133" t="str">
        <f t="shared" si="0"/>
        <v>ECCDCBP-078-19-Caraga</v>
      </c>
      <c r="T90" s="133" t="s">
        <v>5817</v>
      </c>
      <c r="U90" s="133" t="s">
        <v>5840</v>
      </c>
      <c r="V90" s="129" t="str">
        <f t="shared" si="1"/>
        <v>ECCDSP-085-19-Caraga</v>
      </c>
      <c r="W90" s="133" t="s">
        <v>5817</v>
      </c>
      <c r="X90" s="133" t="s">
        <v>5840</v>
      </c>
      <c r="Y90" s="155" t="s">
        <v>5777</v>
      </c>
      <c r="Z90" s="155" t="s">
        <v>5770</v>
      </c>
    </row>
    <row r="91" spans="1:26" ht="60" x14ac:dyDescent="0.25">
      <c r="A91" s="84" t="s">
        <v>786</v>
      </c>
      <c r="B91" s="133" t="s">
        <v>5831</v>
      </c>
      <c r="C91" s="138" t="s">
        <v>5734</v>
      </c>
      <c r="D91" s="129">
        <v>2</v>
      </c>
      <c r="E91" s="129">
        <v>1</v>
      </c>
      <c r="F91" s="184" t="s">
        <v>5754</v>
      </c>
      <c r="G91" s="188">
        <v>2</v>
      </c>
      <c r="H91" s="188">
        <v>1</v>
      </c>
      <c r="I91" s="133" t="s">
        <v>5714</v>
      </c>
      <c r="J91" s="137" t="s">
        <v>4886</v>
      </c>
      <c r="K91" s="133" t="s">
        <v>48</v>
      </c>
      <c r="L91" s="133" t="s">
        <v>48</v>
      </c>
      <c r="M91" s="133"/>
      <c r="N91" s="133"/>
      <c r="O91" s="199" t="s">
        <v>6301</v>
      </c>
      <c r="P91" s="133" t="s">
        <v>5829</v>
      </c>
      <c r="Q91" s="133"/>
      <c r="R91" s="133"/>
      <c r="S91" s="133" t="str">
        <f t="shared" si="0"/>
        <v>ECCDCBP-079-19-Caraga</v>
      </c>
      <c r="T91" s="133" t="s">
        <v>5817</v>
      </c>
      <c r="U91" s="133" t="s">
        <v>5840</v>
      </c>
      <c r="V91" s="129" t="str">
        <f t="shared" si="1"/>
        <v>ECCDSP-086-19-Caraga</v>
      </c>
      <c r="W91" s="133" t="s">
        <v>5817</v>
      </c>
      <c r="X91" s="133" t="s">
        <v>5840</v>
      </c>
      <c r="Y91" s="155" t="s">
        <v>5778</v>
      </c>
      <c r="Z91" s="155" t="s">
        <v>5771</v>
      </c>
    </row>
    <row r="92" spans="1:26" ht="60" x14ac:dyDescent="0.25">
      <c r="A92" s="84" t="s">
        <v>787</v>
      </c>
      <c r="B92" s="133" t="s">
        <v>5831</v>
      </c>
      <c r="C92" s="138" t="s">
        <v>5735</v>
      </c>
      <c r="D92" s="129">
        <v>2</v>
      </c>
      <c r="E92" s="129">
        <v>1</v>
      </c>
      <c r="F92" s="184" t="s">
        <v>5755</v>
      </c>
      <c r="G92" s="188">
        <v>1</v>
      </c>
      <c r="H92" s="188">
        <v>1</v>
      </c>
      <c r="I92" s="133" t="s">
        <v>5715</v>
      </c>
      <c r="J92" s="137" t="s">
        <v>4886</v>
      </c>
      <c r="K92" s="133" t="s">
        <v>48</v>
      </c>
      <c r="L92" s="133" t="s">
        <v>48</v>
      </c>
      <c r="M92" s="133"/>
      <c r="N92" s="133"/>
      <c r="O92" s="199" t="s">
        <v>6301</v>
      </c>
      <c r="P92" s="133" t="s">
        <v>5829</v>
      </c>
      <c r="Q92" s="133"/>
      <c r="R92" s="133"/>
      <c r="S92" s="133" t="str">
        <f t="shared" si="0"/>
        <v>ECCDCBP-080-19-Caraga</v>
      </c>
      <c r="T92" s="133" t="s">
        <v>5817</v>
      </c>
      <c r="U92" s="133" t="s">
        <v>5840</v>
      </c>
      <c r="V92" s="129" t="str">
        <f t="shared" si="1"/>
        <v>ECCDSP-087-19-Caraga</v>
      </c>
      <c r="W92" s="133" t="s">
        <v>5817</v>
      </c>
      <c r="X92" s="133" t="s">
        <v>5840</v>
      </c>
      <c r="Y92" s="155" t="s">
        <v>5779</v>
      </c>
      <c r="Z92" s="155" t="s">
        <v>5772</v>
      </c>
    </row>
    <row r="93" spans="1:26" ht="60" x14ac:dyDescent="0.25">
      <c r="A93" s="84" t="s">
        <v>796</v>
      </c>
      <c r="B93" s="133" t="s">
        <v>5831</v>
      </c>
      <c r="C93" s="138" t="s">
        <v>2919</v>
      </c>
      <c r="D93" s="129">
        <v>2</v>
      </c>
      <c r="E93" s="129">
        <v>1</v>
      </c>
      <c r="F93" s="184" t="s">
        <v>5756</v>
      </c>
      <c r="G93" s="188">
        <v>2</v>
      </c>
      <c r="H93" s="188">
        <v>1</v>
      </c>
      <c r="I93" s="133" t="s">
        <v>5716</v>
      </c>
      <c r="J93" s="137" t="s">
        <v>4886</v>
      </c>
      <c r="K93" s="133" t="s">
        <v>48</v>
      </c>
      <c r="L93" s="133" t="s">
        <v>48</v>
      </c>
      <c r="M93" s="133"/>
      <c r="N93" s="133"/>
      <c r="O93" s="199" t="s">
        <v>6301</v>
      </c>
      <c r="P93" s="133" t="s">
        <v>5829</v>
      </c>
      <c r="Q93" s="133"/>
      <c r="R93" s="133"/>
      <c r="S93" s="133" t="str">
        <f t="shared" si="0"/>
        <v>ECCDCBP-081-19-Caraga</v>
      </c>
      <c r="T93" s="133" t="s">
        <v>5817</v>
      </c>
      <c r="U93" s="133" t="s">
        <v>5840</v>
      </c>
      <c r="V93" s="129" t="str">
        <f t="shared" si="1"/>
        <v>ECCDSP-088-19-Caraga</v>
      </c>
      <c r="W93" s="133" t="s">
        <v>5817</v>
      </c>
      <c r="X93" s="133" t="s">
        <v>5840</v>
      </c>
      <c r="Y93" s="155" t="s">
        <v>5780</v>
      </c>
      <c r="Z93" s="155" t="s">
        <v>5773</v>
      </c>
    </row>
    <row r="94" spans="1:26" ht="60" x14ac:dyDescent="0.25">
      <c r="A94" s="84" t="s">
        <v>797</v>
      </c>
      <c r="B94" s="133" t="s">
        <v>5831</v>
      </c>
      <c r="C94" s="138" t="s">
        <v>2464</v>
      </c>
      <c r="D94" s="129">
        <v>2</v>
      </c>
      <c r="E94" s="129">
        <v>1</v>
      </c>
      <c r="F94" s="184" t="s">
        <v>5757</v>
      </c>
      <c r="G94" s="188">
        <v>1</v>
      </c>
      <c r="H94" s="188">
        <v>1</v>
      </c>
      <c r="I94" s="133" t="s">
        <v>5717</v>
      </c>
      <c r="J94" s="137" t="s">
        <v>4886</v>
      </c>
      <c r="K94" s="133" t="s">
        <v>48</v>
      </c>
      <c r="L94" s="133" t="s">
        <v>48</v>
      </c>
      <c r="M94" s="133"/>
      <c r="N94" s="133"/>
      <c r="O94" s="199" t="s">
        <v>6301</v>
      </c>
      <c r="P94" s="133" t="s">
        <v>5829</v>
      </c>
      <c r="Q94" s="133"/>
      <c r="R94" s="133"/>
      <c r="S94" s="133" t="str">
        <f t="shared" si="0"/>
        <v>ECCDCBP-082-19-Caraga</v>
      </c>
      <c r="T94" s="133" t="s">
        <v>5817</v>
      </c>
      <c r="U94" s="133" t="s">
        <v>5840</v>
      </c>
      <c r="V94" s="129" t="str">
        <f t="shared" si="1"/>
        <v>ECCDSP-089-19-Caraga</v>
      </c>
      <c r="W94" s="133" t="s">
        <v>5817</v>
      </c>
      <c r="X94" s="133" t="s">
        <v>5859</v>
      </c>
      <c r="Y94" s="155" t="s">
        <v>5781</v>
      </c>
      <c r="Z94" s="155" t="s">
        <v>5774</v>
      </c>
    </row>
    <row r="95" spans="1:26" ht="60" x14ac:dyDescent="0.25">
      <c r="A95" s="84" t="s">
        <v>798</v>
      </c>
      <c r="B95" s="133" t="s">
        <v>5831</v>
      </c>
      <c r="C95" s="138" t="s">
        <v>5736</v>
      </c>
      <c r="D95" s="129">
        <v>2</v>
      </c>
      <c r="E95" s="129">
        <v>1</v>
      </c>
      <c r="F95" s="184" t="s">
        <v>5758</v>
      </c>
      <c r="G95" s="188">
        <v>1</v>
      </c>
      <c r="H95" s="188">
        <v>1</v>
      </c>
      <c r="I95" s="133" t="s">
        <v>5718</v>
      </c>
      <c r="J95" s="137" t="s">
        <v>4886</v>
      </c>
      <c r="K95" s="133" t="s">
        <v>48</v>
      </c>
      <c r="L95" s="133" t="s">
        <v>48</v>
      </c>
      <c r="M95" s="133"/>
      <c r="N95" s="133"/>
      <c r="O95" s="199" t="s">
        <v>6301</v>
      </c>
      <c r="P95" s="133" t="s">
        <v>5829</v>
      </c>
      <c r="Q95" s="133"/>
      <c r="R95" s="133"/>
      <c r="S95" s="133" t="str">
        <f t="shared" si="0"/>
        <v>ECCDCBP-083-19-Caraga</v>
      </c>
      <c r="T95" s="133" t="s">
        <v>5817</v>
      </c>
      <c r="U95" s="133" t="s">
        <v>5840</v>
      </c>
      <c r="V95" s="129" t="str">
        <f t="shared" si="1"/>
        <v>ECCDSP-090-19-Caraga</v>
      </c>
      <c r="W95" s="133" t="s">
        <v>5817</v>
      </c>
      <c r="X95" s="133" t="s">
        <v>5859</v>
      </c>
      <c r="Y95" s="155" t="s">
        <v>5782</v>
      </c>
      <c r="Z95" s="155" t="s">
        <v>5775</v>
      </c>
    </row>
    <row r="96" spans="1:26" ht="60" x14ac:dyDescent="0.25">
      <c r="A96" s="84" t="s">
        <v>799</v>
      </c>
      <c r="B96" s="133" t="s">
        <v>5831</v>
      </c>
      <c r="C96" s="138" t="s">
        <v>5737</v>
      </c>
      <c r="D96" s="129">
        <v>1</v>
      </c>
      <c r="E96" s="129">
        <v>1</v>
      </c>
      <c r="F96" s="184" t="s">
        <v>5759</v>
      </c>
      <c r="G96" s="188">
        <v>1</v>
      </c>
      <c r="H96" s="188">
        <v>1</v>
      </c>
      <c r="I96" s="133" t="s">
        <v>5713</v>
      </c>
      <c r="J96" s="137" t="s">
        <v>4886</v>
      </c>
      <c r="K96" s="133" t="s">
        <v>48</v>
      </c>
      <c r="L96" s="133" t="s">
        <v>48</v>
      </c>
      <c r="M96" s="133"/>
      <c r="N96" s="133"/>
      <c r="O96" s="199" t="s">
        <v>6301</v>
      </c>
      <c r="P96" s="133" t="s">
        <v>5829</v>
      </c>
      <c r="Q96" s="133"/>
      <c r="R96" s="133"/>
      <c r="S96" s="133" t="str">
        <f t="shared" si="0"/>
        <v>ECCDCBP-084-19-Caraga</v>
      </c>
      <c r="T96" s="133" t="s">
        <v>5817</v>
      </c>
      <c r="U96" s="133" t="s">
        <v>5859</v>
      </c>
      <c r="V96" s="129" t="str">
        <f t="shared" si="1"/>
        <v>ECCDSP-091-19-Caraga</v>
      </c>
      <c r="W96" s="133" t="s">
        <v>5817</v>
      </c>
      <c r="X96" s="133" t="s">
        <v>5859</v>
      </c>
      <c r="Y96" s="155" t="s">
        <v>5783</v>
      </c>
      <c r="Z96" s="155" t="s">
        <v>5776</v>
      </c>
    </row>
    <row r="97" spans="1:26" ht="60" x14ac:dyDescent="0.25">
      <c r="A97" s="84" t="s">
        <v>800</v>
      </c>
      <c r="B97" s="133" t="s">
        <v>5831</v>
      </c>
      <c r="C97" s="138" t="s">
        <v>5738</v>
      </c>
      <c r="D97" s="129">
        <v>1</v>
      </c>
      <c r="E97" s="129">
        <v>1</v>
      </c>
      <c r="F97" s="184" t="s">
        <v>5760</v>
      </c>
      <c r="G97" s="188">
        <v>1</v>
      </c>
      <c r="H97" s="188">
        <v>1</v>
      </c>
      <c r="I97" s="133" t="s">
        <v>5719</v>
      </c>
      <c r="J97" s="137" t="s">
        <v>4886</v>
      </c>
      <c r="K97" s="133" t="s">
        <v>48</v>
      </c>
      <c r="L97" s="133" t="s">
        <v>48</v>
      </c>
      <c r="M97" s="133"/>
      <c r="N97" s="133"/>
      <c r="O97" s="199" t="s">
        <v>6301</v>
      </c>
      <c r="P97" s="133" t="s">
        <v>5829</v>
      </c>
      <c r="Q97" s="133"/>
      <c r="R97" s="133"/>
      <c r="S97" s="133" t="str">
        <f t="shared" si="0"/>
        <v>ECCDCBP-085-19-Caraga</v>
      </c>
      <c r="T97" s="133" t="s">
        <v>5817</v>
      </c>
      <c r="U97" s="133" t="s">
        <v>5859</v>
      </c>
      <c r="V97" s="129" t="str">
        <f t="shared" si="1"/>
        <v>ECCDSP-092-19-Caraga</v>
      </c>
      <c r="W97" s="133" t="s">
        <v>5817</v>
      </c>
      <c r="X97" s="133" t="s">
        <v>5859</v>
      </c>
      <c r="Y97" s="155" t="s">
        <v>5784</v>
      </c>
      <c r="Z97" s="155" t="s">
        <v>5777</v>
      </c>
    </row>
    <row r="98" spans="1:26" ht="60" x14ac:dyDescent="0.25">
      <c r="A98" s="84" t="s">
        <v>807</v>
      </c>
      <c r="B98" s="133" t="s">
        <v>5831</v>
      </c>
      <c r="C98" s="138" t="s">
        <v>5739</v>
      </c>
      <c r="D98" s="129">
        <v>1</v>
      </c>
      <c r="E98" s="129">
        <v>1</v>
      </c>
      <c r="F98" s="184" t="s">
        <v>5761</v>
      </c>
      <c r="G98" s="188">
        <v>1</v>
      </c>
      <c r="H98" s="188">
        <v>1</v>
      </c>
      <c r="I98" s="133" t="s">
        <v>5720</v>
      </c>
      <c r="J98" s="137" t="s">
        <v>4886</v>
      </c>
      <c r="K98" s="133" t="s">
        <v>48</v>
      </c>
      <c r="L98" s="133" t="s">
        <v>48</v>
      </c>
      <c r="M98" s="133"/>
      <c r="N98" s="133"/>
      <c r="O98" s="199" t="s">
        <v>6301</v>
      </c>
      <c r="P98" s="133" t="s">
        <v>5829</v>
      </c>
      <c r="Q98" s="133"/>
      <c r="R98" s="133"/>
      <c r="S98" s="133" t="str">
        <f t="shared" si="0"/>
        <v>ECCDCBP-086-19-Caraga</v>
      </c>
      <c r="T98" s="133" t="s">
        <v>5817</v>
      </c>
      <c r="U98" s="133" t="s">
        <v>5859</v>
      </c>
      <c r="V98" s="129" t="str">
        <f t="shared" si="1"/>
        <v>ECCDSP-093-19-Caraga</v>
      </c>
      <c r="W98" s="133" t="s">
        <v>5817</v>
      </c>
      <c r="X98" s="133" t="s">
        <v>5859</v>
      </c>
      <c r="Y98" s="155" t="s">
        <v>5785</v>
      </c>
      <c r="Z98" s="155" t="s">
        <v>5778</v>
      </c>
    </row>
    <row r="99" spans="1:26" ht="60" x14ac:dyDescent="0.25">
      <c r="A99" s="84" t="s">
        <v>808</v>
      </c>
      <c r="B99" s="133" t="s">
        <v>5831</v>
      </c>
      <c r="C99" s="138" t="s">
        <v>1946</v>
      </c>
      <c r="D99" s="129">
        <v>1</v>
      </c>
      <c r="E99" s="129">
        <v>1</v>
      </c>
      <c r="F99" s="184" t="s">
        <v>5762</v>
      </c>
      <c r="G99" s="188">
        <v>1</v>
      </c>
      <c r="H99" s="188">
        <v>1</v>
      </c>
      <c r="I99" s="133" t="s">
        <v>5721</v>
      </c>
      <c r="J99" s="137" t="s">
        <v>4886</v>
      </c>
      <c r="K99" s="133" t="s">
        <v>48</v>
      </c>
      <c r="L99" s="133" t="s">
        <v>48</v>
      </c>
      <c r="M99" s="133"/>
      <c r="N99" s="133"/>
      <c r="O99" s="199" t="s">
        <v>6301</v>
      </c>
      <c r="P99" s="133" t="s">
        <v>5829</v>
      </c>
      <c r="Q99" s="133"/>
      <c r="R99" s="133"/>
      <c r="S99" s="133" t="str">
        <f t="shared" si="0"/>
        <v>ECCDCBP-087-19-Caraga</v>
      </c>
      <c r="T99" s="133" t="s">
        <v>5817</v>
      </c>
      <c r="U99" s="133" t="s">
        <v>5859</v>
      </c>
      <c r="V99" s="129" t="str">
        <f t="shared" si="1"/>
        <v>ECCDSP-094-19-Caraga</v>
      </c>
      <c r="W99" s="133" t="s">
        <v>5817</v>
      </c>
      <c r="X99" s="133" t="s">
        <v>5859</v>
      </c>
      <c r="Y99" s="155" t="s">
        <v>5786</v>
      </c>
      <c r="Z99" s="155" t="s">
        <v>5779</v>
      </c>
    </row>
    <row r="100" spans="1:26" ht="60" x14ac:dyDescent="0.25">
      <c r="A100" s="84" t="s">
        <v>809</v>
      </c>
      <c r="B100" s="133" t="s">
        <v>5831</v>
      </c>
      <c r="C100" s="138" t="s">
        <v>5740</v>
      </c>
      <c r="D100" s="129">
        <v>1</v>
      </c>
      <c r="E100" s="129">
        <v>1</v>
      </c>
      <c r="F100" s="184" t="s">
        <v>5763</v>
      </c>
      <c r="G100" s="188">
        <v>1</v>
      </c>
      <c r="H100" s="188">
        <v>1</v>
      </c>
      <c r="I100" s="133" t="s">
        <v>5722</v>
      </c>
      <c r="J100" s="137" t="s">
        <v>4886</v>
      </c>
      <c r="K100" s="133" t="s">
        <v>48</v>
      </c>
      <c r="L100" s="133" t="s">
        <v>48</v>
      </c>
      <c r="M100" s="133"/>
      <c r="N100" s="133"/>
      <c r="O100" s="199" t="s">
        <v>6301</v>
      </c>
      <c r="P100" s="133" t="s">
        <v>5829</v>
      </c>
      <c r="Q100" s="133"/>
      <c r="R100" s="133"/>
      <c r="S100" s="133" t="str">
        <f t="shared" si="0"/>
        <v>ECCDCBP-088-19-Caraga</v>
      </c>
      <c r="T100" s="133" t="s">
        <v>5817</v>
      </c>
      <c r="U100" s="133" t="s">
        <v>5859</v>
      </c>
      <c r="V100" s="129" t="str">
        <f t="shared" si="1"/>
        <v>ECCDSP-095-19-Caraga</v>
      </c>
      <c r="W100" s="133" t="s">
        <v>5817</v>
      </c>
      <c r="X100" s="133" t="s">
        <v>5859</v>
      </c>
      <c r="Y100" s="155" t="s">
        <v>5787</v>
      </c>
      <c r="Z100" s="155" t="s">
        <v>5780</v>
      </c>
    </row>
    <row r="101" spans="1:26" ht="60" x14ac:dyDescent="0.25">
      <c r="A101" s="84" t="s">
        <v>810</v>
      </c>
      <c r="B101" s="133" t="s">
        <v>5831</v>
      </c>
      <c r="C101" s="138" t="s">
        <v>5741</v>
      </c>
      <c r="D101" s="129">
        <v>1</v>
      </c>
      <c r="E101" s="129">
        <v>1</v>
      </c>
      <c r="F101" s="184" t="s">
        <v>5764</v>
      </c>
      <c r="G101" s="188">
        <v>1</v>
      </c>
      <c r="H101" s="188">
        <v>1</v>
      </c>
      <c r="I101" s="133" t="s">
        <v>5723</v>
      </c>
      <c r="J101" s="137" t="s">
        <v>4886</v>
      </c>
      <c r="K101" s="133" t="s">
        <v>48</v>
      </c>
      <c r="L101" s="133" t="s">
        <v>48</v>
      </c>
      <c r="M101" s="133"/>
      <c r="N101" s="133"/>
      <c r="O101" s="199" t="s">
        <v>6301</v>
      </c>
      <c r="P101" s="133" t="s">
        <v>5829</v>
      </c>
      <c r="Q101" s="133"/>
      <c r="R101" s="133"/>
      <c r="S101" s="133" t="str">
        <f t="shared" si="0"/>
        <v>ECCDCBP-089-19-Caraga</v>
      </c>
      <c r="T101" s="133" t="s">
        <v>5817</v>
      </c>
      <c r="U101" s="133" t="s">
        <v>5859</v>
      </c>
      <c r="V101" s="129" t="str">
        <f t="shared" si="1"/>
        <v>ECCDSP-096-19-Caraga</v>
      </c>
      <c r="W101" s="133" t="s">
        <v>5817</v>
      </c>
      <c r="X101" s="133" t="s">
        <v>5859</v>
      </c>
      <c r="Y101" s="155" t="s">
        <v>5788</v>
      </c>
      <c r="Z101" s="155" t="s">
        <v>5781</v>
      </c>
    </row>
    <row r="102" spans="1:26" ht="60" x14ac:dyDescent="0.25">
      <c r="A102" s="84" t="s">
        <v>811</v>
      </c>
      <c r="B102" s="133" t="s">
        <v>5831</v>
      </c>
      <c r="C102" s="138" t="s">
        <v>5742</v>
      </c>
      <c r="D102" s="129">
        <v>1</v>
      </c>
      <c r="E102" s="129">
        <v>1</v>
      </c>
      <c r="F102" s="184" t="s">
        <v>5765</v>
      </c>
      <c r="G102" s="188">
        <v>1</v>
      </c>
      <c r="H102" s="188">
        <v>1</v>
      </c>
      <c r="I102" s="133" t="s">
        <v>5724</v>
      </c>
      <c r="J102" s="137" t="s">
        <v>4886</v>
      </c>
      <c r="K102" s="133" t="s">
        <v>48</v>
      </c>
      <c r="L102" s="133" t="s">
        <v>48</v>
      </c>
      <c r="M102" s="133"/>
      <c r="N102" s="133"/>
      <c r="O102" s="199" t="s">
        <v>6301</v>
      </c>
      <c r="P102" s="133" t="s">
        <v>5829</v>
      </c>
      <c r="Q102" s="133"/>
      <c r="R102" s="133"/>
      <c r="S102" s="133" t="str">
        <f t="shared" si="0"/>
        <v>ECCDCBP-090-19-Caraga</v>
      </c>
      <c r="T102" s="133" t="s">
        <v>5817</v>
      </c>
      <c r="U102" s="133" t="s">
        <v>5859</v>
      </c>
      <c r="V102" s="129" t="str">
        <f t="shared" si="1"/>
        <v>ECCDSP-097-19-Caraga</v>
      </c>
      <c r="W102" s="133" t="s">
        <v>5817</v>
      </c>
      <c r="X102" s="133" t="s">
        <v>5859</v>
      </c>
      <c r="Y102" s="155" t="s">
        <v>5789</v>
      </c>
      <c r="Z102" s="155" t="s">
        <v>5782</v>
      </c>
    </row>
    <row r="103" spans="1:26" ht="60" x14ac:dyDescent="0.25">
      <c r="A103" s="84" t="s">
        <v>812</v>
      </c>
      <c r="B103" s="133" t="s">
        <v>5831</v>
      </c>
      <c r="C103" s="138" t="s">
        <v>5743</v>
      </c>
      <c r="D103" s="129">
        <v>1</v>
      </c>
      <c r="E103" s="129">
        <v>1</v>
      </c>
      <c r="F103" s="184" t="s">
        <v>5766</v>
      </c>
      <c r="G103" s="188">
        <v>1</v>
      </c>
      <c r="H103" s="188">
        <v>1</v>
      </c>
      <c r="I103" s="133" t="s">
        <v>5712</v>
      </c>
      <c r="J103" s="137" t="s">
        <v>4886</v>
      </c>
      <c r="K103" s="133" t="s">
        <v>48</v>
      </c>
      <c r="L103" s="133" t="s">
        <v>48</v>
      </c>
      <c r="M103" s="133"/>
      <c r="N103" s="133"/>
      <c r="O103" s="199" t="s">
        <v>6301</v>
      </c>
      <c r="P103" s="133" t="s">
        <v>5829</v>
      </c>
      <c r="Q103" s="133"/>
      <c r="R103" s="133"/>
      <c r="S103" s="133" t="str">
        <f t="shared" si="0"/>
        <v>ECCDCBP-091-19-Caraga</v>
      </c>
      <c r="T103" s="133" t="s">
        <v>5817</v>
      </c>
      <c r="U103" s="133" t="s">
        <v>5859</v>
      </c>
      <c r="V103" s="129" t="str">
        <f t="shared" si="1"/>
        <v>ECCDSP-098-19-Caraga</v>
      </c>
      <c r="W103" s="133" t="s">
        <v>5817</v>
      </c>
      <c r="X103" s="133" t="s">
        <v>5859</v>
      </c>
      <c r="Y103" s="155" t="s">
        <v>5790</v>
      </c>
      <c r="Z103" s="155" t="s">
        <v>5783</v>
      </c>
    </row>
    <row r="104" spans="1:26" ht="60" x14ac:dyDescent="0.25">
      <c r="A104" s="84" t="s">
        <v>813</v>
      </c>
      <c r="B104" s="133" t="s">
        <v>5831</v>
      </c>
      <c r="C104" s="138" t="s">
        <v>5744</v>
      </c>
      <c r="D104" s="129">
        <v>1</v>
      </c>
      <c r="E104" s="129">
        <v>1</v>
      </c>
      <c r="F104" s="184" t="s">
        <v>5767</v>
      </c>
      <c r="G104" s="188">
        <v>1</v>
      </c>
      <c r="H104" s="188">
        <v>1</v>
      </c>
      <c r="I104" s="133" t="s">
        <v>5725</v>
      </c>
      <c r="J104" s="137" t="s">
        <v>4886</v>
      </c>
      <c r="K104" s="133" t="s">
        <v>48</v>
      </c>
      <c r="L104" s="133" t="s">
        <v>48</v>
      </c>
      <c r="M104" s="133"/>
      <c r="N104" s="133"/>
      <c r="O104" s="199" t="s">
        <v>6301</v>
      </c>
      <c r="P104" s="133" t="s">
        <v>5829</v>
      </c>
      <c r="Q104" s="133"/>
      <c r="R104" s="133"/>
      <c r="S104" s="133" t="str">
        <f t="shared" si="0"/>
        <v>ECCDCBP-092-19-Caraga</v>
      </c>
      <c r="T104" s="133" t="s">
        <v>5817</v>
      </c>
      <c r="U104" s="133" t="s">
        <v>5859</v>
      </c>
      <c r="V104" s="129" t="str">
        <f t="shared" si="1"/>
        <v>ECCDSP-099-19-Caraga</v>
      </c>
      <c r="W104" s="133" t="s">
        <v>5817</v>
      </c>
      <c r="X104" s="133" t="s">
        <v>5859</v>
      </c>
      <c r="Y104" s="155" t="s">
        <v>5791</v>
      </c>
      <c r="Z104" s="155" t="s">
        <v>5784</v>
      </c>
    </row>
    <row r="105" spans="1:26" x14ac:dyDescent="0.25">
      <c r="A105" s="84" t="s">
        <v>814</v>
      </c>
      <c r="B105" s="135" t="s">
        <v>4693</v>
      </c>
      <c r="C105" s="138" t="s">
        <v>4625</v>
      </c>
      <c r="D105" s="129">
        <v>1</v>
      </c>
      <c r="E105" s="129">
        <v>1</v>
      </c>
      <c r="F105" s="184" t="s">
        <v>4643</v>
      </c>
      <c r="G105" s="188">
        <v>1</v>
      </c>
      <c r="H105" s="188">
        <v>1</v>
      </c>
      <c r="I105" s="133" t="s">
        <v>4634</v>
      </c>
      <c r="J105" s="137" t="s">
        <v>4581</v>
      </c>
      <c r="K105" s="133"/>
      <c r="L105" s="133"/>
      <c r="M105" s="133" t="s">
        <v>48</v>
      </c>
      <c r="N105" s="133" t="s">
        <v>48</v>
      </c>
      <c r="O105" s="133"/>
      <c r="P105" s="152" t="s">
        <v>5830</v>
      </c>
      <c r="Q105" s="133"/>
      <c r="R105" s="133"/>
      <c r="S105" s="140" t="s">
        <v>4704</v>
      </c>
      <c r="T105" s="133" t="s">
        <v>5802</v>
      </c>
      <c r="U105" s="133" t="s">
        <v>5847</v>
      </c>
      <c r="V105" s="132" t="s">
        <v>4695</v>
      </c>
      <c r="W105" s="133" t="s">
        <v>5802</v>
      </c>
      <c r="X105" s="133" t="s">
        <v>5847</v>
      </c>
    </row>
    <row r="106" spans="1:26" x14ac:dyDescent="0.25">
      <c r="A106" s="84" t="s">
        <v>815</v>
      </c>
      <c r="B106" s="135" t="s">
        <v>4693</v>
      </c>
      <c r="C106" s="138" t="s">
        <v>4626</v>
      </c>
      <c r="D106" s="129">
        <v>1</v>
      </c>
      <c r="E106" s="129">
        <v>1</v>
      </c>
      <c r="F106" s="184" t="s">
        <v>4644</v>
      </c>
      <c r="G106" s="188">
        <v>2</v>
      </c>
      <c r="H106" s="188">
        <v>1</v>
      </c>
      <c r="I106" s="133" t="s">
        <v>4635</v>
      </c>
      <c r="J106" s="137" t="s">
        <v>4581</v>
      </c>
      <c r="K106" s="133"/>
      <c r="L106" s="133"/>
      <c r="M106" s="133" t="s">
        <v>48</v>
      </c>
      <c r="N106" s="133" t="s">
        <v>48</v>
      </c>
      <c r="O106" s="133"/>
      <c r="P106" s="152" t="s">
        <v>5830</v>
      </c>
      <c r="Q106" s="133"/>
      <c r="R106" s="133"/>
      <c r="S106" s="140" t="s">
        <v>4705</v>
      </c>
      <c r="T106" s="133" t="s">
        <v>5802</v>
      </c>
      <c r="U106" s="133" t="s">
        <v>5847</v>
      </c>
      <c r="V106" s="132" t="s">
        <v>4696</v>
      </c>
      <c r="W106" s="133" t="s">
        <v>5802</v>
      </c>
      <c r="X106" s="133" t="s">
        <v>5836</v>
      </c>
    </row>
    <row r="107" spans="1:26" x14ac:dyDescent="0.25">
      <c r="A107" s="84" t="s">
        <v>816</v>
      </c>
      <c r="B107" s="135" t="s">
        <v>4693</v>
      </c>
      <c r="C107" s="138" t="s">
        <v>4627</v>
      </c>
      <c r="D107" s="129">
        <v>1</v>
      </c>
      <c r="E107" s="129">
        <v>1</v>
      </c>
      <c r="F107" s="184" t="s">
        <v>4645</v>
      </c>
      <c r="G107" s="188">
        <v>1</v>
      </c>
      <c r="H107" s="188">
        <v>1</v>
      </c>
      <c r="I107" s="133" t="s">
        <v>4636</v>
      </c>
      <c r="J107" s="137" t="s">
        <v>4581</v>
      </c>
      <c r="K107" s="133"/>
      <c r="L107" s="133"/>
      <c r="M107" s="133" t="s">
        <v>48</v>
      </c>
      <c r="N107" s="133" t="s">
        <v>48</v>
      </c>
      <c r="O107" s="133"/>
      <c r="P107" s="152" t="s">
        <v>5830</v>
      </c>
      <c r="Q107" s="133"/>
      <c r="R107" s="133"/>
      <c r="S107" s="140" t="s">
        <v>4706</v>
      </c>
      <c r="T107" s="133" t="s">
        <v>5802</v>
      </c>
      <c r="U107" s="133" t="s">
        <v>5847</v>
      </c>
      <c r="V107" s="132" t="s">
        <v>4697</v>
      </c>
      <c r="W107" s="133" t="s">
        <v>5802</v>
      </c>
      <c r="X107" s="133" t="s">
        <v>5847</v>
      </c>
    </row>
    <row r="108" spans="1:26" x14ac:dyDescent="0.25">
      <c r="A108" s="84" t="s">
        <v>817</v>
      </c>
      <c r="B108" s="135" t="s">
        <v>4693</v>
      </c>
      <c r="C108" s="138" t="s">
        <v>4628</v>
      </c>
      <c r="D108" s="129">
        <v>1</v>
      </c>
      <c r="E108" s="129">
        <v>1</v>
      </c>
      <c r="F108" s="184" t="s">
        <v>4646</v>
      </c>
      <c r="G108" s="188">
        <v>2</v>
      </c>
      <c r="H108" s="188">
        <v>1</v>
      </c>
      <c r="I108" s="133" t="s">
        <v>4637</v>
      </c>
      <c r="J108" s="137" t="s">
        <v>4581</v>
      </c>
      <c r="K108" s="133" t="s">
        <v>48</v>
      </c>
      <c r="L108" s="133" t="s">
        <v>48</v>
      </c>
      <c r="M108" s="133"/>
      <c r="N108" s="133"/>
      <c r="O108" s="133"/>
      <c r="P108" s="152" t="s">
        <v>5830</v>
      </c>
      <c r="Q108" s="133"/>
      <c r="R108" s="133"/>
      <c r="S108" s="140" t="s">
        <v>4707</v>
      </c>
      <c r="T108" s="133" t="s">
        <v>5802</v>
      </c>
      <c r="U108" s="133" t="s">
        <v>5847</v>
      </c>
      <c r="V108" s="132" t="s">
        <v>4698</v>
      </c>
      <c r="W108" s="133" t="s">
        <v>5802</v>
      </c>
      <c r="X108" s="133" t="s">
        <v>5836</v>
      </c>
    </row>
    <row r="109" spans="1:26" x14ac:dyDescent="0.25">
      <c r="A109" s="84" t="s">
        <v>818</v>
      </c>
      <c r="B109" s="137" t="s">
        <v>5304</v>
      </c>
      <c r="C109" s="138" t="s">
        <v>5408</v>
      </c>
      <c r="D109" s="129">
        <v>2</v>
      </c>
      <c r="E109" s="129">
        <v>1</v>
      </c>
      <c r="F109" s="184" t="s">
        <v>5309</v>
      </c>
      <c r="G109" s="188">
        <v>2</v>
      </c>
      <c r="H109" s="188">
        <v>1</v>
      </c>
      <c r="I109" s="133" t="s">
        <v>5375</v>
      </c>
      <c r="J109" s="150" t="s">
        <v>3461</v>
      </c>
      <c r="K109" s="133"/>
      <c r="L109" s="133"/>
      <c r="M109" s="133" t="s">
        <v>48</v>
      </c>
      <c r="N109" s="133" t="s">
        <v>48</v>
      </c>
      <c r="O109" s="133"/>
      <c r="P109" s="133" t="s">
        <v>5822</v>
      </c>
      <c r="Q109" s="159">
        <v>43780</v>
      </c>
      <c r="R109" s="133"/>
      <c r="S109" s="133" t="s">
        <v>5439</v>
      </c>
      <c r="T109" s="133" t="s">
        <v>5814</v>
      </c>
      <c r="U109" s="133" t="s">
        <v>5838</v>
      </c>
      <c r="V109" s="129" t="s">
        <v>5343</v>
      </c>
      <c r="W109" s="133" t="s">
        <v>5814</v>
      </c>
      <c r="X109" s="133" t="s">
        <v>5838</v>
      </c>
    </row>
    <row r="110" spans="1:26" x14ac:dyDescent="0.25">
      <c r="A110" s="84" t="s">
        <v>819</v>
      </c>
      <c r="B110" s="137" t="s">
        <v>5304</v>
      </c>
      <c r="C110" s="138" t="s">
        <v>5409</v>
      </c>
      <c r="D110" s="129">
        <v>1</v>
      </c>
      <c r="E110" s="129">
        <v>1</v>
      </c>
      <c r="F110" s="184" t="s">
        <v>5310</v>
      </c>
      <c r="G110" s="188">
        <v>1</v>
      </c>
      <c r="H110" s="188">
        <v>1</v>
      </c>
      <c r="I110" s="133" t="s">
        <v>5376</v>
      </c>
      <c r="J110" s="150" t="s">
        <v>3461</v>
      </c>
      <c r="K110" s="133"/>
      <c r="L110" s="133"/>
      <c r="M110" s="133" t="s">
        <v>48</v>
      </c>
      <c r="N110" s="133" t="s">
        <v>48</v>
      </c>
      <c r="O110" s="133"/>
      <c r="P110" s="133" t="s">
        <v>5822</v>
      </c>
      <c r="Q110" s="159">
        <v>43780</v>
      </c>
      <c r="R110" s="133"/>
      <c r="S110" s="133" t="s">
        <v>5440</v>
      </c>
      <c r="T110" s="133" t="s">
        <v>5814</v>
      </c>
      <c r="U110" s="133" t="s">
        <v>5851</v>
      </c>
      <c r="V110" s="129" t="s">
        <v>5344</v>
      </c>
      <c r="W110" s="133" t="s">
        <v>5814</v>
      </c>
      <c r="X110" s="133" t="s">
        <v>5851</v>
      </c>
    </row>
    <row r="111" spans="1:26" x14ac:dyDescent="0.25">
      <c r="A111" s="84" t="s">
        <v>820</v>
      </c>
      <c r="B111" s="137" t="s">
        <v>5304</v>
      </c>
      <c r="C111" s="138" t="s">
        <v>5410</v>
      </c>
      <c r="D111" s="129">
        <v>1</v>
      </c>
      <c r="E111" s="129">
        <v>1</v>
      </c>
      <c r="F111" s="184" t="s">
        <v>5311</v>
      </c>
      <c r="G111" s="188">
        <v>1</v>
      </c>
      <c r="H111" s="188">
        <v>1</v>
      </c>
      <c r="I111" s="133" t="s">
        <v>5377</v>
      </c>
      <c r="J111" s="150" t="s">
        <v>3461</v>
      </c>
      <c r="K111" s="133" t="s">
        <v>48</v>
      </c>
      <c r="L111" s="133" t="s">
        <v>48</v>
      </c>
      <c r="M111" s="133"/>
      <c r="N111" s="133"/>
      <c r="O111" s="133"/>
      <c r="P111" s="133" t="s">
        <v>5822</v>
      </c>
      <c r="Q111" s="159">
        <v>43780</v>
      </c>
      <c r="R111" s="133"/>
      <c r="S111" s="133" t="s">
        <v>5441</v>
      </c>
      <c r="T111" s="133" t="s">
        <v>5814</v>
      </c>
      <c r="U111" s="133" t="s">
        <v>5851</v>
      </c>
      <c r="V111" s="129" t="s">
        <v>5345</v>
      </c>
      <c r="W111" s="133" t="s">
        <v>5814</v>
      </c>
      <c r="X111" s="133" t="s">
        <v>5851</v>
      </c>
    </row>
    <row r="112" spans="1:26" x14ac:dyDescent="0.25">
      <c r="A112" s="84" t="s">
        <v>821</v>
      </c>
      <c r="B112" s="137" t="s">
        <v>5304</v>
      </c>
      <c r="C112" s="138" t="s">
        <v>5411</v>
      </c>
      <c r="D112" s="129">
        <v>1</v>
      </c>
      <c r="E112" s="129">
        <v>1</v>
      </c>
      <c r="F112" s="184" t="s">
        <v>5312</v>
      </c>
      <c r="G112" s="188">
        <v>1</v>
      </c>
      <c r="H112" s="188">
        <v>1</v>
      </c>
      <c r="I112" s="133" t="s">
        <v>5378</v>
      </c>
      <c r="J112" s="150" t="s">
        <v>3461</v>
      </c>
      <c r="K112" s="133" t="s">
        <v>48</v>
      </c>
      <c r="L112" s="133" t="s">
        <v>48</v>
      </c>
      <c r="M112" s="133"/>
      <c r="N112" s="133"/>
      <c r="O112" s="133"/>
      <c r="P112" s="133" t="s">
        <v>5822</v>
      </c>
      <c r="Q112" s="159">
        <v>43780</v>
      </c>
      <c r="R112" s="133"/>
      <c r="S112" s="133" t="s">
        <v>5442</v>
      </c>
      <c r="T112" s="133" t="s">
        <v>5814</v>
      </c>
      <c r="U112" s="133" t="s">
        <v>5851</v>
      </c>
      <c r="V112" s="129" t="s">
        <v>5346</v>
      </c>
      <c r="W112" s="133" t="s">
        <v>5814</v>
      </c>
      <c r="X112" s="133" t="s">
        <v>5851</v>
      </c>
    </row>
    <row r="113" spans="1:24" x14ac:dyDescent="0.25">
      <c r="A113" s="84" t="s">
        <v>822</v>
      </c>
      <c r="B113" s="137" t="s">
        <v>5304</v>
      </c>
      <c r="C113" s="138" t="s">
        <v>5412</v>
      </c>
      <c r="D113" s="129">
        <v>1</v>
      </c>
      <c r="E113" s="129">
        <v>1</v>
      </c>
      <c r="F113" s="184" t="s">
        <v>5313</v>
      </c>
      <c r="G113" s="188">
        <v>1</v>
      </c>
      <c r="H113" s="188">
        <v>1</v>
      </c>
      <c r="I113" s="133" t="s">
        <v>5379</v>
      </c>
      <c r="J113" s="150" t="s">
        <v>3461</v>
      </c>
      <c r="K113" s="133"/>
      <c r="L113" s="133"/>
      <c r="M113" s="133" t="s">
        <v>48</v>
      </c>
      <c r="N113" s="133" t="s">
        <v>48</v>
      </c>
      <c r="O113" s="133"/>
      <c r="P113" s="133" t="s">
        <v>5822</v>
      </c>
      <c r="Q113" s="159">
        <v>43780</v>
      </c>
      <c r="R113" s="133"/>
      <c r="S113" s="133" t="s">
        <v>5443</v>
      </c>
      <c r="T113" s="133" t="s">
        <v>5814</v>
      </c>
      <c r="U113" s="133" t="s">
        <v>5851</v>
      </c>
      <c r="V113" s="129" t="s">
        <v>5347</v>
      </c>
      <c r="W113" s="133" t="s">
        <v>5814</v>
      </c>
      <c r="X113" s="133" t="s">
        <v>5851</v>
      </c>
    </row>
    <row r="114" spans="1:24" x14ac:dyDescent="0.25">
      <c r="A114" s="84" t="s">
        <v>823</v>
      </c>
      <c r="B114" s="137" t="s">
        <v>5304</v>
      </c>
      <c r="C114" s="138" t="s">
        <v>5413</v>
      </c>
      <c r="D114" s="129">
        <v>1</v>
      </c>
      <c r="E114" s="129">
        <v>1</v>
      </c>
      <c r="F114" s="184" t="s">
        <v>5314</v>
      </c>
      <c r="G114" s="188">
        <v>1</v>
      </c>
      <c r="H114" s="188">
        <v>1</v>
      </c>
      <c r="I114" s="133" t="s">
        <v>5380</v>
      </c>
      <c r="J114" s="150" t="s">
        <v>3461</v>
      </c>
      <c r="K114" s="133"/>
      <c r="L114" s="133"/>
      <c r="M114" s="133" t="s">
        <v>48</v>
      </c>
      <c r="N114" s="133" t="s">
        <v>48</v>
      </c>
      <c r="O114" s="133"/>
      <c r="P114" s="133" t="s">
        <v>5822</v>
      </c>
      <c r="Q114" s="159">
        <v>43780</v>
      </c>
      <c r="R114" s="133"/>
      <c r="S114" s="133" t="s">
        <v>5444</v>
      </c>
      <c r="T114" s="133" t="s">
        <v>5814</v>
      </c>
      <c r="U114" s="133" t="s">
        <v>5851</v>
      </c>
      <c r="V114" s="129" t="s">
        <v>5348</v>
      </c>
      <c r="W114" s="133" t="s">
        <v>5814</v>
      </c>
      <c r="X114" s="133" t="s">
        <v>5851</v>
      </c>
    </row>
    <row r="115" spans="1:24" x14ac:dyDescent="0.25">
      <c r="A115" s="84" t="s">
        <v>824</v>
      </c>
      <c r="B115" s="137" t="s">
        <v>5304</v>
      </c>
      <c r="C115" s="138" t="s">
        <v>5414</v>
      </c>
      <c r="D115" s="129">
        <v>1</v>
      </c>
      <c r="E115" s="129">
        <v>1</v>
      </c>
      <c r="F115" s="184" t="s">
        <v>5315</v>
      </c>
      <c r="G115" s="188">
        <v>1</v>
      </c>
      <c r="H115" s="188">
        <v>1</v>
      </c>
      <c r="I115" s="133" t="s">
        <v>5381</v>
      </c>
      <c r="J115" s="150" t="s">
        <v>3461</v>
      </c>
      <c r="K115" s="133"/>
      <c r="L115" s="133"/>
      <c r="M115" s="133" t="s">
        <v>48</v>
      </c>
      <c r="N115" s="133" t="s">
        <v>48</v>
      </c>
      <c r="O115" s="133"/>
      <c r="P115" s="133" t="s">
        <v>5822</v>
      </c>
      <c r="Q115" s="159">
        <v>43780</v>
      </c>
      <c r="R115" s="133"/>
      <c r="S115" s="133" t="s">
        <v>5445</v>
      </c>
      <c r="T115" s="133" t="s">
        <v>5814</v>
      </c>
      <c r="U115" s="133" t="s">
        <v>5851</v>
      </c>
      <c r="V115" s="129" t="s">
        <v>5349</v>
      </c>
      <c r="W115" s="133" t="s">
        <v>5814</v>
      </c>
      <c r="X115" s="133" t="s">
        <v>5851</v>
      </c>
    </row>
    <row r="116" spans="1:24" x14ac:dyDescent="0.25">
      <c r="A116" s="84" t="s">
        <v>825</v>
      </c>
      <c r="B116" s="137" t="s">
        <v>5304</v>
      </c>
      <c r="C116" s="138" t="s">
        <v>5415</v>
      </c>
      <c r="D116" s="129">
        <v>2</v>
      </c>
      <c r="E116" s="129">
        <v>1</v>
      </c>
      <c r="F116" s="184" t="s">
        <v>5316</v>
      </c>
      <c r="G116" s="188">
        <v>2</v>
      </c>
      <c r="H116" s="188">
        <v>1</v>
      </c>
      <c r="I116" s="133" t="s">
        <v>5382</v>
      </c>
      <c r="J116" s="150" t="s">
        <v>3461</v>
      </c>
      <c r="K116" s="133"/>
      <c r="L116" s="133"/>
      <c r="M116" s="133" t="s">
        <v>48</v>
      </c>
      <c r="N116" s="133" t="s">
        <v>48</v>
      </c>
      <c r="O116" s="133"/>
      <c r="P116" s="133" t="s">
        <v>5822</v>
      </c>
      <c r="Q116" s="159">
        <v>43780</v>
      </c>
      <c r="R116" s="133"/>
      <c r="S116" s="133" t="s">
        <v>5446</v>
      </c>
      <c r="T116" s="133" t="s">
        <v>5814</v>
      </c>
      <c r="U116" s="133" t="s">
        <v>5838</v>
      </c>
      <c r="V116" s="129" t="s">
        <v>5350</v>
      </c>
      <c r="W116" s="133" t="s">
        <v>5814</v>
      </c>
      <c r="X116" s="133" t="s">
        <v>5838</v>
      </c>
    </row>
    <row r="117" spans="1:24" x14ac:dyDescent="0.25">
      <c r="A117" s="84" t="s">
        <v>826</v>
      </c>
      <c r="B117" s="137" t="s">
        <v>5304</v>
      </c>
      <c r="C117" s="138" t="s">
        <v>5416</v>
      </c>
      <c r="D117" s="129">
        <v>1</v>
      </c>
      <c r="E117" s="129">
        <v>1</v>
      </c>
      <c r="F117" s="184" t="s">
        <v>5317</v>
      </c>
      <c r="G117" s="188">
        <v>1</v>
      </c>
      <c r="H117" s="188">
        <v>1</v>
      </c>
      <c r="I117" s="133" t="s">
        <v>5383</v>
      </c>
      <c r="J117" s="150" t="s">
        <v>3461</v>
      </c>
      <c r="K117" s="133"/>
      <c r="L117" s="133"/>
      <c r="M117" s="133" t="s">
        <v>48</v>
      </c>
      <c r="N117" s="133" t="s">
        <v>48</v>
      </c>
      <c r="O117" s="133"/>
      <c r="P117" s="133" t="s">
        <v>5822</v>
      </c>
      <c r="Q117" s="159">
        <v>43780</v>
      </c>
      <c r="R117" s="133"/>
      <c r="S117" s="133" t="s">
        <v>5447</v>
      </c>
      <c r="T117" s="133" t="s">
        <v>5814</v>
      </c>
      <c r="U117" s="133" t="s">
        <v>5851</v>
      </c>
      <c r="V117" s="129" t="s">
        <v>5351</v>
      </c>
      <c r="W117" s="133" t="s">
        <v>5814</v>
      </c>
      <c r="X117" s="133" t="s">
        <v>5851</v>
      </c>
    </row>
    <row r="118" spans="1:24" x14ac:dyDescent="0.25">
      <c r="A118" s="84" t="s">
        <v>827</v>
      </c>
      <c r="B118" s="137" t="s">
        <v>5304</v>
      </c>
      <c r="C118" s="138" t="s">
        <v>5417</v>
      </c>
      <c r="D118" s="129">
        <v>2</v>
      </c>
      <c r="E118" s="129">
        <v>1</v>
      </c>
      <c r="F118" s="184" t="s">
        <v>5318</v>
      </c>
      <c r="G118" s="188">
        <v>2</v>
      </c>
      <c r="H118" s="188">
        <v>1</v>
      </c>
      <c r="I118" s="133" t="s">
        <v>5384</v>
      </c>
      <c r="J118" s="150" t="s">
        <v>3461</v>
      </c>
      <c r="K118" s="133"/>
      <c r="L118" s="133"/>
      <c r="M118" s="133" t="s">
        <v>48</v>
      </c>
      <c r="N118" s="133" t="s">
        <v>48</v>
      </c>
      <c r="O118" s="133"/>
      <c r="P118" s="133" t="s">
        <v>5822</v>
      </c>
      <c r="Q118" s="159">
        <v>43780</v>
      </c>
      <c r="R118" s="133"/>
      <c r="S118" s="133" t="s">
        <v>5448</v>
      </c>
      <c r="T118" s="133" t="s">
        <v>5814</v>
      </c>
      <c r="U118" s="133" t="s">
        <v>5838</v>
      </c>
      <c r="V118" s="129" t="s">
        <v>5352</v>
      </c>
      <c r="W118" s="133" t="s">
        <v>5814</v>
      </c>
      <c r="X118" s="133" t="s">
        <v>5838</v>
      </c>
    </row>
    <row r="119" spans="1:24" x14ac:dyDescent="0.25">
      <c r="A119" s="84" t="s">
        <v>828</v>
      </c>
      <c r="B119" s="137" t="s">
        <v>5304</v>
      </c>
      <c r="C119" s="138" t="s">
        <v>5418</v>
      </c>
      <c r="D119" s="129">
        <v>1</v>
      </c>
      <c r="E119" s="129">
        <v>1</v>
      </c>
      <c r="F119" s="184" t="s">
        <v>5319</v>
      </c>
      <c r="G119" s="188">
        <v>1</v>
      </c>
      <c r="H119" s="188">
        <v>1</v>
      </c>
      <c r="I119" s="133" t="s">
        <v>5385</v>
      </c>
      <c r="J119" s="150" t="s">
        <v>3461</v>
      </c>
      <c r="K119" s="133"/>
      <c r="L119" s="133"/>
      <c r="M119" s="133" t="s">
        <v>48</v>
      </c>
      <c r="N119" s="133" t="s">
        <v>48</v>
      </c>
      <c r="O119" s="133"/>
      <c r="P119" s="133" t="s">
        <v>5822</v>
      </c>
      <c r="Q119" s="159">
        <v>43780</v>
      </c>
      <c r="R119" s="133"/>
      <c r="S119" s="133" t="s">
        <v>5449</v>
      </c>
      <c r="T119" s="133" t="s">
        <v>5814</v>
      </c>
      <c r="U119" s="133" t="s">
        <v>5851</v>
      </c>
      <c r="V119" s="129" t="s">
        <v>5353</v>
      </c>
      <c r="W119" s="133" t="s">
        <v>5814</v>
      </c>
      <c r="X119" s="133" t="s">
        <v>5851</v>
      </c>
    </row>
    <row r="120" spans="1:24" x14ac:dyDescent="0.25">
      <c r="A120" s="84" t="s">
        <v>829</v>
      </c>
      <c r="B120" s="137" t="s">
        <v>5304</v>
      </c>
      <c r="C120" s="138" t="s">
        <v>5419</v>
      </c>
      <c r="D120" s="129">
        <v>1</v>
      </c>
      <c r="E120" s="129">
        <v>1</v>
      </c>
      <c r="F120" s="184" t="s">
        <v>5320</v>
      </c>
      <c r="G120" s="188">
        <v>1</v>
      </c>
      <c r="H120" s="188">
        <v>1</v>
      </c>
      <c r="I120" s="143" t="s">
        <v>5386</v>
      </c>
      <c r="J120" s="150" t="s">
        <v>3461</v>
      </c>
      <c r="K120" s="133"/>
      <c r="L120" s="133"/>
      <c r="M120" s="133" t="s">
        <v>48</v>
      </c>
      <c r="N120" s="133" t="s">
        <v>48</v>
      </c>
      <c r="O120" s="133"/>
      <c r="P120" s="133" t="s">
        <v>5822</v>
      </c>
      <c r="Q120" s="159">
        <v>43780</v>
      </c>
      <c r="R120" s="133"/>
      <c r="S120" s="133" t="s">
        <v>5450</v>
      </c>
      <c r="T120" s="133" t="s">
        <v>5814</v>
      </c>
      <c r="U120" s="133" t="s">
        <v>5851</v>
      </c>
      <c r="V120" s="129" t="s">
        <v>5354</v>
      </c>
      <c r="W120" s="133" t="s">
        <v>5814</v>
      </c>
      <c r="X120" s="133" t="s">
        <v>5851</v>
      </c>
    </row>
    <row r="121" spans="1:24" s="152" customFormat="1" ht="60" x14ac:dyDescent="0.25">
      <c r="A121" s="84" t="s">
        <v>830</v>
      </c>
      <c r="B121" s="178" t="s">
        <v>5864</v>
      </c>
      <c r="C121" s="138" t="s">
        <v>5866</v>
      </c>
      <c r="D121" s="129">
        <v>1</v>
      </c>
      <c r="E121" s="129">
        <v>1</v>
      </c>
      <c r="F121" s="184" t="s">
        <v>6080</v>
      </c>
      <c r="G121" s="188">
        <v>1</v>
      </c>
      <c r="H121" s="188">
        <v>1</v>
      </c>
      <c r="I121" s="133" t="s">
        <v>5865</v>
      </c>
      <c r="J121" s="130" t="s">
        <v>4738</v>
      </c>
      <c r="K121" s="133"/>
      <c r="L121" s="133"/>
      <c r="M121" s="133"/>
      <c r="N121" s="133"/>
      <c r="O121" s="199" t="s">
        <v>6301</v>
      </c>
      <c r="P121" s="158"/>
      <c r="Q121" s="159"/>
      <c r="R121" s="133"/>
      <c r="S121" s="133" t="s">
        <v>6286</v>
      </c>
      <c r="T121" s="133" t="s">
        <v>5808</v>
      </c>
      <c r="U121" s="133" t="s">
        <v>5808</v>
      </c>
      <c r="V121" s="129" t="s">
        <v>6217</v>
      </c>
      <c r="W121" s="133" t="s">
        <v>5808</v>
      </c>
      <c r="X121" s="133" t="s">
        <v>5808</v>
      </c>
    </row>
    <row r="122" spans="1:24" s="152" customFormat="1" ht="60" x14ac:dyDescent="0.25">
      <c r="A122" s="84" t="s">
        <v>831</v>
      </c>
      <c r="B122" s="178" t="s">
        <v>5864</v>
      </c>
      <c r="C122" s="138" t="s">
        <v>5868</v>
      </c>
      <c r="D122" s="129">
        <v>1</v>
      </c>
      <c r="E122" s="129">
        <v>1</v>
      </c>
      <c r="F122" s="184" t="s">
        <v>6081</v>
      </c>
      <c r="G122" s="188">
        <v>1</v>
      </c>
      <c r="H122" s="188">
        <v>1</v>
      </c>
      <c r="I122" s="133" t="s">
        <v>5867</v>
      </c>
      <c r="J122" s="130" t="s">
        <v>4738</v>
      </c>
      <c r="K122" s="133"/>
      <c r="L122" s="133"/>
      <c r="M122" s="133"/>
      <c r="N122" s="133"/>
      <c r="O122" s="199" t="s">
        <v>6301</v>
      </c>
      <c r="P122" s="158"/>
      <c r="Q122" s="159"/>
      <c r="R122" s="133"/>
      <c r="S122" s="133" t="s">
        <v>6287</v>
      </c>
      <c r="T122" s="133" t="s">
        <v>5808</v>
      </c>
      <c r="U122" s="133" t="s">
        <v>5808</v>
      </c>
      <c r="V122" s="129" t="s">
        <v>6218</v>
      </c>
      <c r="W122" s="133" t="s">
        <v>5808</v>
      </c>
      <c r="X122" s="133" t="s">
        <v>5808</v>
      </c>
    </row>
    <row r="123" spans="1:24" s="152" customFormat="1" ht="60" x14ac:dyDescent="0.25">
      <c r="A123" s="84" t="s">
        <v>832</v>
      </c>
      <c r="B123" s="178" t="s">
        <v>5864</v>
      </c>
      <c r="C123" s="138" t="s">
        <v>5870</v>
      </c>
      <c r="D123" s="129">
        <v>1</v>
      </c>
      <c r="E123" s="129">
        <v>1</v>
      </c>
      <c r="F123" s="184" t="s">
        <v>6082</v>
      </c>
      <c r="G123" s="188">
        <v>1</v>
      </c>
      <c r="H123" s="188">
        <v>1</v>
      </c>
      <c r="I123" s="133" t="s">
        <v>5869</v>
      </c>
      <c r="J123" s="130" t="s">
        <v>4738</v>
      </c>
      <c r="K123" s="133"/>
      <c r="L123" s="133"/>
      <c r="M123" s="133"/>
      <c r="N123" s="133"/>
      <c r="O123" s="199" t="s">
        <v>6301</v>
      </c>
      <c r="P123" s="158"/>
      <c r="Q123" s="159"/>
      <c r="R123" s="133"/>
      <c r="S123" s="133" t="s">
        <v>6288</v>
      </c>
      <c r="T123" s="133" t="s">
        <v>5808</v>
      </c>
      <c r="U123" s="133" t="s">
        <v>5808</v>
      </c>
      <c r="V123" s="129" t="s">
        <v>6219</v>
      </c>
      <c r="W123" s="133" t="s">
        <v>5808</v>
      </c>
      <c r="X123" s="133" t="s">
        <v>5808</v>
      </c>
    </row>
    <row r="124" spans="1:24" s="152" customFormat="1" ht="60" x14ac:dyDescent="0.25">
      <c r="A124" s="84" t="s">
        <v>833</v>
      </c>
      <c r="B124" s="178" t="s">
        <v>5864</v>
      </c>
      <c r="C124" s="138" t="s">
        <v>2415</v>
      </c>
      <c r="D124" s="129">
        <v>1</v>
      </c>
      <c r="E124" s="129">
        <v>1</v>
      </c>
      <c r="F124" s="184" t="s">
        <v>6083</v>
      </c>
      <c r="G124" s="188">
        <v>1</v>
      </c>
      <c r="H124" s="188">
        <v>1</v>
      </c>
      <c r="I124" s="133" t="s">
        <v>5871</v>
      </c>
      <c r="J124" s="130" t="s">
        <v>4738</v>
      </c>
      <c r="K124" s="133"/>
      <c r="L124" s="133"/>
      <c r="M124" s="133"/>
      <c r="N124" s="133"/>
      <c r="O124" s="199" t="s">
        <v>6301</v>
      </c>
      <c r="P124" s="158"/>
      <c r="Q124" s="159"/>
      <c r="R124" s="133"/>
      <c r="S124" s="133" t="s">
        <v>6289</v>
      </c>
      <c r="T124" s="133" t="s">
        <v>5808</v>
      </c>
      <c r="U124" s="133" t="s">
        <v>5808</v>
      </c>
      <c r="V124" s="129" t="s">
        <v>6220</v>
      </c>
      <c r="W124" s="133" t="s">
        <v>5808</v>
      </c>
      <c r="X124" s="133" t="s">
        <v>5808</v>
      </c>
    </row>
    <row r="125" spans="1:24" ht="60" x14ac:dyDescent="0.25">
      <c r="A125" s="84" t="s">
        <v>834</v>
      </c>
      <c r="B125" s="135" t="s">
        <v>4774</v>
      </c>
      <c r="C125" s="138" t="s">
        <v>4783</v>
      </c>
      <c r="D125" s="129">
        <v>1</v>
      </c>
      <c r="E125" s="129">
        <v>1</v>
      </c>
      <c r="F125" s="184" t="s">
        <v>1697</v>
      </c>
      <c r="G125" s="175">
        <v>1</v>
      </c>
      <c r="H125" s="188">
        <v>1</v>
      </c>
      <c r="I125" s="133" t="s">
        <v>5872</v>
      </c>
      <c r="J125" s="133" t="s">
        <v>4738</v>
      </c>
      <c r="K125" s="133"/>
      <c r="L125" s="133"/>
      <c r="M125" s="133"/>
      <c r="N125" s="133"/>
      <c r="O125" s="200" t="s">
        <v>6301</v>
      </c>
      <c r="P125" s="158" t="s">
        <v>5829</v>
      </c>
      <c r="Q125" s="133"/>
      <c r="R125" s="133"/>
      <c r="S125" s="140" t="s">
        <v>4819</v>
      </c>
      <c r="T125" s="133" t="s">
        <v>5808</v>
      </c>
      <c r="U125" s="133" t="s">
        <v>5808</v>
      </c>
      <c r="V125" s="129" t="s">
        <v>6221</v>
      </c>
      <c r="W125" s="133" t="s">
        <v>5808</v>
      </c>
      <c r="X125" s="133" t="s">
        <v>5808</v>
      </c>
    </row>
    <row r="126" spans="1:24" x14ac:dyDescent="0.25">
      <c r="A126" s="84" t="s">
        <v>835</v>
      </c>
      <c r="B126" s="137" t="s">
        <v>4718</v>
      </c>
      <c r="C126" s="138" t="s">
        <v>4733</v>
      </c>
      <c r="D126" s="129">
        <v>1</v>
      </c>
      <c r="E126" s="129">
        <v>1</v>
      </c>
      <c r="F126" s="184" t="s">
        <v>4757</v>
      </c>
      <c r="G126" s="188">
        <v>1</v>
      </c>
      <c r="H126" s="188">
        <v>1</v>
      </c>
      <c r="I126" s="131" t="s">
        <v>4725</v>
      </c>
      <c r="J126" s="137" t="s">
        <v>4738</v>
      </c>
      <c r="K126" s="133"/>
      <c r="L126" s="133"/>
      <c r="M126" s="133"/>
      <c r="N126" s="133"/>
      <c r="O126" s="133"/>
      <c r="P126" s="133" t="s">
        <v>5829</v>
      </c>
      <c r="Q126" s="133"/>
      <c r="R126" s="133"/>
      <c r="S126" s="133" t="s">
        <v>4745</v>
      </c>
      <c r="T126" s="126" t="s">
        <v>5805</v>
      </c>
      <c r="U126" s="126" t="s">
        <v>5854</v>
      </c>
      <c r="V126" s="129" t="s">
        <v>4769</v>
      </c>
      <c r="W126" s="126" t="s">
        <v>5805</v>
      </c>
      <c r="X126" s="126" t="s">
        <v>5854</v>
      </c>
    </row>
    <row r="127" spans="1:24" x14ac:dyDescent="0.25">
      <c r="A127" s="84" t="s">
        <v>836</v>
      </c>
      <c r="B127" s="137" t="s">
        <v>4718</v>
      </c>
      <c r="C127" s="138" t="s">
        <v>4734</v>
      </c>
      <c r="D127" s="129">
        <v>1</v>
      </c>
      <c r="E127" s="129">
        <v>1</v>
      </c>
      <c r="F127" s="184" t="s">
        <v>4758</v>
      </c>
      <c r="G127" s="188">
        <v>1</v>
      </c>
      <c r="H127" s="188">
        <v>1</v>
      </c>
      <c r="I127" s="131" t="s">
        <v>4726</v>
      </c>
      <c r="J127" s="137" t="s">
        <v>4738</v>
      </c>
      <c r="K127" s="133"/>
      <c r="L127" s="133"/>
      <c r="M127" s="133"/>
      <c r="N127" s="133"/>
      <c r="O127" s="133"/>
      <c r="P127" s="133" t="s">
        <v>5829</v>
      </c>
      <c r="Q127" s="133"/>
      <c r="R127" s="133"/>
      <c r="S127" s="133" t="s">
        <v>4746</v>
      </c>
      <c r="T127" s="126" t="s">
        <v>5805</v>
      </c>
      <c r="U127" s="126" t="s">
        <v>5854</v>
      </c>
      <c r="V127" s="129" t="s">
        <v>4770</v>
      </c>
      <c r="W127" s="126" t="s">
        <v>5805</v>
      </c>
      <c r="X127" s="126" t="s">
        <v>5854</v>
      </c>
    </row>
    <row r="128" spans="1:24" x14ac:dyDescent="0.25">
      <c r="A128" s="84" t="s">
        <v>837</v>
      </c>
      <c r="B128" s="137" t="s">
        <v>4718</v>
      </c>
      <c r="C128" s="138" t="s">
        <v>4735</v>
      </c>
      <c r="D128" s="129">
        <v>1</v>
      </c>
      <c r="E128" s="129">
        <v>1</v>
      </c>
      <c r="F128" s="184" t="s">
        <v>4759</v>
      </c>
      <c r="G128" s="188">
        <v>1</v>
      </c>
      <c r="H128" s="188">
        <v>1</v>
      </c>
      <c r="I128" s="131" t="s">
        <v>4727</v>
      </c>
      <c r="J128" s="137" t="s">
        <v>4738</v>
      </c>
      <c r="K128" s="133"/>
      <c r="L128" s="133"/>
      <c r="M128" s="133"/>
      <c r="N128" s="133"/>
      <c r="O128" s="133"/>
      <c r="P128" s="133" t="s">
        <v>5829</v>
      </c>
      <c r="Q128" s="133"/>
      <c r="R128" s="133"/>
      <c r="S128" s="133" t="s">
        <v>4747</v>
      </c>
      <c r="T128" s="126" t="s">
        <v>5805</v>
      </c>
      <c r="U128" s="126" t="s">
        <v>5854</v>
      </c>
      <c r="V128" s="129" t="s">
        <v>4771</v>
      </c>
      <c r="W128" s="126" t="s">
        <v>5805</v>
      </c>
      <c r="X128" s="126" t="s">
        <v>5854</v>
      </c>
    </row>
    <row r="129" spans="1:24" x14ac:dyDescent="0.25">
      <c r="A129" s="84" t="s">
        <v>838</v>
      </c>
      <c r="B129" s="137" t="s">
        <v>4718</v>
      </c>
      <c r="C129" s="138" t="s">
        <v>4736</v>
      </c>
      <c r="D129" s="129">
        <v>1</v>
      </c>
      <c r="E129" s="129">
        <v>1</v>
      </c>
      <c r="F129" s="184" t="s">
        <v>4760</v>
      </c>
      <c r="G129" s="188">
        <v>1</v>
      </c>
      <c r="H129" s="188">
        <v>1</v>
      </c>
      <c r="I129" s="131" t="s">
        <v>4728</v>
      </c>
      <c r="J129" s="137" t="s">
        <v>4738</v>
      </c>
      <c r="K129" s="133"/>
      <c r="L129" s="133"/>
      <c r="M129" s="133"/>
      <c r="N129" s="133"/>
      <c r="O129" s="133"/>
      <c r="P129" s="133" t="s">
        <v>5829</v>
      </c>
      <c r="Q129" s="133"/>
      <c r="R129" s="133"/>
      <c r="S129" s="133" t="s">
        <v>4748</v>
      </c>
      <c r="T129" s="126" t="s">
        <v>5805</v>
      </c>
      <c r="U129" s="126" t="s">
        <v>5854</v>
      </c>
      <c r="V129" s="129" t="s">
        <v>4772</v>
      </c>
      <c r="W129" s="126" t="s">
        <v>5805</v>
      </c>
      <c r="X129" s="126" t="s">
        <v>5854</v>
      </c>
    </row>
    <row r="130" spans="1:24" s="152" customFormat="1" x14ac:dyDescent="0.25">
      <c r="A130" s="84" t="s">
        <v>839</v>
      </c>
      <c r="B130" s="137" t="s">
        <v>4718</v>
      </c>
      <c r="C130" s="136" t="s">
        <v>4737</v>
      </c>
      <c r="D130" s="134">
        <v>1</v>
      </c>
      <c r="E130" s="129">
        <v>1</v>
      </c>
      <c r="F130" s="184" t="s">
        <v>4761</v>
      </c>
      <c r="G130" s="188">
        <v>1</v>
      </c>
      <c r="H130" s="188">
        <v>1</v>
      </c>
      <c r="I130" s="152" t="s">
        <v>4729</v>
      </c>
      <c r="J130" s="137" t="s">
        <v>4738</v>
      </c>
      <c r="K130" s="133"/>
      <c r="L130" s="133"/>
      <c r="M130" s="133"/>
      <c r="N130" s="133"/>
      <c r="O130" s="133"/>
      <c r="P130" s="133"/>
      <c r="Q130" s="133"/>
      <c r="R130" s="133"/>
      <c r="S130" s="133" t="s">
        <v>4749</v>
      </c>
      <c r="T130" s="126" t="s">
        <v>5805</v>
      </c>
      <c r="U130" s="126" t="s">
        <v>5854</v>
      </c>
      <c r="V130" s="129" t="s">
        <v>4773</v>
      </c>
      <c r="W130" s="126" t="s">
        <v>5805</v>
      </c>
      <c r="X130" s="126" t="s">
        <v>5854</v>
      </c>
    </row>
    <row r="131" spans="1:24" s="152" customFormat="1" ht="60" x14ac:dyDescent="0.25">
      <c r="A131" s="84" t="s">
        <v>840</v>
      </c>
      <c r="B131" s="137" t="s">
        <v>5873</v>
      </c>
      <c r="C131" s="138" t="s">
        <v>5875</v>
      </c>
      <c r="D131" s="129">
        <v>1</v>
      </c>
      <c r="E131" s="129">
        <v>1</v>
      </c>
      <c r="F131" s="184" t="s">
        <v>6084</v>
      </c>
      <c r="G131" s="188">
        <v>1</v>
      </c>
      <c r="H131" s="188">
        <v>1</v>
      </c>
      <c r="I131" s="152" t="s">
        <v>5874</v>
      </c>
      <c r="J131" s="137" t="s">
        <v>4738</v>
      </c>
      <c r="K131" s="133"/>
      <c r="L131" s="133"/>
      <c r="M131" s="133"/>
      <c r="N131" s="133"/>
      <c r="O131" s="199" t="s">
        <v>6301</v>
      </c>
      <c r="P131" s="133"/>
      <c r="Q131" s="133"/>
      <c r="R131" s="133"/>
      <c r="S131" s="133" t="s">
        <v>6290</v>
      </c>
      <c r="T131" s="126" t="s">
        <v>5805</v>
      </c>
      <c r="U131" s="126" t="s">
        <v>5854</v>
      </c>
      <c r="V131" s="129" t="s">
        <v>6222</v>
      </c>
      <c r="W131" s="126" t="s">
        <v>5805</v>
      </c>
      <c r="X131" s="126" t="s">
        <v>5854</v>
      </c>
    </row>
    <row r="132" spans="1:24" s="152" customFormat="1" ht="60" x14ac:dyDescent="0.25">
      <c r="A132" s="84" t="s">
        <v>841</v>
      </c>
      <c r="B132" s="137" t="s">
        <v>5873</v>
      </c>
      <c r="C132" s="138" t="s">
        <v>5876</v>
      </c>
      <c r="D132" s="129">
        <v>2</v>
      </c>
      <c r="E132" s="129">
        <v>1</v>
      </c>
      <c r="F132" s="184" t="s">
        <v>6085</v>
      </c>
      <c r="G132" s="188">
        <v>2</v>
      </c>
      <c r="H132" s="188">
        <v>1</v>
      </c>
      <c r="I132" s="152" t="s">
        <v>5874</v>
      </c>
      <c r="J132" s="137" t="s">
        <v>4738</v>
      </c>
      <c r="K132" s="133"/>
      <c r="L132" s="133"/>
      <c r="M132" s="133"/>
      <c r="N132" s="133"/>
      <c r="O132" s="199" t="s">
        <v>6301</v>
      </c>
      <c r="P132" s="133"/>
      <c r="Q132" s="133"/>
      <c r="R132" s="133"/>
      <c r="S132" s="133" t="s">
        <v>6291</v>
      </c>
      <c r="T132" s="126" t="s">
        <v>5805</v>
      </c>
      <c r="U132" s="126" t="s">
        <v>6230</v>
      </c>
      <c r="V132" s="129" t="s">
        <v>6223</v>
      </c>
      <c r="W132" s="126" t="s">
        <v>5805</v>
      </c>
      <c r="X132" s="126" t="s">
        <v>6230</v>
      </c>
    </row>
    <row r="133" spans="1:24" s="152" customFormat="1" ht="60" x14ac:dyDescent="0.25">
      <c r="A133" s="84" t="s">
        <v>842</v>
      </c>
      <c r="B133" s="137" t="s">
        <v>5873</v>
      </c>
      <c r="C133" s="138" t="s">
        <v>2415</v>
      </c>
      <c r="D133" s="129">
        <v>1</v>
      </c>
      <c r="E133" s="129">
        <v>1</v>
      </c>
      <c r="F133" s="184" t="s">
        <v>6086</v>
      </c>
      <c r="G133" s="188">
        <v>1</v>
      </c>
      <c r="H133" s="188">
        <v>1</v>
      </c>
      <c r="I133" s="152" t="s">
        <v>5871</v>
      </c>
      <c r="J133" s="137" t="s">
        <v>4738</v>
      </c>
      <c r="K133" s="133"/>
      <c r="L133" s="133"/>
      <c r="M133" s="133"/>
      <c r="N133" s="133"/>
      <c r="O133" s="199" t="s">
        <v>6301</v>
      </c>
      <c r="P133" s="133"/>
      <c r="Q133" s="133"/>
      <c r="R133" s="133"/>
      <c r="S133" s="133" t="s">
        <v>6292</v>
      </c>
      <c r="T133" s="126" t="s">
        <v>5805</v>
      </c>
      <c r="U133" s="126" t="s">
        <v>5854</v>
      </c>
      <c r="V133" s="129" t="s">
        <v>6224</v>
      </c>
      <c r="W133" s="126" t="s">
        <v>5805</v>
      </c>
      <c r="X133" s="126" t="s">
        <v>5854</v>
      </c>
    </row>
    <row r="134" spans="1:24" s="152" customFormat="1" ht="60" x14ac:dyDescent="0.25">
      <c r="A134" s="84" t="s">
        <v>843</v>
      </c>
      <c r="B134" s="137" t="s">
        <v>5873</v>
      </c>
      <c r="C134" s="138" t="s">
        <v>2464</v>
      </c>
      <c r="D134" s="129">
        <v>1</v>
      </c>
      <c r="E134" s="129">
        <v>1</v>
      </c>
      <c r="F134" s="184" t="s">
        <v>6087</v>
      </c>
      <c r="G134" s="188">
        <v>1</v>
      </c>
      <c r="H134" s="188">
        <v>1</v>
      </c>
      <c r="I134" s="152" t="s">
        <v>4720</v>
      </c>
      <c r="J134" s="137" t="s">
        <v>4738</v>
      </c>
      <c r="K134" s="133"/>
      <c r="L134" s="133"/>
      <c r="M134" s="133"/>
      <c r="N134" s="133"/>
      <c r="O134" s="199" t="s">
        <v>6301</v>
      </c>
      <c r="P134" s="133"/>
      <c r="Q134" s="133"/>
      <c r="R134" s="133"/>
      <c r="S134" s="133" t="s">
        <v>6293</v>
      </c>
      <c r="T134" s="126" t="s">
        <v>5805</v>
      </c>
      <c r="U134" s="126" t="s">
        <v>5854</v>
      </c>
      <c r="V134" s="129" t="s">
        <v>6225</v>
      </c>
      <c r="W134" s="126" t="s">
        <v>5805</v>
      </c>
      <c r="X134" s="126" t="s">
        <v>5854</v>
      </c>
    </row>
    <row r="135" spans="1:24" s="152" customFormat="1" ht="60" x14ac:dyDescent="0.25">
      <c r="A135" s="84" t="s">
        <v>844</v>
      </c>
      <c r="B135" s="137" t="s">
        <v>5873</v>
      </c>
      <c r="C135" s="138" t="s">
        <v>5878</v>
      </c>
      <c r="D135" s="129">
        <v>2</v>
      </c>
      <c r="E135" s="129">
        <v>1</v>
      </c>
      <c r="F135" s="184" t="s">
        <v>6088</v>
      </c>
      <c r="G135" s="188">
        <v>1</v>
      </c>
      <c r="H135" s="188">
        <v>1</v>
      </c>
      <c r="I135" s="152" t="s">
        <v>5877</v>
      </c>
      <c r="J135" s="137" t="s">
        <v>4738</v>
      </c>
      <c r="K135" s="133"/>
      <c r="L135" s="133"/>
      <c r="M135" s="133"/>
      <c r="N135" s="133"/>
      <c r="O135" s="199" t="s">
        <v>6301</v>
      </c>
      <c r="P135" s="133"/>
      <c r="Q135" s="133"/>
      <c r="R135" s="133"/>
      <c r="S135" s="133" t="s">
        <v>6294</v>
      </c>
      <c r="T135" s="126" t="s">
        <v>5805</v>
      </c>
      <c r="U135" s="126" t="s">
        <v>5854</v>
      </c>
      <c r="V135" s="129" t="s">
        <v>6226</v>
      </c>
      <c r="W135" s="126" t="s">
        <v>5805</v>
      </c>
      <c r="X135" s="126" t="s">
        <v>5854</v>
      </c>
    </row>
    <row r="136" spans="1:24" s="152" customFormat="1" ht="60" x14ac:dyDescent="0.25">
      <c r="A136" s="84" t="s">
        <v>845</v>
      </c>
      <c r="B136" s="137" t="s">
        <v>5873</v>
      </c>
      <c r="C136" s="138" t="s">
        <v>1844</v>
      </c>
      <c r="D136" s="129">
        <v>1</v>
      </c>
      <c r="E136" s="129">
        <v>1</v>
      </c>
      <c r="F136" s="184" t="s">
        <v>6089</v>
      </c>
      <c r="G136" s="188">
        <v>1</v>
      </c>
      <c r="H136" s="188">
        <v>1</v>
      </c>
      <c r="I136" s="152" t="s">
        <v>5660</v>
      </c>
      <c r="J136" s="137" t="s">
        <v>4738</v>
      </c>
      <c r="K136" s="133"/>
      <c r="L136" s="133"/>
      <c r="M136" s="133"/>
      <c r="N136" s="133"/>
      <c r="O136" s="199" t="s">
        <v>6301</v>
      </c>
      <c r="P136" s="133"/>
      <c r="Q136" s="133"/>
      <c r="R136" s="133"/>
      <c r="S136" s="133" t="s">
        <v>6295</v>
      </c>
      <c r="T136" s="126" t="s">
        <v>5805</v>
      </c>
      <c r="U136" s="126" t="s">
        <v>5854</v>
      </c>
      <c r="V136" s="129" t="s">
        <v>6227</v>
      </c>
      <c r="W136" s="126" t="s">
        <v>5805</v>
      </c>
      <c r="X136" s="126" t="s">
        <v>5854</v>
      </c>
    </row>
    <row r="137" spans="1:24" s="152" customFormat="1" ht="60" x14ac:dyDescent="0.25">
      <c r="A137" s="84" t="s">
        <v>846</v>
      </c>
      <c r="B137" s="137" t="s">
        <v>5873</v>
      </c>
      <c r="C137" s="138" t="s">
        <v>5880</v>
      </c>
      <c r="D137" s="129">
        <v>1</v>
      </c>
      <c r="E137" s="129">
        <v>1</v>
      </c>
      <c r="F137" s="184" t="s">
        <v>6090</v>
      </c>
      <c r="G137" s="188">
        <v>1</v>
      </c>
      <c r="H137" s="188">
        <v>1</v>
      </c>
      <c r="I137" s="152" t="s">
        <v>5879</v>
      </c>
      <c r="J137" s="137" t="s">
        <v>4738</v>
      </c>
      <c r="K137" s="133"/>
      <c r="L137" s="133"/>
      <c r="M137" s="133"/>
      <c r="N137" s="133"/>
      <c r="O137" s="199" t="s">
        <v>6301</v>
      </c>
      <c r="P137" s="133"/>
      <c r="Q137" s="133"/>
      <c r="R137" s="133"/>
      <c r="S137" s="133" t="s">
        <v>6296</v>
      </c>
      <c r="T137" s="126" t="s">
        <v>5805</v>
      </c>
      <c r="U137" s="126" t="s">
        <v>5854</v>
      </c>
      <c r="V137" s="129" t="s">
        <v>6228</v>
      </c>
      <c r="W137" s="126" t="s">
        <v>5805</v>
      </c>
      <c r="X137" s="126" t="s">
        <v>5854</v>
      </c>
    </row>
    <row r="138" spans="1:24" s="152" customFormat="1" ht="60" x14ac:dyDescent="0.25">
      <c r="A138" s="84" t="s">
        <v>847</v>
      </c>
      <c r="B138" s="137" t="s">
        <v>5873</v>
      </c>
      <c r="C138" s="138" t="s">
        <v>5882</v>
      </c>
      <c r="D138" s="129">
        <v>2</v>
      </c>
      <c r="E138" s="129">
        <v>1</v>
      </c>
      <c r="F138" s="184" t="s">
        <v>6091</v>
      </c>
      <c r="G138" s="188">
        <v>2</v>
      </c>
      <c r="H138" s="188">
        <v>1</v>
      </c>
      <c r="I138" s="152" t="s">
        <v>5881</v>
      </c>
      <c r="J138" s="137" t="s">
        <v>4738</v>
      </c>
      <c r="K138" s="133"/>
      <c r="L138" s="133"/>
      <c r="M138" s="133"/>
      <c r="N138" s="133"/>
      <c r="O138" s="199" t="s">
        <v>6301</v>
      </c>
      <c r="P138" s="133"/>
      <c r="Q138" s="133"/>
      <c r="R138" s="133"/>
      <c r="S138" s="133" t="s">
        <v>6297</v>
      </c>
      <c r="T138" s="126" t="s">
        <v>5805</v>
      </c>
      <c r="U138" s="126" t="s">
        <v>6230</v>
      </c>
      <c r="V138" s="129" t="s">
        <v>6229</v>
      </c>
      <c r="W138" s="126" t="s">
        <v>5805</v>
      </c>
      <c r="X138" s="126" t="s">
        <v>6230</v>
      </c>
    </row>
    <row r="139" spans="1:24" ht="60" x14ac:dyDescent="0.25">
      <c r="A139" s="84" t="s">
        <v>848</v>
      </c>
      <c r="B139" s="137" t="s">
        <v>5304</v>
      </c>
      <c r="C139" s="138" t="s">
        <v>5420</v>
      </c>
      <c r="D139" s="129">
        <v>1</v>
      </c>
      <c r="E139" s="129">
        <v>1</v>
      </c>
      <c r="F139" s="184" t="s">
        <v>5321</v>
      </c>
      <c r="G139" s="188">
        <v>1</v>
      </c>
      <c r="H139" s="188">
        <v>1</v>
      </c>
      <c r="I139" s="133" t="s">
        <v>5387</v>
      </c>
      <c r="J139" s="150" t="s">
        <v>3461</v>
      </c>
      <c r="K139" s="133"/>
      <c r="L139" s="133"/>
      <c r="M139" s="133" t="s">
        <v>48</v>
      </c>
      <c r="N139" s="133" t="s">
        <v>48</v>
      </c>
      <c r="O139" s="199" t="s">
        <v>6301</v>
      </c>
      <c r="P139" s="133" t="s">
        <v>5822</v>
      </c>
      <c r="Q139" s="133"/>
      <c r="R139" s="133"/>
      <c r="S139" s="133" t="s">
        <v>5451</v>
      </c>
      <c r="T139" s="133" t="s">
        <v>5814</v>
      </c>
      <c r="U139" s="133" t="s">
        <v>5851</v>
      </c>
      <c r="V139" s="129" t="s">
        <v>5355</v>
      </c>
      <c r="W139" s="133" t="s">
        <v>5814</v>
      </c>
      <c r="X139" s="133" t="s">
        <v>5851</v>
      </c>
    </row>
    <row r="140" spans="1:24" ht="60" x14ac:dyDescent="0.25">
      <c r="A140" s="84" t="s">
        <v>849</v>
      </c>
      <c r="B140" s="137" t="s">
        <v>5304</v>
      </c>
      <c r="C140" s="138" t="s">
        <v>5421</v>
      </c>
      <c r="D140" s="129">
        <v>1</v>
      </c>
      <c r="E140" s="129">
        <v>1</v>
      </c>
      <c r="F140" s="184" t="s">
        <v>5322</v>
      </c>
      <c r="G140" s="188">
        <v>1</v>
      </c>
      <c r="H140" s="188">
        <v>1</v>
      </c>
      <c r="I140" s="133" t="s">
        <v>5388</v>
      </c>
      <c r="J140" s="150" t="s">
        <v>3461</v>
      </c>
      <c r="K140" s="133"/>
      <c r="L140" s="133"/>
      <c r="M140" s="133" t="s">
        <v>48</v>
      </c>
      <c r="N140" s="133" t="s">
        <v>48</v>
      </c>
      <c r="O140" s="199" t="s">
        <v>6301</v>
      </c>
      <c r="P140" s="133" t="s">
        <v>5822</v>
      </c>
      <c r="Q140" s="133"/>
      <c r="R140" s="133"/>
      <c r="S140" s="133" t="s">
        <v>5452</v>
      </c>
      <c r="T140" s="133" t="s">
        <v>5814</v>
      </c>
      <c r="U140" s="133" t="s">
        <v>5851</v>
      </c>
      <c r="V140" s="129" t="s">
        <v>5356</v>
      </c>
      <c r="W140" s="133" t="s">
        <v>5814</v>
      </c>
      <c r="X140" s="133" t="s">
        <v>5851</v>
      </c>
    </row>
    <row r="141" spans="1:24" ht="60" x14ac:dyDescent="0.25">
      <c r="A141" s="84" t="s">
        <v>850</v>
      </c>
      <c r="B141" s="137" t="s">
        <v>5304</v>
      </c>
      <c r="C141" s="138" t="s">
        <v>5422</v>
      </c>
      <c r="D141" s="129">
        <v>1</v>
      </c>
      <c r="E141" s="129">
        <v>1</v>
      </c>
      <c r="F141" s="184" t="s">
        <v>5323</v>
      </c>
      <c r="G141" s="188">
        <v>1</v>
      </c>
      <c r="H141" s="188">
        <v>1</v>
      </c>
      <c r="I141" s="133" t="s">
        <v>5389</v>
      </c>
      <c r="J141" s="150" t="s">
        <v>3461</v>
      </c>
      <c r="K141" s="133" t="s">
        <v>48</v>
      </c>
      <c r="L141" s="133" t="s">
        <v>48</v>
      </c>
      <c r="M141" s="133"/>
      <c r="N141" s="133"/>
      <c r="O141" s="199" t="s">
        <v>6301</v>
      </c>
      <c r="P141" s="133" t="s">
        <v>5822</v>
      </c>
      <c r="Q141" s="133"/>
      <c r="R141" s="133"/>
      <c r="S141" s="133" t="s">
        <v>5453</v>
      </c>
      <c r="T141" s="133" t="s">
        <v>5814</v>
      </c>
      <c r="U141" s="133" t="s">
        <v>5851</v>
      </c>
      <c r="V141" s="129" t="s">
        <v>5357</v>
      </c>
      <c r="W141" s="133" t="s">
        <v>5814</v>
      </c>
      <c r="X141" s="133" t="s">
        <v>5851</v>
      </c>
    </row>
    <row r="142" spans="1:24" ht="60" x14ac:dyDescent="0.25">
      <c r="A142" s="84" t="s">
        <v>851</v>
      </c>
      <c r="B142" s="137" t="s">
        <v>5304</v>
      </c>
      <c r="C142" s="138" t="s">
        <v>5423</v>
      </c>
      <c r="D142" s="129">
        <v>1</v>
      </c>
      <c r="E142" s="129">
        <v>1</v>
      </c>
      <c r="F142" s="184" t="s">
        <v>5324</v>
      </c>
      <c r="G142" s="188">
        <v>1</v>
      </c>
      <c r="H142" s="188">
        <v>1</v>
      </c>
      <c r="I142" s="133" t="s">
        <v>5390</v>
      </c>
      <c r="J142" s="150" t="s">
        <v>3461</v>
      </c>
      <c r="K142" s="133"/>
      <c r="L142" s="133"/>
      <c r="M142" s="133" t="s">
        <v>48</v>
      </c>
      <c r="N142" s="133" t="s">
        <v>48</v>
      </c>
      <c r="O142" s="199" t="s">
        <v>6301</v>
      </c>
      <c r="P142" s="133" t="s">
        <v>5822</v>
      </c>
      <c r="Q142" s="133"/>
      <c r="R142" s="133"/>
      <c r="S142" s="133" t="s">
        <v>5454</v>
      </c>
      <c r="T142" s="133" t="s">
        <v>5814</v>
      </c>
      <c r="U142" s="133" t="s">
        <v>5851</v>
      </c>
      <c r="V142" s="129" t="s">
        <v>5358</v>
      </c>
      <c r="W142" s="133" t="s">
        <v>5814</v>
      </c>
      <c r="X142" s="133" t="s">
        <v>5851</v>
      </c>
    </row>
    <row r="143" spans="1:24" ht="60" x14ac:dyDescent="0.25">
      <c r="A143" s="84" t="s">
        <v>852</v>
      </c>
      <c r="B143" s="137" t="s">
        <v>5304</v>
      </c>
      <c r="C143" s="138" t="s">
        <v>5424</v>
      </c>
      <c r="D143" s="129">
        <v>3</v>
      </c>
      <c r="E143" s="129">
        <v>1</v>
      </c>
      <c r="F143" s="184" t="s">
        <v>5325</v>
      </c>
      <c r="G143" s="188">
        <v>3</v>
      </c>
      <c r="H143" s="188">
        <v>1</v>
      </c>
      <c r="I143" s="133" t="s">
        <v>5391</v>
      </c>
      <c r="J143" s="150" t="s">
        <v>3461</v>
      </c>
      <c r="K143" s="133"/>
      <c r="L143" s="133"/>
      <c r="M143" s="133" t="s">
        <v>48</v>
      </c>
      <c r="N143" s="133" t="s">
        <v>48</v>
      </c>
      <c r="O143" s="199" t="s">
        <v>6301</v>
      </c>
      <c r="P143" s="133" t="s">
        <v>5822</v>
      </c>
      <c r="Q143" s="133"/>
      <c r="R143" s="133"/>
      <c r="S143" s="133" t="s">
        <v>5455</v>
      </c>
      <c r="T143" s="133" t="s">
        <v>5814</v>
      </c>
      <c r="U143" s="133" t="s">
        <v>5861</v>
      </c>
      <c r="V143" s="129" t="s">
        <v>5359</v>
      </c>
      <c r="W143" s="133" t="s">
        <v>5814</v>
      </c>
      <c r="X143" s="133" t="s">
        <v>5861</v>
      </c>
    </row>
    <row r="144" spans="1:24" ht="60" x14ac:dyDescent="0.25">
      <c r="A144" s="84" t="s">
        <v>853</v>
      </c>
      <c r="B144" s="137" t="s">
        <v>5304</v>
      </c>
      <c r="C144" s="138" t="s">
        <v>1016</v>
      </c>
      <c r="D144" s="129">
        <v>1</v>
      </c>
      <c r="E144" s="129">
        <v>1</v>
      </c>
      <c r="F144" s="184" t="s">
        <v>5326</v>
      </c>
      <c r="G144" s="188">
        <v>2</v>
      </c>
      <c r="H144" s="188">
        <v>1</v>
      </c>
      <c r="I144" s="133" t="s">
        <v>5392</v>
      </c>
      <c r="J144" s="150" t="s">
        <v>3461</v>
      </c>
      <c r="K144" s="133"/>
      <c r="L144" s="133"/>
      <c r="M144" s="133" t="s">
        <v>48</v>
      </c>
      <c r="N144" s="133" t="s">
        <v>48</v>
      </c>
      <c r="O144" s="199" t="s">
        <v>6301</v>
      </c>
      <c r="P144" s="133" t="s">
        <v>5822</v>
      </c>
      <c r="Q144" s="133"/>
      <c r="R144" s="133"/>
      <c r="S144" s="133" t="s">
        <v>5456</v>
      </c>
      <c r="T144" s="133" t="s">
        <v>5814</v>
      </c>
      <c r="U144" s="133" t="s">
        <v>5851</v>
      </c>
      <c r="V144" s="129" t="s">
        <v>5360</v>
      </c>
      <c r="W144" s="133" t="s">
        <v>5814</v>
      </c>
      <c r="X144" s="133" t="s">
        <v>5838</v>
      </c>
    </row>
    <row r="145" spans="1:24" ht="60" x14ac:dyDescent="0.25">
      <c r="A145" s="84" t="s">
        <v>854</v>
      </c>
      <c r="B145" s="137" t="s">
        <v>5304</v>
      </c>
      <c r="C145" s="138" t="s">
        <v>5425</v>
      </c>
      <c r="D145" s="129">
        <v>1</v>
      </c>
      <c r="E145" s="129">
        <v>1</v>
      </c>
      <c r="F145" s="184" t="s">
        <v>5327</v>
      </c>
      <c r="G145" s="188">
        <v>1</v>
      </c>
      <c r="H145" s="188">
        <v>1</v>
      </c>
      <c r="I145" s="133" t="s">
        <v>5393</v>
      </c>
      <c r="J145" s="150" t="s">
        <v>3461</v>
      </c>
      <c r="K145" s="133" t="s">
        <v>48</v>
      </c>
      <c r="L145" s="133" t="s">
        <v>48</v>
      </c>
      <c r="M145" s="133"/>
      <c r="N145" s="133"/>
      <c r="O145" s="199" t="s">
        <v>6301</v>
      </c>
      <c r="P145" s="133" t="s">
        <v>5822</v>
      </c>
      <c r="Q145" s="133"/>
      <c r="R145" s="133"/>
      <c r="S145" s="133" t="s">
        <v>5457</v>
      </c>
      <c r="T145" s="133" t="s">
        <v>5814</v>
      </c>
      <c r="U145" s="133" t="s">
        <v>5851</v>
      </c>
      <c r="V145" s="129" t="s">
        <v>5361</v>
      </c>
      <c r="W145" s="133" t="s">
        <v>5814</v>
      </c>
      <c r="X145" s="133" t="s">
        <v>5851</v>
      </c>
    </row>
    <row r="146" spans="1:24" ht="60" x14ac:dyDescent="0.25">
      <c r="A146" s="84" t="s">
        <v>855</v>
      </c>
      <c r="B146" s="137" t="s">
        <v>5304</v>
      </c>
      <c r="C146" s="138" t="s">
        <v>5426</v>
      </c>
      <c r="D146" s="129">
        <v>1</v>
      </c>
      <c r="E146" s="129">
        <v>1</v>
      </c>
      <c r="F146" s="184" t="s">
        <v>5328</v>
      </c>
      <c r="G146" s="188">
        <v>1</v>
      </c>
      <c r="H146" s="188">
        <v>1</v>
      </c>
      <c r="I146" s="133" t="s">
        <v>5394</v>
      </c>
      <c r="J146" s="150" t="s">
        <v>3461</v>
      </c>
      <c r="K146" s="133" t="s">
        <v>48</v>
      </c>
      <c r="L146" s="133" t="s">
        <v>48</v>
      </c>
      <c r="M146" s="133"/>
      <c r="N146" s="133"/>
      <c r="O146" s="199" t="s">
        <v>6301</v>
      </c>
      <c r="P146" s="133" t="s">
        <v>5822</v>
      </c>
      <c r="Q146" s="133"/>
      <c r="R146" s="133"/>
      <c r="S146" s="133" t="s">
        <v>5458</v>
      </c>
      <c r="T146" s="133" t="s">
        <v>5814</v>
      </c>
      <c r="U146" s="133" t="s">
        <v>5851</v>
      </c>
      <c r="V146" s="129" t="s">
        <v>5362</v>
      </c>
      <c r="W146" s="133" t="s">
        <v>5814</v>
      </c>
      <c r="X146" s="133" t="s">
        <v>5851</v>
      </c>
    </row>
    <row r="147" spans="1:24" ht="60" x14ac:dyDescent="0.25">
      <c r="A147" s="84" t="s">
        <v>856</v>
      </c>
      <c r="B147" s="137" t="s">
        <v>5304</v>
      </c>
      <c r="C147" s="138" t="s">
        <v>5427</v>
      </c>
      <c r="D147" s="129">
        <v>1</v>
      </c>
      <c r="E147" s="129">
        <v>1</v>
      </c>
      <c r="F147" s="184" t="s">
        <v>5329</v>
      </c>
      <c r="G147" s="188">
        <v>1</v>
      </c>
      <c r="H147" s="188">
        <v>1</v>
      </c>
      <c r="I147" s="133" t="s">
        <v>5395</v>
      </c>
      <c r="J147" s="150" t="s">
        <v>3461</v>
      </c>
      <c r="K147" s="133" t="s">
        <v>48</v>
      </c>
      <c r="L147" s="133" t="s">
        <v>48</v>
      </c>
      <c r="M147" s="133"/>
      <c r="N147" s="133"/>
      <c r="O147" s="199" t="s">
        <v>6301</v>
      </c>
      <c r="P147" s="133" t="s">
        <v>5822</v>
      </c>
      <c r="Q147" s="133"/>
      <c r="R147" s="133"/>
      <c r="S147" s="133" t="s">
        <v>5459</v>
      </c>
      <c r="T147" s="133" t="s">
        <v>5814</v>
      </c>
      <c r="U147" s="133" t="s">
        <v>5851</v>
      </c>
      <c r="V147" s="129" t="s">
        <v>5363</v>
      </c>
      <c r="W147" s="133" t="s">
        <v>5814</v>
      </c>
      <c r="X147" s="133" t="s">
        <v>5851</v>
      </c>
    </row>
    <row r="148" spans="1:24" ht="60" x14ac:dyDescent="0.25">
      <c r="A148" s="84" t="s">
        <v>857</v>
      </c>
      <c r="B148" s="137" t="s">
        <v>5304</v>
      </c>
      <c r="C148" s="138" t="s">
        <v>5428</v>
      </c>
      <c r="D148" s="129">
        <v>1</v>
      </c>
      <c r="E148" s="129">
        <v>1</v>
      </c>
      <c r="F148" s="184" t="s">
        <v>5330</v>
      </c>
      <c r="G148" s="188">
        <v>1</v>
      </c>
      <c r="H148" s="188">
        <v>1</v>
      </c>
      <c r="I148" s="133" t="s">
        <v>5396</v>
      </c>
      <c r="J148" s="150" t="s">
        <v>3461</v>
      </c>
      <c r="K148" s="133" t="s">
        <v>48</v>
      </c>
      <c r="L148" s="133" t="s">
        <v>48</v>
      </c>
      <c r="M148" s="133"/>
      <c r="N148" s="133"/>
      <c r="O148" s="199" t="s">
        <v>6301</v>
      </c>
      <c r="P148" s="133" t="s">
        <v>5822</v>
      </c>
      <c r="Q148" s="133"/>
      <c r="R148" s="133"/>
      <c r="S148" s="133" t="s">
        <v>5460</v>
      </c>
      <c r="T148" s="133" t="s">
        <v>5814</v>
      </c>
      <c r="U148" s="133" t="s">
        <v>5851</v>
      </c>
      <c r="V148" s="129" t="s">
        <v>5364</v>
      </c>
      <c r="W148" s="133" t="s">
        <v>5814</v>
      </c>
      <c r="X148" s="133" t="s">
        <v>5851</v>
      </c>
    </row>
    <row r="149" spans="1:24" ht="60" x14ac:dyDescent="0.25">
      <c r="A149" s="84" t="s">
        <v>858</v>
      </c>
      <c r="B149" s="137" t="s">
        <v>5304</v>
      </c>
      <c r="C149" s="138" t="s">
        <v>5429</v>
      </c>
      <c r="D149" s="129">
        <v>1</v>
      </c>
      <c r="E149" s="129">
        <v>1</v>
      </c>
      <c r="F149" s="184" t="s">
        <v>5331</v>
      </c>
      <c r="G149" s="188">
        <v>1</v>
      </c>
      <c r="H149" s="188">
        <v>1</v>
      </c>
      <c r="I149" s="133" t="s">
        <v>5397</v>
      </c>
      <c r="J149" s="150" t="s">
        <v>3461</v>
      </c>
      <c r="K149" s="133" t="s">
        <v>48</v>
      </c>
      <c r="L149" s="133" t="s">
        <v>48</v>
      </c>
      <c r="M149" s="133"/>
      <c r="N149" s="133"/>
      <c r="O149" s="199" t="s">
        <v>6301</v>
      </c>
      <c r="P149" s="133" t="s">
        <v>5822</v>
      </c>
      <c r="Q149" s="133"/>
      <c r="R149" s="133"/>
      <c r="S149" s="133" t="s">
        <v>5461</v>
      </c>
      <c r="T149" s="133" t="s">
        <v>5814</v>
      </c>
      <c r="U149" s="133" t="s">
        <v>5851</v>
      </c>
      <c r="V149" s="129" t="s">
        <v>5365</v>
      </c>
      <c r="W149" s="133" t="s">
        <v>5814</v>
      </c>
      <c r="X149" s="133" t="s">
        <v>5851</v>
      </c>
    </row>
    <row r="150" spans="1:24" ht="60" x14ac:dyDescent="0.25">
      <c r="A150" s="84" t="s">
        <v>859</v>
      </c>
      <c r="B150" s="137" t="s">
        <v>5304</v>
      </c>
      <c r="C150" s="138" t="s">
        <v>5430</v>
      </c>
      <c r="D150" s="129">
        <v>3</v>
      </c>
      <c r="E150" s="129">
        <v>1</v>
      </c>
      <c r="F150" s="184" t="s">
        <v>5332</v>
      </c>
      <c r="G150" s="188">
        <v>1</v>
      </c>
      <c r="H150" s="188">
        <v>1</v>
      </c>
      <c r="I150" s="133" t="s">
        <v>5398</v>
      </c>
      <c r="J150" s="150" t="s">
        <v>3461</v>
      </c>
      <c r="K150" s="133"/>
      <c r="L150" s="133"/>
      <c r="M150" s="133" t="s">
        <v>48</v>
      </c>
      <c r="N150" s="133" t="s">
        <v>48</v>
      </c>
      <c r="O150" s="199" t="s">
        <v>6301</v>
      </c>
      <c r="P150" s="133" t="s">
        <v>5822</v>
      </c>
      <c r="Q150" s="133"/>
      <c r="R150" s="133"/>
      <c r="S150" s="133" t="s">
        <v>5462</v>
      </c>
      <c r="T150" s="133" t="s">
        <v>5814</v>
      </c>
      <c r="U150" s="133" t="s">
        <v>5861</v>
      </c>
      <c r="V150" s="129" t="s">
        <v>5366</v>
      </c>
      <c r="W150" s="133" t="s">
        <v>5814</v>
      </c>
      <c r="X150" s="133" t="s">
        <v>5851</v>
      </c>
    </row>
    <row r="151" spans="1:24" ht="60" x14ac:dyDescent="0.25">
      <c r="A151" s="84" t="s">
        <v>860</v>
      </c>
      <c r="B151" s="137" t="s">
        <v>5304</v>
      </c>
      <c r="C151" s="138" t="s">
        <v>2705</v>
      </c>
      <c r="D151" s="129">
        <v>2</v>
      </c>
      <c r="E151" s="129">
        <v>1</v>
      </c>
      <c r="F151" s="184" t="s">
        <v>5333</v>
      </c>
      <c r="G151" s="188">
        <v>3</v>
      </c>
      <c r="H151" s="188">
        <v>1</v>
      </c>
      <c r="I151" s="133" t="s">
        <v>5399</v>
      </c>
      <c r="J151" s="150" t="s">
        <v>3461</v>
      </c>
      <c r="K151" s="133"/>
      <c r="L151" s="133"/>
      <c r="M151" s="133" t="s">
        <v>48</v>
      </c>
      <c r="N151" s="133" t="s">
        <v>48</v>
      </c>
      <c r="O151" s="199" t="s">
        <v>6301</v>
      </c>
      <c r="P151" s="133" t="s">
        <v>5822</v>
      </c>
      <c r="Q151" s="133"/>
      <c r="R151" s="133"/>
      <c r="S151" s="133" t="s">
        <v>5463</v>
      </c>
      <c r="T151" s="133" t="s">
        <v>5814</v>
      </c>
      <c r="U151" s="133" t="s">
        <v>5838</v>
      </c>
      <c r="V151" s="129" t="s">
        <v>5367</v>
      </c>
      <c r="W151" s="133" t="s">
        <v>5814</v>
      </c>
      <c r="X151" s="133" t="s">
        <v>5861</v>
      </c>
    </row>
    <row r="152" spans="1:24" ht="60" x14ac:dyDescent="0.25">
      <c r="A152" s="84" t="s">
        <v>863</v>
      </c>
      <c r="B152" s="137" t="s">
        <v>5304</v>
      </c>
      <c r="C152" s="138" t="s">
        <v>5431</v>
      </c>
      <c r="D152" s="129">
        <v>1</v>
      </c>
      <c r="E152" s="129">
        <v>1</v>
      </c>
      <c r="F152" s="184" t="s">
        <v>5334</v>
      </c>
      <c r="G152" s="188">
        <v>2</v>
      </c>
      <c r="H152" s="188">
        <v>1</v>
      </c>
      <c r="I152" s="133" t="s">
        <v>5400</v>
      </c>
      <c r="J152" s="150" t="s">
        <v>3461</v>
      </c>
      <c r="K152" s="133" t="s">
        <v>48</v>
      </c>
      <c r="L152" s="133" t="s">
        <v>48</v>
      </c>
      <c r="M152" s="133"/>
      <c r="N152" s="133"/>
      <c r="O152" s="199" t="s">
        <v>6301</v>
      </c>
      <c r="P152" s="133" t="s">
        <v>5822</v>
      </c>
      <c r="Q152" s="133"/>
      <c r="R152" s="133"/>
      <c r="S152" s="133" t="s">
        <v>5464</v>
      </c>
      <c r="T152" s="133" t="s">
        <v>5814</v>
      </c>
      <c r="U152" s="133" t="s">
        <v>5851</v>
      </c>
      <c r="V152" s="129" t="s">
        <v>5368</v>
      </c>
      <c r="W152" s="133" t="s">
        <v>5814</v>
      </c>
      <c r="X152" s="133" t="s">
        <v>5838</v>
      </c>
    </row>
    <row r="153" spans="1:24" s="152" customFormat="1" x14ac:dyDescent="0.25">
      <c r="A153" s="84" t="s">
        <v>864</v>
      </c>
      <c r="B153" s="137" t="s">
        <v>5304</v>
      </c>
      <c r="C153" s="138"/>
      <c r="D153" s="129"/>
      <c r="E153" s="129"/>
      <c r="F153" s="184" t="s">
        <v>6092</v>
      </c>
      <c r="G153" s="188">
        <v>1</v>
      </c>
      <c r="H153" s="188">
        <v>1</v>
      </c>
      <c r="I153" s="133" t="s">
        <v>6179</v>
      </c>
      <c r="J153" s="154" t="s">
        <v>3461</v>
      </c>
      <c r="K153" s="133"/>
      <c r="L153" s="133"/>
      <c r="M153" s="133"/>
      <c r="N153" s="133"/>
      <c r="O153" s="133"/>
      <c r="P153" s="143"/>
      <c r="Q153" s="143"/>
      <c r="R153" s="133"/>
      <c r="S153" s="133"/>
      <c r="T153" s="133"/>
      <c r="U153" s="133"/>
      <c r="V153" s="129" t="s">
        <v>5369</v>
      </c>
      <c r="W153" s="133" t="s">
        <v>5814</v>
      </c>
      <c r="X153" s="133" t="s">
        <v>5851</v>
      </c>
    </row>
    <row r="154" spans="1:24" s="152" customFormat="1" x14ac:dyDescent="0.25">
      <c r="A154" s="84" t="s">
        <v>865</v>
      </c>
      <c r="B154" s="137" t="s">
        <v>5304</v>
      </c>
      <c r="C154" s="138"/>
      <c r="D154" s="129"/>
      <c r="E154" s="129"/>
      <c r="F154" s="184" t="s">
        <v>6093</v>
      </c>
      <c r="G154" s="188">
        <v>1</v>
      </c>
      <c r="H154" s="188">
        <v>1</v>
      </c>
      <c r="I154" s="133" t="s">
        <v>5883</v>
      </c>
      <c r="J154" s="154" t="s">
        <v>3461</v>
      </c>
      <c r="K154" s="133"/>
      <c r="L154" s="133"/>
      <c r="M154" s="133"/>
      <c r="N154" s="133"/>
      <c r="O154" s="133"/>
      <c r="P154" s="143"/>
      <c r="Q154" s="143"/>
      <c r="R154" s="133"/>
      <c r="S154" s="133"/>
      <c r="T154" s="133"/>
      <c r="U154" s="133"/>
      <c r="V154" s="129" t="s">
        <v>5370</v>
      </c>
      <c r="W154" s="133" t="s">
        <v>5814</v>
      </c>
      <c r="X154" s="133" t="s">
        <v>5851</v>
      </c>
    </row>
    <row r="155" spans="1:24" x14ac:dyDescent="0.25">
      <c r="A155" s="84" t="s">
        <v>866</v>
      </c>
      <c r="B155" s="137" t="s">
        <v>4931</v>
      </c>
      <c r="C155" s="138" t="s">
        <v>5028</v>
      </c>
      <c r="D155" s="129">
        <v>1</v>
      </c>
      <c r="E155" s="129">
        <v>1</v>
      </c>
      <c r="F155" s="184" t="s">
        <v>4934</v>
      </c>
      <c r="G155" s="188">
        <v>1</v>
      </c>
      <c r="H155" s="188">
        <v>1</v>
      </c>
      <c r="I155" s="133" t="s">
        <v>5071</v>
      </c>
      <c r="J155" s="137" t="s">
        <v>3461</v>
      </c>
      <c r="K155" s="133"/>
      <c r="L155" s="133"/>
      <c r="M155" s="133" t="s">
        <v>48</v>
      </c>
      <c r="N155" s="133" t="s">
        <v>48</v>
      </c>
      <c r="O155" s="133"/>
      <c r="P155" s="143" t="s">
        <v>5821</v>
      </c>
      <c r="Q155" s="143" t="s">
        <v>5824</v>
      </c>
      <c r="R155" s="133"/>
      <c r="S155" s="133" t="s">
        <v>5112</v>
      </c>
      <c r="T155" s="133" t="s">
        <v>5810</v>
      </c>
      <c r="U155" s="133" t="s">
        <v>5850</v>
      </c>
      <c r="V155" s="129" t="s">
        <v>4981</v>
      </c>
      <c r="W155" s="133" t="s">
        <v>5810</v>
      </c>
      <c r="X155" s="133" t="s">
        <v>5850</v>
      </c>
    </row>
    <row r="156" spans="1:24" x14ac:dyDescent="0.25">
      <c r="A156" s="84" t="s">
        <v>870</v>
      </c>
      <c r="B156" s="137" t="s">
        <v>4931</v>
      </c>
      <c r="C156" s="138" t="s">
        <v>5029</v>
      </c>
      <c r="D156" s="129">
        <v>1</v>
      </c>
      <c r="E156" s="129">
        <v>1</v>
      </c>
      <c r="F156" s="184" t="s">
        <v>4935</v>
      </c>
      <c r="G156" s="188">
        <v>1</v>
      </c>
      <c r="H156" s="188">
        <v>1</v>
      </c>
      <c r="I156" s="133" t="s">
        <v>5072</v>
      </c>
      <c r="J156" s="137" t="s">
        <v>3461</v>
      </c>
      <c r="K156" s="133"/>
      <c r="L156" s="133"/>
      <c r="M156" s="133" t="s">
        <v>48</v>
      </c>
      <c r="N156" s="133" t="s">
        <v>48</v>
      </c>
      <c r="O156" s="133"/>
      <c r="P156" s="143" t="s">
        <v>5821</v>
      </c>
      <c r="Q156" s="143" t="s">
        <v>5824</v>
      </c>
      <c r="R156" s="133"/>
      <c r="S156" s="133" t="s">
        <v>5113</v>
      </c>
      <c r="T156" s="133" t="s">
        <v>5810</v>
      </c>
      <c r="U156" s="133" t="s">
        <v>5850</v>
      </c>
      <c r="V156" s="129" t="s">
        <v>4982</v>
      </c>
      <c r="W156" s="133" t="s">
        <v>5810</v>
      </c>
      <c r="X156" s="133" t="s">
        <v>5850</v>
      </c>
    </row>
    <row r="157" spans="1:24" x14ac:dyDescent="0.25">
      <c r="A157" s="84" t="s">
        <v>871</v>
      </c>
      <c r="B157" s="137" t="s">
        <v>4931</v>
      </c>
      <c r="C157" s="138" t="s">
        <v>5030</v>
      </c>
      <c r="D157" s="129">
        <v>1</v>
      </c>
      <c r="E157" s="129">
        <v>1</v>
      </c>
      <c r="F157" s="184" t="s">
        <v>4936</v>
      </c>
      <c r="G157" s="188">
        <v>1</v>
      </c>
      <c r="H157" s="188">
        <v>1</v>
      </c>
      <c r="I157" s="133" t="s">
        <v>5073</v>
      </c>
      <c r="J157" s="137" t="s">
        <v>3461</v>
      </c>
      <c r="K157" s="133"/>
      <c r="L157" s="133"/>
      <c r="M157" s="133" t="s">
        <v>48</v>
      </c>
      <c r="N157" s="133" t="s">
        <v>48</v>
      </c>
      <c r="O157" s="133"/>
      <c r="P157" s="143" t="s">
        <v>5821</v>
      </c>
      <c r="Q157" s="143" t="s">
        <v>5824</v>
      </c>
      <c r="R157" s="133"/>
      <c r="S157" s="133" t="s">
        <v>5114</v>
      </c>
      <c r="T157" s="133" t="s">
        <v>5810</v>
      </c>
      <c r="U157" s="133" t="s">
        <v>5850</v>
      </c>
      <c r="V157" s="129" t="s">
        <v>4983</v>
      </c>
      <c r="W157" s="133" t="s">
        <v>5810</v>
      </c>
      <c r="X157" s="133" t="s">
        <v>5850</v>
      </c>
    </row>
    <row r="158" spans="1:24" x14ac:dyDescent="0.25">
      <c r="A158" s="84" t="s">
        <v>872</v>
      </c>
      <c r="B158" s="137" t="s">
        <v>4931</v>
      </c>
      <c r="C158" s="138" t="s">
        <v>5031</v>
      </c>
      <c r="D158" s="129">
        <v>1</v>
      </c>
      <c r="E158" s="129">
        <v>1</v>
      </c>
      <c r="F158" s="184" t="s">
        <v>4937</v>
      </c>
      <c r="G158" s="188">
        <v>1</v>
      </c>
      <c r="H158" s="188">
        <v>1</v>
      </c>
      <c r="I158" s="133" t="s">
        <v>5073</v>
      </c>
      <c r="J158" s="137" t="s">
        <v>3461</v>
      </c>
      <c r="K158" s="133"/>
      <c r="L158" s="133"/>
      <c r="M158" s="133" t="s">
        <v>48</v>
      </c>
      <c r="N158" s="133" t="s">
        <v>48</v>
      </c>
      <c r="O158" s="133"/>
      <c r="P158" s="143" t="s">
        <v>5821</v>
      </c>
      <c r="Q158" s="143" t="s">
        <v>5824</v>
      </c>
      <c r="R158" s="133"/>
      <c r="S158" s="133" t="s">
        <v>5115</v>
      </c>
      <c r="T158" s="133" t="s">
        <v>5810</v>
      </c>
      <c r="U158" s="133" t="s">
        <v>5850</v>
      </c>
      <c r="V158" s="129" t="s">
        <v>4984</v>
      </c>
      <c r="W158" s="133" t="s">
        <v>5810</v>
      </c>
      <c r="X158" s="133" t="s">
        <v>5850</v>
      </c>
    </row>
    <row r="159" spans="1:24" x14ac:dyDescent="0.25">
      <c r="A159" s="84" t="s">
        <v>873</v>
      </c>
      <c r="B159" s="137" t="s">
        <v>4931</v>
      </c>
      <c r="C159" s="138" t="s">
        <v>5032</v>
      </c>
      <c r="D159" s="129">
        <v>1</v>
      </c>
      <c r="E159" s="129">
        <v>1</v>
      </c>
      <c r="F159" s="184" t="s">
        <v>4938</v>
      </c>
      <c r="G159" s="188">
        <v>1</v>
      </c>
      <c r="H159" s="188">
        <v>1</v>
      </c>
      <c r="I159" s="133" t="s">
        <v>5074</v>
      </c>
      <c r="J159" s="137" t="s">
        <v>3461</v>
      </c>
      <c r="K159" s="133"/>
      <c r="L159" s="133"/>
      <c r="M159" s="133" t="s">
        <v>48</v>
      </c>
      <c r="N159" s="133" t="s">
        <v>48</v>
      </c>
      <c r="O159" s="133"/>
      <c r="P159" s="143" t="s">
        <v>5821</v>
      </c>
      <c r="Q159" s="143" t="s">
        <v>5824</v>
      </c>
      <c r="R159" s="133"/>
      <c r="S159" s="133" t="s">
        <v>5116</v>
      </c>
      <c r="T159" s="133" t="s">
        <v>5810</v>
      </c>
      <c r="U159" s="133" t="s">
        <v>5850</v>
      </c>
      <c r="V159" s="129" t="s">
        <v>4985</v>
      </c>
      <c r="W159" s="133" t="s">
        <v>5810</v>
      </c>
      <c r="X159" s="133" t="s">
        <v>5850</v>
      </c>
    </row>
    <row r="160" spans="1:24" x14ac:dyDescent="0.25">
      <c r="A160" s="84" t="s">
        <v>875</v>
      </c>
      <c r="B160" s="137" t="s">
        <v>4931</v>
      </c>
      <c r="C160" s="138" t="s">
        <v>2464</v>
      </c>
      <c r="D160" s="129">
        <v>1</v>
      </c>
      <c r="E160" s="129">
        <v>1</v>
      </c>
      <c r="F160" s="184" t="s">
        <v>4939</v>
      </c>
      <c r="G160" s="188">
        <v>1</v>
      </c>
      <c r="H160" s="188">
        <v>1</v>
      </c>
      <c r="I160" s="133" t="s">
        <v>4720</v>
      </c>
      <c r="J160" s="137" t="s">
        <v>3461</v>
      </c>
      <c r="K160" s="133"/>
      <c r="L160" s="133"/>
      <c r="M160" s="133" t="s">
        <v>48</v>
      </c>
      <c r="N160" s="133" t="s">
        <v>48</v>
      </c>
      <c r="O160" s="133"/>
      <c r="P160" s="143" t="s">
        <v>5821</v>
      </c>
      <c r="Q160" s="143" t="s">
        <v>5824</v>
      </c>
      <c r="R160" s="133"/>
      <c r="S160" s="133" t="s">
        <v>5117</v>
      </c>
      <c r="T160" s="133" t="s">
        <v>5810</v>
      </c>
      <c r="U160" s="133" t="s">
        <v>5850</v>
      </c>
      <c r="V160" s="129" t="s">
        <v>4986</v>
      </c>
      <c r="W160" s="133" t="s">
        <v>5810</v>
      </c>
      <c r="X160" s="133" t="s">
        <v>5850</v>
      </c>
    </row>
    <row r="161" spans="1:24" x14ac:dyDescent="0.25">
      <c r="A161" s="84" t="s">
        <v>876</v>
      </c>
      <c r="B161" s="137" t="s">
        <v>4931</v>
      </c>
      <c r="C161" s="138" t="s">
        <v>5033</v>
      </c>
      <c r="D161" s="129">
        <v>1</v>
      </c>
      <c r="E161" s="129">
        <v>1</v>
      </c>
      <c r="F161" s="184" t="s">
        <v>4940</v>
      </c>
      <c r="G161" s="188">
        <v>1</v>
      </c>
      <c r="H161" s="188">
        <v>1</v>
      </c>
      <c r="I161" s="133" t="s">
        <v>5075</v>
      </c>
      <c r="J161" s="137" t="s">
        <v>3461</v>
      </c>
      <c r="K161" s="133"/>
      <c r="L161" s="133"/>
      <c r="M161" s="133" t="s">
        <v>48</v>
      </c>
      <c r="N161" s="133" t="s">
        <v>48</v>
      </c>
      <c r="O161" s="133"/>
      <c r="P161" s="143" t="s">
        <v>5821</v>
      </c>
      <c r="Q161" s="143" t="s">
        <v>5824</v>
      </c>
      <c r="R161" s="133"/>
      <c r="S161" s="133" t="s">
        <v>5118</v>
      </c>
      <c r="T161" s="133" t="s">
        <v>5810</v>
      </c>
      <c r="U161" s="133" t="s">
        <v>5850</v>
      </c>
      <c r="V161" s="129" t="s">
        <v>4987</v>
      </c>
      <c r="W161" s="133" t="s">
        <v>5810</v>
      </c>
      <c r="X161" s="133" t="s">
        <v>5850</v>
      </c>
    </row>
    <row r="162" spans="1:24" x14ac:dyDescent="0.25">
      <c r="A162" s="84" t="s">
        <v>877</v>
      </c>
      <c r="B162" s="137" t="s">
        <v>4931</v>
      </c>
      <c r="C162" s="138" t="s">
        <v>5034</v>
      </c>
      <c r="D162" s="129">
        <v>1</v>
      </c>
      <c r="E162" s="129">
        <v>1</v>
      </c>
      <c r="F162" s="184" t="s">
        <v>4941</v>
      </c>
      <c r="G162" s="188">
        <v>1</v>
      </c>
      <c r="H162" s="188">
        <v>1</v>
      </c>
      <c r="I162" s="133" t="s">
        <v>5076</v>
      </c>
      <c r="J162" s="137" t="s">
        <v>3461</v>
      </c>
      <c r="K162" s="133"/>
      <c r="L162" s="133"/>
      <c r="M162" s="133" t="s">
        <v>48</v>
      </c>
      <c r="N162" s="133" t="s">
        <v>48</v>
      </c>
      <c r="O162" s="133"/>
      <c r="P162" s="143" t="s">
        <v>5821</v>
      </c>
      <c r="Q162" s="143" t="s">
        <v>5824</v>
      </c>
      <c r="R162" s="133"/>
      <c r="S162" s="133" t="s">
        <v>5119</v>
      </c>
      <c r="T162" s="133" t="s">
        <v>5810</v>
      </c>
      <c r="U162" s="133" t="s">
        <v>5850</v>
      </c>
      <c r="V162" s="129" t="s">
        <v>4988</v>
      </c>
      <c r="W162" s="133" t="s">
        <v>5810</v>
      </c>
      <c r="X162" s="133" t="s">
        <v>5850</v>
      </c>
    </row>
    <row r="163" spans="1:24" x14ac:dyDescent="0.25">
      <c r="A163" s="84" t="s">
        <v>878</v>
      </c>
      <c r="B163" s="137" t="s">
        <v>4931</v>
      </c>
      <c r="C163" s="138" t="s">
        <v>5035</v>
      </c>
      <c r="D163" s="129">
        <v>2</v>
      </c>
      <c r="E163" s="129">
        <v>1</v>
      </c>
      <c r="F163" s="184" t="s">
        <v>4942</v>
      </c>
      <c r="G163" s="188">
        <v>2</v>
      </c>
      <c r="H163" s="188">
        <v>1</v>
      </c>
      <c r="I163" s="133" t="s">
        <v>5077</v>
      </c>
      <c r="J163" s="137" t="s">
        <v>3461</v>
      </c>
      <c r="K163" s="133"/>
      <c r="L163" s="133"/>
      <c r="M163" s="133" t="s">
        <v>48</v>
      </c>
      <c r="N163" s="133" t="s">
        <v>48</v>
      </c>
      <c r="O163" s="133"/>
      <c r="P163" s="143" t="s">
        <v>5821</v>
      </c>
      <c r="Q163" s="143" t="s">
        <v>5824</v>
      </c>
      <c r="R163" s="133"/>
      <c r="S163" s="133" t="s">
        <v>5120</v>
      </c>
      <c r="T163" s="133" t="s">
        <v>5810</v>
      </c>
      <c r="U163" s="133" t="s">
        <v>5837</v>
      </c>
      <c r="V163" s="129" t="s">
        <v>4989</v>
      </c>
      <c r="W163" s="133" t="s">
        <v>5810</v>
      </c>
      <c r="X163" s="133" t="s">
        <v>5837</v>
      </c>
    </row>
    <row r="164" spans="1:24" x14ac:dyDescent="0.25">
      <c r="A164" s="84" t="s">
        <v>879</v>
      </c>
      <c r="B164" s="137" t="s">
        <v>4931</v>
      </c>
      <c r="C164" s="138" t="s">
        <v>4596</v>
      </c>
      <c r="D164" s="129">
        <v>1</v>
      </c>
      <c r="E164" s="129">
        <v>1</v>
      </c>
      <c r="F164" s="184" t="s">
        <v>4943</v>
      </c>
      <c r="G164" s="188">
        <v>1</v>
      </c>
      <c r="H164" s="188">
        <v>1</v>
      </c>
      <c r="I164" s="133" t="s">
        <v>5078</v>
      </c>
      <c r="J164" s="137" t="s">
        <v>3461</v>
      </c>
      <c r="K164" s="133"/>
      <c r="L164" s="133"/>
      <c r="M164" s="133" t="s">
        <v>48</v>
      </c>
      <c r="N164" s="133" t="s">
        <v>48</v>
      </c>
      <c r="O164" s="133"/>
      <c r="P164" s="143" t="s">
        <v>5821</v>
      </c>
      <c r="Q164" s="143" t="s">
        <v>5824</v>
      </c>
      <c r="R164" s="133"/>
      <c r="S164" s="133" t="s">
        <v>5121</v>
      </c>
      <c r="T164" s="133" t="s">
        <v>5810</v>
      </c>
      <c r="U164" s="133" t="s">
        <v>5850</v>
      </c>
      <c r="V164" s="129" t="s">
        <v>4990</v>
      </c>
      <c r="W164" s="133" t="s">
        <v>5810</v>
      </c>
      <c r="X164" s="133" t="s">
        <v>5850</v>
      </c>
    </row>
    <row r="165" spans="1:24" x14ac:dyDescent="0.25">
      <c r="A165" s="84" t="s">
        <v>880</v>
      </c>
      <c r="B165" s="137" t="s">
        <v>4931</v>
      </c>
      <c r="C165" s="138" t="s">
        <v>5036</v>
      </c>
      <c r="D165" s="129">
        <v>1</v>
      </c>
      <c r="E165" s="129">
        <v>1</v>
      </c>
      <c r="F165" s="184" t="s">
        <v>4944</v>
      </c>
      <c r="G165" s="188">
        <v>1</v>
      </c>
      <c r="H165" s="188">
        <v>1</v>
      </c>
      <c r="I165" s="133" t="s">
        <v>5079</v>
      </c>
      <c r="J165" s="137" t="s">
        <v>3461</v>
      </c>
      <c r="K165" s="133"/>
      <c r="L165" s="133"/>
      <c r="M165" s="133" t="s">
        <v>48</v>
      </c>
      <c r="N165" s="133" t="s">
        <v>48</v>
      </c>
      <c r="O165" s="133"/>
      <c r="P165" s="143" t="s">
        <v>5821</v>
      </c>
      <c r="Q165" s="143" t="s">
        <v>5824</v>
      </c>
      <c r="R165" s="133"/>
      <c r="S165" s="133" t="s">
        <v>5122</v>
      </c>
      <c r="T165" s="133" t="s">
        <v>5810</v>
      </c>
      <c r="U165" s="133" t="s">
        <v>5850</v>
      </c>
      <c r="V165" s="129" t="s">
        <v>4991</v>
      </c>
      <c r="W165" s="133" t="s">
        <v>5810</v>
      </c>
      <c r="X165" s="133" t="s">
        <v>5850</v>
      </c>
    </row>
    <row r="166" spans="1:24" x14ac:dyDescent="0.25">
      <c r="A166" s="84" t="s">
        <v>881</v>
      </c>
      <c r="B166" s="137" t="s">
        <v>4931</v>
      </c>
      <c r="C166" s="138" t="s">
        <v>2202</v>
      </c>
      <c r="D166" s="129">
        <v>1</v>
      </c>
      <c r="E166" s="129">
        <v>1</v>
      </c>
      <c r="F166" s="184" t="s">
        <v>4945</v>
      </c>
      <c r="G166" s="188">
        <v>1</v>
      </c>
      <c r="H166" s="188">
        <v>1</v>
      </c>
      <c r="I166" s="133" t="s">
        <v>5080</v>
      </c>
      <c r="J166" s="137" t="s">
        <v>3461</v>
      </c>
      <c r="K166" s="133" t="s">
        <v>48</v>
      </c>
      <c r="L166" s="133" t="s">
        <v>48</v>
      </c>
      <c r="M166" s="133"/>
      <c r="N166" s="133"/>
      <c r="O166" s="133"/>
      <c r="P166" s="143" t="s">
        <v>5821</v>
      </c>
      <c r="Q166" s="143" t="s">
        <v>5824</v>
      </c>
      <c r="R166" s="133"/>
      <c r="S166" s="133" t="s">
        <v>5123</v>
      </c>
      <c r="T166" s="133" t="s">
        <v>5810</v>
      </c>
      <c r="U166" s="133" t="s">
        <v>5850</v>
      </c>
      <c r="V166" s="129" t="s">
        <v>4992</v>
      </c>
      <c r="W166" s="133" t="s">
        <v>5810</v>
      </c>
      <c r="X166" s="133" t="s">
        <v>5850</v>
      </c>
    </row>
    <row r="167" spans="1:24" x14ac:dyDescent="0.25">
      <c r="A167" s="84" t="s">
        <v>882</v>
      </c>
      <c r="B167" s="137" t="s">
        <v>4931</v>
      </c>
      <c r="C167" s="138" t="s">
        <v>5037</v>
      </c>
      <c r="D167" s="129">
        <v>1</v>
      </c>
      <c r="E167" s="129">
        <v>1</v>
      </c>
      <c r="F167" s="184" t="s">
        <v>4946</v>
      </c>
      <c r="G167" s="188">
        <v>1</v>
      </c>
      <c r="H167" s="188">
        <v>1</v>
      </c>
      <c r="I167" s="133" t="s">
        <v>5081</v>
      </c>
      <c r="J167" s="137" t="s">
        <v>3461</v>
      </c>
      <c r="K167" s="133"/>
      <c r="L167" s="133"/>
      <c r="M167" s="133" t="s">
        <v>48</v>
      </c>
      <c r="N167" s="133" t="s">
        <v>48</v>
      </c>
      <c r="O167" s="133"/>
      <c r="P167" s="143" t="s">
        <v>5821</v>
      </c>
      <c r="Q167" s="143" t="s">
        <v>5824</v>
      </c>
      <c r="R167" s="133"/>
      <c r="S167" s="133" t="s">
        <v>5124</v>
      </c>
      <c r="T167" s="133" t="s">
        <v>5810</v>
      </c>
      <c r="U167" s="133" t="s">
        <v>5850</v>
      </c>
      <c r="V167" s="129" t="s">
        <v>4993</v>
      </c>
      <c r="W167" s="133" t="s">
        <v>5810</v>
      </c>
      <c r="X167" s="133" t="s">
        <v>5850</v>
      </c>
    </row>
    <row r="168" spans="1:24" x14ac:dyDescent="0.25">
      <c r="A168" s="84" t="s">
        <v>883</v>
      </c>
      <c r="B168" s="137" t="s">
        <v>4931</v>
      </c>
      <c r="C168" s="138" t="s">
        <v>5038</v>
      </c>
      <c r="D168" s="129">
        <v>1</v>
      </c>
      <c r="E168" s="129">
        <v>1</v>
      </c>
      <c r="F168" s="184" t="s">
        <v>4947</v>
      </c>
      <c r="G168" s="188">
        <v>1</v>
      </c>
      <c r="H168" s="188">
        <v>1</v>
      </c>
      <c r="I168" s="133" t="s">
        <v>5081</v>
      </c>
      <c r="J168" s="137" t="s">
        <v>3461</v>
      </c>
      <c r="K168" s="133" t="s">
        <v>48</v>
      </c>
      <c r="L168" s="133" t="s">
        <v>48</v>
      </c>
      <c r="M168" s="133"/>
      <c r="N168" s="133"/>
      <c r="O168" s="133"/>
      <c r="P168" s="143" t="s">
        <v>5821</v>
      </c>
      <c r="Q168" s="143" t="s">
        <v>5824</v>
      </c>
      <c r="R168" s="133"/>
      <c r="S168" s="133" t="s">
        <v>5125</v>
      </c>
      <c r="T168" s="133" t="s">
        <v>5810</v>
      </c>
      <c r="U168" s="133" t="s">
        <v>5850</v>
      </c>
      <c r="V168" s="129" t="s">
        <v>4994</v>
      </c>
      <c r="W168" s="133" t="s">
        <v>5810</v>
      </c>
      <c r="X168" s="133" t="s">
        <v>5850</v>
      </c>
    </row>
    <row r="169" spans="1:24" x14ac:dyDescent="0.25">
      <c r="A169" s="84" t="s">
        <v>884</v>
      </c>
      <c r="B169" s="137" t="s">
        <v>4931</v>
      </c>
      <c r="C169" s="138" t="s">
        <v>5039</v>
      </c>
      <c r="D169" s="129">
        <v>1</v>
      </c>
      <c r="E169" s="129">
        <v>1</v>
      </c>
      <c r="F169" s="184" t="s">
        <v>4948</v>
      </c>
      <c r="G169" s="188">
        <v>1</v>
      </c>
      <c r="H169" s="188">
        <v>1</v>
      </c>
      <c r="I169" s="133" t="s">
        <v>5082</v>
      </c>
      <c r="J169" s="137" t="s">
        <v>3461</v>
      </c>
      <c r="K169" s="133"/>
      <c r="L169" s="133"/>
      <c r="M169" s="133" t="s">
        <v>48</v>
      </c>
      <c r="N169" s="133" t="s">
        <v>48</v>
      </c>
      <c r="O169" s="133"/>
      <c r="P169" s="143" t="s">
        <v>5821</v>
      </c>
      <c r="Q169" s="143" t="s">
        <v>5824</v>
      </c>
      <c r="R169" s="133"/>
      <c r="S169" s="133" t="s">
        <v>5126</v>
      </c>
      <c r="T169" s="133" t="s">
        <v>5810</v>
      </c>
      <c r="U169" s="133" t="s">
        <v>5850</v>
      </c>
      <c r="V169" s="129" t="s">
        <v>4995</v>
      </c>
      <c r="W169" s="133" t="s">
        <v>5810</v>
      </c>
      <c r="X169" s="133" t="s">
        <v>5850</v>
      </c>
    </row>
    <row r="170" spans="1:24" x14ac:dyDescent="0.25">
      <c r="A170" s="84" t="s">
        <v>885</v>
      </c>
      <c r="B170" s="137" t="s">
        <v>4931</v>
      </c>
      <c r="C170" s="138" t="s">
        <v>5040</v>
      </c>
      <c r="D170" s="129">
        <v>1</v>
      </c>
      <c r="E170" s="129">
        <v>1</v>
      </c>
      <c r="F170" s="184" t="s">
        <v>4949</v>
      </c>
      <c r="G170" s="188">
        <v>1</v>
      </c>
      <c r="H170" s="188">
        <v>1</v>
      </c>
      <c r="I170" s="133" t="s">
        <v>5083</v>
      </c>
      <c r="J170" s="137" t="s">
        <v>3461</v>
      </c>
      <c r="K170" s="133"/>
      <c r="L170" s="133"/>
      <c r="M170" s="133" t="s">
        <v>48</v>
      </c>
      <c r="N170" s="133" t="s">
        <v>48</v>
      </c>
      <c r="O170" s="133"/>
      <c r="P170" s="143" t="s">
        <v>5821</v>
      </c>
      <c r="Q170" s="143" t="s">
        <v>5824</v>
      </c>
      <c r="R170" s="133"/>
      <c r="S170" s="133" t="s">
        <v>5127</v>
      </c>
      <c r="T170" s="133" t="s">
        <v>5810</v>
      </c>
      <c r="U170" s="133" t="s">
        <v>5850</v>
      </c>
      <c r="V170" s="129" t="s">
        <v>4996</v>
      </c>
      <c r="W170" s="133" t="s">
        <v>5810</v>
      </c>
      <c r="X170" s="133" t="s">
        <v>5850</v>
      </c>
    </row>
    <row r="171" spans="1:24" x14ac:dyDescent="0.25">
      <c r="A171" s="84" t="s">
        <v>886</v>
      </c>
      <c r="B171" s="137" t="s">
        <v>4931</v>
      </c>
      <c r="C171" s="138" t="s">
        <v>5041</v>
      </c>
      <c r="D171" s="129">
        <v>1</v>
      </c>
      <c r="E171" s="129">
        <v>1</v>
      </c>
      <c r="F171" s="184" t="s">
        <v>4950</v>
      </c>
      <c r="G171" s="188">
        <v>1</v>
      </c>
      <c r="H171" s="188">
        <v>1</v>
      </c>
      <c r="I171" s="133" t="s">
        <v>5084</v>
      </c>
      <c r="J171" s="137" t="s">
        <v>3461</v>
      </c>
      <c r="K171" s="133" t="s">
        <v>48</v>
      </c>
      <c r="L171" s="133" t="s">
        <v>48</v>
      </c>
      <c r="M171" s="133"/>
      <c r="N171" s="133"/>
      <c r="O171" s="133"/>
      <c r="P171" s="143" t="s">
        <v>5821</v>
      </c>
      <c r="Q171" s="143" t="s">
        <v>5824</v>
      </c>
      <c r="R171" s="133"/>
      <c r="S171" s="133" t="s">
        <v>5128</v>
      </c>
      <c r="T171" s="133" t="s">
        <v>5810</v>
      </c>
      <c r="U171" s="133" t="s">
        <v>5850</v>
      </c>
      <c r="V171" s="129" t="s">
        <v>4997</v>
      </c>
      <c r="W171" s="133" t="s">
        <v>5810</v>
      </c>
      <c r="X171" s="133" t="s">
        <v>5850</v>
      </c>
    </row>
    <row r="172" spans="1:24" x14ac:dyDescent="0.25">
      <c r="A172" s="84" t="s">
        <v>887</v>
      </c>
      <c r="B172" s="137" t="s">
        <v>4931</v>
      </c>
      <c r="C172" s="138" t="s">
        <v>5042</v>
      </c>
      <c r="D172" s="129">
        <v>1</v>
      </c>
      <c r="E172" s="129">
        <v>1</v>
      </c>
      <c r="F172" s="184" t="s">
        <v>4951</v>
      </c>
      <c r="G172" s="188">
        <v>2</v>
      </c>
      <c r="H172" s="188">
        <v>1</v>
      </c>
      <c r="I172" s="133" t="s">
        <v>5085</v>
      </c>
      <c r="J172" s="137" t="s">
        <v>3461</v>
      </c>
      <c r="K172" s="133"/>
      <c r="L172" s="133"/>
      <c r="M172" s="133" t="s">
        <v>48</v>
      </c>
      <c r="N172" s="133" t="s">
        <v>48</v>
      </c>
      <c r="O172" s="133"/>
      <c r="P172" s="143" t="s">
        <v>5821</v>
      </c>
      <c r="Q172" s="143" t="s">
        <v>5824</v>
      </c>
      <c r="R172" s="133"/>
      <c r="S172" s="133" t="s">
        <v>5129</v>
      </c>
      <c r="T172" s="133" t="s">
        <v>5810</v>
      </c>
      <c r="U172" s="133" t="s">
        <v>5850</v>
      </c>
      <c r="V172" s="129" t="s">
        <v>4998</v>
      </c>
      <c r="W172" s="133" t="s">
        <v>5810</v>
      </c>
      <c r="X172" s="133" t="s">
        <v>5837</v>
      </c>
    </row>
    <row r="173" spans="1:24" x14ac:dyDescent="0.25">
      <c r="A173" s="84" t="s">
        <v>888</v>
      </c>
      <c r="B173" s="137" t="s">
        <v>4931</v>
      </c>
      <c r="C173" s="138" t="s">
        <v>5043</v>
      </c>
      <c r="D173" s="129">
        <v>1</v>
      </c>
      <c r="E173" s="129">
        <v>1</v>
      </c>
      <c r="F173" s="184" t="s">
        <v>4952</v>
      </c>
      <c r="G173" s="188">
        <v>1</v>
      </c>
      <c r="H173" s="188">
        <v>1</v>
      </c>
      <c r="I173" s="133" t="s">
        <v>5085</v>
      </c>
      <c r="J173" s="137" t="s">
        <v>3461</v>
      </c>
      <c r="K173" s="133" t="s">
        <v>48</v>
      </c>
      <c r="L173" s="133" t="s">
        <v>48</v>
      </c>
      <c r="M173" s="133"/>
      <c r="N173" s="133"/>
      <c r="O173" s="133"/>
      <c r="P173" s="143" t="s">
        <v>5821</v>
      </c>
      <c r="Q173" s="143" t="s">
        <v>5824</v>
      </c>
      <c r="R173" s="133"/>
      <c r="S173" s="133" t="s">
        <v>5130</v>
      </c>
      <c r="T173" s="133" t="s">
        <v>5810</v>
      </c>
      <c r="U173" s="133" t="s">
        <v>5850</v>
      </c>
      <c r="V173" s="129" t="s">
        <v>4999</v>
      </c>
      <c r="W173" s="133" t="s">
        <v>5810</v>
      </c>
      <c r="X173" s="133" t="s">
        <v>5850</v>
      </c>
    </row>
    <row r="174" spans="1:24" x14ac:dyDescent="0.25">
      <c r="A174" s="84" t="s">
        <v>889</v>
      </c>
      <c r="B174" s="137" t="s">
        <v>4931</v>
      </c>
      <c r="C174" s="138" t="s">
        <v>5044</v>
      </c>
      <c r="D174" s="129">
        <v>1</v>
      </c>
      <c r="E174" s="129">
        <v>1</v>
      </c>
      <c r="F174" s="184" t="s">
        <v>4953</v>
      </c>
      <c r="G174" s="188">
        <v>2</v>
      </c>
      <c r="H174" s="188">
        <v>1</v>
      </c>
      <c r="I174" s="133" t="s">
        <v>5086</v>
      </c>
      <c r="J174" s="137" t="s">
        <v>3461</v>
      </c>
      <c r="K174" s="133" t="s">
        <v>48</v>
      </c>
      <c r="L174" s="133" t="s">
        <v>48</v>
      </c>
      <c r="M174" s="133"/>
      <c r="N174" s="133"/>
      <c r="O174" s="133"/>
      <c r="P174" s="143" t="s">
        <v>5821</v>
      </c>
      <c r="Q174" s="143" t="s">
        <v>5824</v>
      </c>
      <c r="R174" s="133"/>
      <c r="S174" s="133" t="s">
        <v>5131</v>
      </c>
      <c r="T174" s="133" t="s">
        <v>5810</v>
      </c>
      <c r="U174" s="133" t="s">
        <v>5850</v>
      </c>
      <c r="V174" s="129" t="s">
        <v>5000</v>
      </c>
      <c r="W174" s="133" t="s">
        <v>5810</v>
      </c>
      <c r="X174" s="133" t="s">
        <v>5837</v>
      </c>
    </row>
    <row r="175" spans="1:24" x14ac:dyDescent="0.25">
      <c r="A175" s="84" t="s">
        <v>890</v>
      </c>
      <c r="B175" s="137" t="s">
        <v>4931</v>
      </c>
      <c r="C175" s="138" t="s">
        <v>5045</v>
      </c>
      <c r="D175" s="129">
        <v>1</v>
      </c>
      <c r="E175" s="129">
        <v>1</v>
      </c>
      <c r="F175" s="184" t="s">
        <v>4954</v>
      </c>
      <c r="G175" s="188">
        <v>2</v>
      </c>
      <c r="H175" s="188">
        <v>1</v>
      </c>
      <c r="I175" s="133" t="s">
        <v>5087</v>
      </c>
      <c r="J175" s="137" t="s">
        <v>3461</v>
      </c>
      <c r="K175" s="133" t="s">
        <v>48</v>
      </c>
      <c r="L175" s="133" t="s">
        <v>48</v>
      </c>
      <c r="M175" s="133"/>
      <c r="N175" s="133"/>
      <c r="O175" s="133"/>
      <c r="P175" s="143" t="s">
        <v>5821</v>
      </c>
      <c r="Q175" s="143" t="s">
        <v>5824</v>
      </c>
      <c r="R175" s="133"/>
      <c r="S175" s="133" t="s">
        <v>5132</v>
      </c>
      <c r="T175" s="133" t="s">
        <v>5810</v>
      </c>
      <c r="U175" s="133" t="s">
        <v>5850</v>
      </c>
      <c r="V175" s="129" t="s">
        <v>5001</v>
      </c>
      <c r="W175" s="133" t="s">
        <v>5810</v>
      </c>
      <c r="X175" s="133" t="s">
        <v>5837</v>
      </c>
    </row>
    <row r="176" spans="1:24" x14ac:dyDescent="0.25">
      <c r="A176" s="84" t="s">
        <v>891</v>
      </c>
      <c r="B176" s="137" t="s">
        <v>4931</v>
      </c>
      <c r="C176" s="138" t="s">
        <v>5046</v>
      </c>
      <c r="D176" s="129">
        <v>1</v>
      </c>
      <c r="E176" s="129">
        <v>1</v>
      </c>
      <c r="F176" s="184" t="s">
        <v>4955</v>
      </c>
      <c r="G176" s="188">
        <v>2</v>
      </c>
      <c r="H176" s="188">
        <v>1</v>
      </c>
      <c r="I176" s="133" t="s">
        <v>5088</v>
      </c>
      <c r="J176" s="137" t="s">
        <v>3461</v>
      </c>
      <c r="K176" s="133"/>
      <c r="L176" s="133"/>
      <c r="M176" s="133" t="s">
        <v>48</v>
      </c>
      <c r="N176" s="133" t="s">
        <v>48</v>
      </c>
      <c r="O176" s="133"/>
      <c r="P176" s="143" t="s">
        <v>5821</v>
      </c>
      <c r="Q176" s="143" t="s">
        <v>5824</v>
      </c>
      <c r="R176" s="133"/>
      <c r="S176" s="133" t="s">
        <v>5133</v>
      </c>
      <c r="T176" s="133" t="s">
        <v>5810</v>
      </c>
      <c r="U176" s="133" t="s">
        <v>5850</v>
      </c>
      <c r="V176" s="129" t="s">
        <v>5002</v>
      </c>
      <c r="W176" s="133" t="s">
        <v>5810</v>
      </c>
      <c r="X176" s="133" t="s">
        <v>5837</v>
      </c>
    </row>
    <row r="177" spans="1:24" x14ac:dyDescent="0.25">
      <c r="A177" s="84" t="s">
        <v>892</v>
      </c>
      <c r="B177" s="137" t="s">
        <v>4931</v>
      </c>
      <c r="C177" s="138" t="s">
        <v>2669</v>
      </c>
      <c r="D177" s="129">
        <v>1</v>
      </c>
      <c r="E177" s="129">
        <v>1</v>
      </c>
      <c r="F177" s="184" t="s">
        <v>4956</v>
      </c>
      <c r="G177" s="188">
        <v>2</v>
      </c>
      <c r="H177" s="188">
        <v>1</v>
      </c>
      <c r="I177" s="133" t="s">
        <v>5089</v>
      </c>
      <c r="J177" s="137" t="s">
        <v>3461</v>
      </c>
      <c r="K177" s="133"/>
      <c r="L177" s="133"/>
      <c r="M177" s="133" t="s">
        <v>48</v>
      </c>
      <c r="N177" s="133" t="s">
        <v>48</v>
      </c>
      <c r="O177" s="133"/>
      <c r="P177" s="143" t="s">
        <v>5821</v>
      </c>
      <c r="Q177" s="143" t="s">
        <v>5824</v>
      </c>
      <c r="R177" s="133"/>
      <c r="S177" s="133" t="s">
        <v>5134</v>
      </c>
      <c r="T177" s="133" t="s">
        <v>5810</v>
      </c>
      <c r="U177" s="133" t="s">
        <v>5850</v>
      </c>
      <c r="V177" s="129" t="s">
        <v>5003</v>
      </c>
      <c r="W177" s="133" t="s">
        <v>5810</v>
      </c>
      <c r="X177" s="133" t="s">
        <v>5837</v>
      </c>
    </row>
    <row r="178" spans="1:24" x14ac:dyDescent="0.25">
      <c r="A178" s="84" t="s">
        <v>893</v>
      </c>
      <c r="B178" s="137" t="s">
        <v>4931</v>
      </c>
      <c r="C178" s="138" t="s">
        <v>5047</v>
      </c>
      <c r="D178" s="129">
        <v>1</v>
      </c>
      <c r="E178" s="129">
        <v>1</v>
      </c>
      <c r="F178" s="184" t="s">
        <v>4957</v>
      </c>
      <c r="G178" s="188">
        <v>1</v>
      </c>
      <c r="H178" s="188">
        <v>1</v>
      </c>
      <c r="I178" s="133" t="s">
        <v>5090</v>
      </c>
      <c r="J178" s="137" t="s">
        <v>3461</v>
      </c>
      <c r="K178" s="133" t="s">
        <v>48</v>
      </c>
      <c r="L178" s="133" t="s">
        <v>48</v>
      </c>
      <c r="M178" s="133"/>
      <c r="N178" s="133"/>
      <c r="O178" s="133"/>
      <c r="P178" s="143" t="s">
        <v>5821</v>
      </c>
      <c r="Q178" s="143" t="s">
        <v>5824</v>
      </c>
      <c r="R178" s="133"/>
      <c r="S178" s="133" t="s">
        <v>5135</v>
      </c>
      <c r="T178" s="133" t="s">
        <v>5810</v>
      </c>
      <c r="U178" s="133" t="s">
        <v>5850</v>
      </c>
      <c r="V178" s="129" t="s">
        <v>5004</v>
      </c>
      <c r="W178" s="133" t="s">
        <v>5810</v>
      </c>
      <c r="X178" s="133" t="s">
        <v>5850</v>
      </c>
    </row>
    <row r="179" spans="1:24" x14ac:dyDescent="0.25">
      <c r="A179" s="84" t="s">
        <v>894</v>
      </c>
      <c r="B179" s="137" t="s">
        <v>4931</v>
      </c>
      <c r="C179" s="138" t="s">
        <v>5048</v>
      </c>
      <c r="D179" s="129">
        <v>1</v>
      </c>
      <c r="E179" s="129">
        <v>1</v>
      </c>
      <c r="F179" s="184" t="s">
        <v>4958</v>
      </c>
      <c r="G179" s="188">
        <v>2</v>
      </c>
      <c r="H179" s="188">
        <v>1</v>
      </c>
      <c r="I179" s="133" t="s">
        <v>5089</v>
      </c>
      <c r="J179" s="137" t="s">
        <v>3461</v>
      </c>
      <c r="K179" s="133"/>
      <c r="L179" s="133"/>
      <c r="M179" s="133" t="s">
        <v>48</v>
      </c>
      <c r="N179" s="133" t="s">
        <v>48</v>
      </c>
      <c r="O179" s="133"/>
      <c r="P179" s="143" t="s">
        <v>5821</v>
      </c>
      <c r="Q179" s="143" t="s">
        <v>5824</v>
      </c>
      <c r="R179" s="133"/>
      <c r="S179" s="133" t="s">
        <v>5136</v>
      </c>
      <c r="T179" s="133" t="s">
        <v>5810</v>
      </c>
      <c r="U179" s="133" t="s">
        <v>5850</v>
      </c>
      <c r="V179" s="129" t="s">
        <v>5005</v>
      </c>
      <c r="W179" s="133" t="s">
        <v>5810</v>
      </c>
      <c r="X179" s="133" t="s">
        <v>5837</v>
      </c>
    </row>
    <row r="180" spans="1:24" x14ac:dyDescent="0.25">
      <c r="A180" s="84" t="s">
        <v>895</v>
      </c>
      <c r="B180" s="137" t="s">
        <v>4931</v>
      </c>
      <c r="C180" s="139" t="s">
        <v>5049</v>
      </c>
      <c r="D180" s="129">
        <v>2</v>
      </c>
      <c r="E180" s="129">
        <v>1</v>
      </c>
      <c r="F180" s="184" t="s">
        <v>4959</v>
      </c>
      <c r="G180" s="188">
        <v>2</v>
      </c>
      <c r="H180" s="188">
        <v>1</v>
      </c>
      <c r="I180" s="133" t="s">
        <v>5091</v>
      </c>
      <c r="J180" s="137" t="s">
        <v>3461</v>
      </c>
      <c r="K180" s="133"/>
      <c r="L180" s="133"/>
      <c r="M180" s="133" t="s">
        <v>48</v>
      </c>
      <c r="N180" s="133" t="s">
        <v>48</v>
      </c>
      <c r="O180" s="133"/>
      <c r="P180" s="143" t="s">
        <v>5821</v>
      </c>
      <c r="Q180" s="143" t="s">
        <v>5824</v>
      </c>
      <c r="R180" s="133"/>
      <c r="S180" s="133" t="s">
        <v>5137</v>
      </c>
      <c r="T180" s="133" t="s">
        <v>5810</v>
      </c>
      <c r="U180" s="133" t="s">
        <v>5837</v>
      </c>
      <c r="V180" s="129" t="s">
        <v>5006</v>
      </c>
      <c r="W180" s="133" t="s">
        <v>5810</v>
      </c>
      <c r="X180" s="133" t="s">
        <v>5838</v>
      </c>
    </row>
    <row r="181" spans="1:24" x14ac:dyDescent="0.25">
      <c r="A181" s="84" t="s">
        <v>896</v>
      </c>
      <c r="B181" s="137" t="s">
        <v>4931</v>
      </c>
      <c r="C181" s="139" t="s">
        <v>5050</v>
      </c>
      <c r="D181" s="129">
        <v>1</v>
      </c>
      <c r="E181" s="129">
        <v>1</v>
      </c>
      <c r="F181" s="184" t="s">
        <v>4960</v>
      </c>
      <c r="G181" s="188">
        <v>1</v>
      </c>
      <c r="H181" s="188">
        <v>1</v>
      </c>
      <c r="I181" s="133" t="s">
        <v>5092</v>
      </c>
      <c r="J181" s="137" t="s">
        <v>3461</v>
      </c>
      <c r="K181" s="133"/>
      <c r="L181" s="133"/>
      <c r="M181" s="133" t="s">
        <v>48</v>
      </c>
      <c r="N181" s="133" t="s">
        <v>48</v>
      </c>
      <c r="O181" s="133"/>
      <c r="P181" s="143" t="s">
        <v>5821</v>
      </c>
      <c r="Q181" s="143" t="s">
        <v>5824</v>
      </c>
      <c r="R181" s="133"/>
      <c r="S181" s="133" t="s">
        <v>5138</v>
      </c>
      <c r="T181" s="133" t="s">
        <v>5810</v>
      </c>
      <c r="U181" s="133" t="s">
        <v>5850</v>
      </c>
      <c r="V181" s="129" t="s">
        <v>5007</v>
      </c>
      <c r="W181" s="133" t="s">
        <v>5810</v>
      </c>
      <c r="X181" s="133" t="s">
        <v>5850</v>
      </c>
    </row>
    <row r="182" spans="1:24" x14ac:dyDescent="0.25">
      <c r="A182" s="84" t="s">
        <v>897</v>
      </c>
      <c r="B182" s="137" t="s">
        <v>4931</v>
      </c>
      <c r="C182" s="139" t="s">
        <v>5051</v>
      </c>
      <c r="D182" s="129">
        <v>1</v>
      </c>
      <c r="E182" s="129">
        <v>1</v>
      </c>
      <c r="F182" s="184" t="s">
        <v>4961</v>
      </c>
      <c r="G182" s="188">
        <v>1</v>
      </c>
      <c r="H182" s="188">
        <v>1</v>
      </c>
      <c r="I182" s="133" t="s">
        <v>5093</v>
      </c>
      <c r="J182" s="137" t="s">
        <v>3461</v>
      </c>
      <c r="K182" s="133"/>
      <c r="L182" s="133"/>
      <c r="M182" s="133" t="s">
        <v>48</v>
      </c>
      <c r="N182" s="133" t="s">
        <v>48</v>
      </c>
      <c r="O182" s="133"/>
      <c r="P182" s="143" t="s">
        <v>5821</v>
      </c>
      <c r="Q182" s="143" t="s">
        <v>5824</v>
      </c>
      <c r="R182" s="133"/>
      <c r="S182" s="133" t="s">
        <v>5139</v>
      </c>
      <c r="T182" s="133" t="s">
        <v>5810</v>
      </c>
      <c r="U182" s="133" t="s">
        <v>5850</v>
      </c>
      <c r="V182" s="129" t="s">
        <v>5008</v>
      </c>
      <c r="W182" s="133" t="s">
        <v>5810</v>
      </c>
      <c r="X182" s="133" t="s">
        <v>5850</v>
      </c>
    </row>
    <row r="183" spans="1:24" x14ac:dyDescent="0.25">
      <c r="A183" s="84" t="s">
        <v>898</v>
      </c>
      <c r="B183" s="137" t="s">
        <v>4931</v>
      </c>
      <c r="C183" s="139" t="s">
        <v>5052</v>
      </c>
      <c r="D183" s="129">
        <v>1</v>
      </c>
      <c r="E183" s="129">
        <v>1</v>
      </c>
      <c r="F183" s="184" t="s">
        <v>4962</v>
      </c>
      <c r="G183" s="188">
        <v>2</v>
      </c>
      <c r="H183" s="188">
        <v>1</v>
      </c>
      <c r="I183" s="133" t="s">
        <v>5094</v>
      </c>
      <c r="J183" s="137" t="s">
        <v>3461</v>
      </c>
      <c r="K183" s="133" t="s">
        <v>48</v>
      </c>
      <c r="L183" s="133" t="s">
        <v>48</v>
      </c>
      <c r="M183" s="133"/>
      <c r="N183" s="133"/>
      <c r="O183" s="133"/>
      <c r="P183" s="143" t="s">
        <v>5821</v>
      </c>
      <c r="Q183" s="143" t="s">
        <v>5824</v>
      </c>
      <c r="R183" s="133"/>
      <c r="S183" s="133" t="s">
        <v>5140</v>
      </c>
      <c r="T183" s="133" t="s">
        <v>5810</v>
      </c>
      <c r="U183" s="133" t="s">
        <v>5850</v>
      </c>
      <c r="V183" s="129" t="s">
        <v>5009</v>
      </c>
      <c r="W183" s="133" t="s">
        <v>5810</v>
      </c>
      <c r="X183" s="133" t="s">
        <v>5837</v>
      </c>
    </row>
    <row r="184" spans="1:24" x14ac:dyDescent="0.25">
      <c r="A184" s="84" t="s">
        <v>899</v>
      </c>
      <c r="B184" s="137" t="s">
        <v>4931</v>
      </c>
      <c r="C184" s="139" t="s">
        <v>5053</v>
      </c>
      <c r="D184" s="129">
        <v>1</v>
      </c>
      <c r="E184" s="129">
        <v>1</v>
      </c>
      <c r="F184" s="184" t="s">
        <v>4963</v>
      </c>
      <c r="G184" s="188">
        <v>2</v>
      </c>
      <c r="H184" s="188">
        <v>1</v>
      </c>
      <c r="I184" s="133" t="s">
        <v>5095</v>
      </c>
      <c r="J184" s="137" t="s">
        <v>3461</v>
      </c>
      <c r="K184" s="133"/>
      <c r="L184" s="133"/>
      <c r="M184" s="133" t="s">
        <v>48</v>
      </c>
      <c r="N184" s="133" t="s">
        <v>48</v>
      </c>
      <c r="O184" s="133"/>
      <c r="P184" s="143" t="s">
        <v>5821</v>
      </c>
      <c r="Q184" s="143" t="s">
        <v>5824</v>
      </c>
      <c r="R184" s="133"/>
      <c r="S184" s="133" t="s">
        <v>5141</v>
      </c>
      <c r="T184" s="133" t="s">
        <v>5810</v>
      </c>
      <c r="U184" s="133" t="s">
        <v>5850</v>
      </c>
      <c r="V184" s="129" t="s">
        <v>5010</v>
      </c>
      <c r="W184" s="133" t="s">
        <v>5810</v>
      </c>
      <c r="X184" s="133" t="s">
        <v>5837</v>
      </c>
    </row>
    <row r="185" spans="1:24" x14ac:dyDescent="0.25">
      <c r="A185" s="84" t="s">
        <v>900</v>
      </c>
      <c r="B185" s="137" t="s">
        <v>4931</v>
      </c>
      <c r="C185" s="139" t="s">
        <v>5054</v>
      </c>
      <c r="D185" s="129">
        <v>1</v>
      </c>
      <c r="E185" s="129">
        <v>1</v>
      </c>
      <c r="F185" s="184" t="s">
        <v>4964</v>
      </c>
      <c r="G185" s="188">
        <v>1</v>
      </c>
      <c r="H185" s="188">
        <v>1</v>
      </c>
      <c r="I185" s="133" t="s">
        <v>5096</v>
      </c>
      <c r="J185" s="137" t="s">
        <v>3461</v>
      </c>
      <c r="K185" s="133" t="s">
        <v>48</v>
      </c>
      <c r="L185" s="133" t="s">
        <v>48</v>
      </c>
      <c r="M185" s="133"/>
      <c r="N185" s="133"/>
      <c r="O185" s="133"/>
      <c r="P185" s="143" t="s">
        <v>5821</v>
      </c>
      <c r="Q185" s="143" t="s">
        <v>5824</v>
      </c>
      <c r="R185" s="133"/>
      <c r="S185" s="133" t="s">
        <v>5142</v>
      </c>
      <c r="T185" s="133" t="s">
        <v>5810</v>
      </c>
      <c r="U185" s="133" t="s">
        <v>5850</v>
      </c>
      <c r="V185" s="129" t="s">
        <v>5011</v>
      </c>
      <c r="W185" s="133" t="s">
        <v>5810</v>
      </c>
      <c r="X185" s="133" t="s">
        <v>5850</v>
      </c>
    </row>
    <row r="186" spans="1:24" x14ac:dyDescent="0.25">
      <c r="A186" s="84" t="s">
        <v>901</v>
      </c>
      <c r="B186" s="137" t="s">
        <v>4931</v>
      </c>
      <c r="C186" s="139" t="s">
        <v>5055</v>
      </c>
      <c r="D186" s="129">
        <v>1</v>
      </c>
      <c r="E186" s="129">
        <v>1</v>
      </c>
      <c r="F186" s="184" t="s">
        <v>4965</v>
      </c>
      <c r="G186" s="188">
        <v>2</v>
      </c>
      <c r="H186" s="188">
        <v>1</v>
      </c>
      <c r="I186" s="133" t="s">
        <v>5095</v>
      </c>
      <c r="J186" s="137" t="s">
        <v>3461</v>
      </c>
      <c r="K186" s="133" t="s">
        <v>48</v>
      </c>
      <c r="L186" s="133" t="s">
        <v>48</v>
      </c>
      <c r="M186" s="133"/>
      <c r="N186" s="133"/>
      <c r="O186" s="133"/>
      <c r="P186" s="143" t="s">
        <v>5821</v>
      </c>
      <c r="Q186" s="143" t="s">
        <v>5824</v>
      </c>
      <c r="R186" s="133"/>
      <c r="S186" s="133" t="s">
        <v>5143</v>
      </c>
      <c r="T186" s="133" t="s">
        <v>5810</v>
      </c>
      <c r="U186" s="133" t="s">
        <v>5850</v>
      </c>
      <c r="V186" s="129" t="s">
        <v>5012</v>
      </c>
      <c r="W186" s="133" t="s">
        <v>5810</v>
      </c>
      <c r="X186" s="133" t="s">
        <v>5837</v>
      </c>
    </row>
    <row r="187" spans="1:24" x14ac:dyDescent="0.25">
      <c r="A187" s="84" t="s">
        <v>902</v>
      </c>
      <c r="B187" s="137" t="s">
        <v>4931</v>
      </c>
      <c r="C187" s="139" t="s">
        <v>5056</v>
      </c>
      <c r="D187" s="129">
        <v>1</v>
      </c>
      <c r="E187" s="129">
        <v>1</v>
      </c>
      <c r="F187" s="184" t="s">
        <v>4966</v>
      </c>
      <c r="G187" s="188">
        <v>1</v>
      </c>
      <c r="H187" s="188">
        <v>1</v>
      </c>
      <c r="I187" s="133" t="s">
        <v>5097</v>
      </c>
      <c r="J187" s="137" t="s">
        <v>3461</v>
      </c>
      <c r="K187" s="133" t="s">
        <v>48</v>
      </c>
      <c r="L187" s="133" t="s">
        <v>48</v>
      </c>
      <c r="M187" s="133"/>
      <c r="N187" s="133"/>
      <c r="O187" s="133"/>
      <c r="P187" s="143" t="s">
        <v>5821</v>
      </c>
      <c r="Q187" s="143" t="s">
        <v>5824</v>
      </c>
      <c r="R187" s="133"/>
      <c r="S187" s="133" t="s">
        <v>5144</v>
      </c>
      <c r="T187" s="133" t="s">
        <v>5810</v>
      </c>
      <c r="U187" s="133" t="s">
        <v>5850</v>
      </c>
      <c r="V187" s="129" t="s">
        <v>5013</v>
      </c>
      <c r="W187" s="133" t="s">
        <v>5810</v>
      </c>
      <c r="X187" s="133" t="s">
        <v>5850</v>
      </c>
    </row>
    <row r="188" spans="1:24" x14ac:dyDescent="0.25">
      <c r="A188" s="84" t="s">
        <v>903</v>
      </c>
      <c r="B188" s="137" t="s">
        <v>4931</v>
      </c>
      <c r="C188" s="139" t="s">
        <v>5057</v>
      </c>
      <c r="D188" s="129">
        <v>1</v>
      </c>
      <c r="E188" s="129">
        <v>1</v>
      </c>
      <c r="F188" s="184" t="s">
        <v>4967</v>
      </c>
      <c r="G188" s="188">
        <v>1</v>
      </c>
      <c r="H188" s="188">
        <v>1</v>
      </c>
      <c r="I188" s="133" t="s">
        <v>5098</v>
      </c>
      <c r="J188" s="137" t="s">
        <v>3461</v>
      </c>
      <c r="K188" s="133" t="s">
        <v>48</v>
      </c>
      <c r="L188" s="133" t="s">
        <v>48</v>
      </c>
      <c r="M188" s="133"/>
      <c r="N188" s="133"/>
      <c r="O188" s="133"/>
      <c r="P188" s="143" t="s">
        <v>5821</v>
      </c>
      <c r="Q188" s="143" t="s">
        <v>5824</v>
      </c>
      <c r="R188" s="133"/>
      <c r="S188" s="133" t="s">
        <v>5145</v>
      </c>
      <c r="T188" s="133" t="s">
        <v>5810</v>
      </c>
      <c r="U188" s="133" t="s">
        <v>5850</v>
      </c>
      <c r="V188" s="129" t="s">
        <v>5014</v>
      </c>
      <c r="W188" s="133" t="s">
        <v>5810</v>
      </c>
      <c r="X188" s="133" t="s">
        <v>5850</v>
      </c>
    </row>
    <row r="189" spans="1:24" x14ac:dyDescent="0.25">
      <c r="A189" s="84" t="s">
        <v>904</v>
      </c>
      <c r="B189" s="137" t="s">
        <v>4931</v>
      </c>
      <c r="C189" s="139" t="s">
        <v>5058</v>
      </c>
      <c r="D189" s="129">
        <v>1</v>
      </c>
      <c r="E189" s="129">
        <v>1</v>
      </c>
      <c r="F189" s="184" t="s">
        <v>4968</v>
      </c>
      <c r="G189" s="188">
        <v>2</v>
      </c>
      <c r="H189" s="188">
        <v>1</v>
      </c>
      <c r="I189" s="133" t="s">
        <v>5099</v>
      </c>
      <c r="J189" s="137" t="s">
        <v>3461</v>
      </c>
      <c r="K189" s="133" t="s">
        <v>48</v>
      </c>
      <c r="L189" s="133" t="s">
        <v>48</v>
      </c>
      <c r="M189" s="133"/>
      <c r="N189" s="133"/>
      <c r="O189" s="133"/>
      <c r="P189" s="143" t="s">
        <v>5821</v>
      </c>
      <c r="Q189" s="143" t="s">
        <v>5824</v>
      </c>
      <c r="R189" s="133"/>
      <c r="S189" s="133" t="s">
        <v>5146</v>
      </c>
      <c r="T189" s="133" t="s">
        <v>5810</v>
      </c>
      <c r="U189" s="133" t="s">
        <v>5850</v>
      </c>
      <c r="V189" s="129" t="s">
        <v>5015</v>
      </c>
      <c r="W189" s="133" t="s">
        <v>5810</v>
      </c>
      <c r="X189" s="133" t="s">
        <v>5837</v>
      </c>
    </row>
    <row r="190" spans="1:24" x14ac:dyDescent="0.25">
      <c r="A190" s="84" t="s">
        <v>1499</v>
      </c>
      <c r="B190" s="137" t="s">
        <v>4931</v>
      </c>
      <c r="C190" s="139" t="s">
        <v>5059</v>
      </c>
      <c r="D190" s="129">
        <v>1</v>
      </c>
      <c r="E190" s="129">
        <v>1</v>
      </c>
      <c r="F190" s="184" t="s">
        <v>4969</v>
      </c>
      <c r="G190" s="188">
        <v>2</v>
      </c>
      <c r="H190" s="188">
        <v>1</v>
      </c>
      <c r="I190" s="133" t="s">
        <v>5100</v>
      </c>
      <c r="J190" s="137" t="s">
        <v>3461</v>
      </c>
      <c r="K190" s="133"/>
      <c r="L190" s="133"/>
      <c r="M190" s="133" t="s">
        <v>48</v>
      </c>
      <c r="N190" s="133" t="s">
        <v>48</v>
      </c>
      <c r="O190" s="133"/>
      <c r="P190" s="143" t="s">
        <v>5821</v>
      </c>
      <c r="Q190" s="143" t="s">
        <v>5824</v>
      </c>
      <c r="R190" s="133"/>
      <c r="S190" s="133" t="s">
        <v>5147</v>
      </c>
      <c r="T190" s="133" t="s">
        <v>5810</v>
      </c>
      <c r="U190" s="133" t="s">
        <v>5850</v>
      </c>
      <c r="V190" s="129" t="s">
        <v>5016</v>
      </c>
      <c r="W190" s="133" t="s">
        <v>5810</v>
      </c>
      <c r="X190" s="133" t="s">
        <v>5837</v>
      </c>
    </row>
    <row r="191" spans="1:24" x14ac:dyDescent="0.25">
      <c r="A191" s="84" t="s">
        <v>1500</v>
      </c>
      <c r="B191" s="137" t="s">
        <v>4931</v>
      </c>
      <c r="C191" s="139" t="s">
        <v>5060</v>
      </c>
      <c r="D191" s="129">
        <v>1</v>
      </c>
      <c r="E191" s="129">
        <v>1</v>
      </c>
      <c r="F191" s="184" t="s">
        <v>4970</v>
      </c>
      <c r="G191" s="188">
        <v>1</v>
      </c>
      <c r="H191" s="188">
        <v>1</v>
      </c>
      <c r="I191" s="133" t="s">
        <v>5101</v>
      </c>
      <c r="J191" s="137" t="s">
        <v>3461</v>
      </c>
      <c r="K191" s="133" t="s">
        <v>48</v>
      </c>
      <c r="L191" s="133" t="s">
        <v>48</v>
      </c>
      <c r="M191" s="133"/>
      <c r="N191" s="133"/>
      <c r="O191" s="133"/>
      <c r="P191" s="143" t="s">
        <v>5821</v>
      </c>
      <c r="Q191" s="143" t="s">
        <v>5824</v>
      </c>
      <c r="R191" s="133"/>
      <c r="S191" s="133" t="s">
        <v>5148</v>
      </c>
      <c r="T191" s="133" t="s">
        <v>5810</v>
      </c>
      <c r="U191" s="133" t="s">
        <v>5850</v>
      </c>
      <c r="V191" s="129" t="s">
        <v>5017</v>
      </c>
      <c r="W191" s="133" t="s">
        <v>5810</v>
      </c>
      <c r="X191" s="133" t="s">
        <v>5850</v>
      </c>
    </row>
    <row r="192" spans="1:24" x14ac:dyDescent="0.25">
      <c r="A192" s="84" t="s">
        <v>1501</v>
      </c>
      <c r="B192" s="137" t="s">
        <v>4931</v>
      </c>
      <c r="C192" s="139" t="s">
        <v>5061</v>
      </c>
      <c r="D192" s="129">
        <v>1</v>
      </c>
      <c r="E192" s="129">
        <v>1</v>
      </c>
      <c r="F192" s="184" t="s">
        <v>4971</v>
      </c>
      <c r="G192" s="188">
        <v>1</v>
      </c>
      <c r="H192" s="188">
        <v>1</v>
      </c>
      <c r="I192" s="133" t="s">
        <v>5102</v>
      </c>
      <c r="J192" s="137" t="s">
        <v>3461</v>
      </c>
      <c r="K192" s="133"/>
      <c r="L192" s="133"/>
      <c r="M192" s="133" t="s">
        <v>48</v>
      </c>
      <c r="N192" s="133" t="s">
        <v>48</v>
      </c>
      <c r="O192" s="133"/>
      <c r="P192" s="143" t="s">
        <v>5821</v>
      </c>
      <c r="Q192" s="143" t="s">
        <v>5824</v>
      </c>
      <c r="R192" s="133"/>
      <c r="S192" s="133" t="s">
        <v>5149</v>
      </c>
      <c r="T192" s="133" t="s">
        <v>5810</v>
      </c>
      <c r="U192" s="133" t="s">
        <v>5850</v>
      </c>
      <c r="V192" s="129" t="s">
        <v>5018</v>
      </c>
      <c r="W192" s="133" t="s">
        <v>5810</v>
      </c>
      <c r="X192" s="133" t="s">
        <v>5850</v>
      </c>
    </row>
    <row r="193" spans="1:24" x14ac:dyDescent="0.25">
      <c r="A193" s="84" t="s">
        <v>1502</v>
      </c>
      <c r="B193" s="137" t="s">
        <v>4931</v>
      </c>
      <c r="C193" s="139" t="s">
        <v>5062</v>
      </c>
      <c r="D193" s="129">
        <v>1</v>
      </c>
      <c r="E193" s="129">
        <v>1</v>
      </c>
      <c r="F193" s="184" t="s">
        <v>4972</v>
      </c>
      <c r="G193" s="188">
        <v>1</v>
      </c>
      <c r="H193" s="188">
        <v>1</v>
      </c>
      <c r="I193" s="133" t="s">
        <v>5103</v>
      </c>
      <c r="J193" s="137" t="s">
        <v>3461</v>
      </c>
      <c r="K193" s="133" t="s">
        <v>48</v>
      </c>
      <c r="L193" s="133" t="s">
        <v>48</v>
      </c>
      <c r="M193" s="133"/>
      <c r="N193" s="133"/>
      <c r="O193" s="133"/>
      <c r="P193" s="143" t="s">
        <v>5821</v>
      </c>
      <c r="Q193" s="143" t="s">
        <v>5824</v>
      </c>
      <c r="R193" s="133"/>
      <c r="S193" s="133" t="s">
        <v>5150</v>
      </c>
      <c r="T193" s="133" t="s">
        <v>5810</v>
      </c>
      <c r="U193" s="133" t="s">
        <v>5850</v>
      </c>
      <c r="V193" s="129" t="s">
        <v>5019</v>
      </c>
      <c r="W193" s="133" t="s">
        <v>5810</v>
      </c>
      <c r="X193" s="133" t="s">
        <v>5850</v>
      </c>
    </row>
    <row r="194" spans="1:24" x14ac:dyDescent="0.25">
      <c r="A194" s="84" t="s">
        <v>1503</v>
      </c>
      <c r="B194" s="137" t="s">
        <v>4931</v>
      </c>
      <c r="C194" s="139" t="s">
        <v>5063</v>
      </c>
      <c r="D194" s="129">
        <v>1</v>
      </c>
      <c r="E194" s="129">
        <v>1</v>
      </c>
      <c r="F194" s="184" t="s">
        <v>4973</v>
      </c>
      <c r="G194" s="188">
        <v>2</v>
      </c>
      <c r="H194" s="188">
        <v>1</v>
      </c>
      <c r="I194" s="133" t="s">
        <v>5104</v>
      </c>
      <c r="J194" s="137" t="s">
        <v>3461</v>
      </c>
      <c r="K194" s="133"/>
      <c r="L194" s="133"/>
      <c r="M194" s="133" t="s">
        <v>48</v>
      </c>
      <c r="N194" s="133" t="s">
        <v>48</v>
      </c>
      <c r="O194" s="133"/>
      <c r="P194" s="143" t="s">
        <v>5821</v>
      </c>
      <c r="Q194" s="143" t="s">
        <v>5824</v>
      </c>
      <c r="R194" s="133"/>
      <c r="S194" s="133" t="s">
        <v>5151</v>
      </c>
      <c r="T194" s="133" t="s">
        <v>5810</v>
      </c>
      <c r="U194" s="133" t="s">
        <v>5850</v>
      </c>
      <c r="V194" s="129" t="s">
        <v>5020</v>
      </c>
      <c r="W194" s="133" t="s">
        <v>5810</v>
      </c>
      <c r="X194" s="133" t="s">
        <v>5837</v>
      </c>
    </row>
    <row r="195" spans="1:24" x14ac:dyDescent="0.25">
      <c r="A195" s="84" t="s">
        <v>1504</v>
      </c>
      <c r="B195" s="137" t="s">
        <v>4931</v>
      </c>
      <c r="C195" s="139" t="s">
        <v>5064</v>
      </c>
      <c r="D195" s="129">
        <v>1</v>
      </c>
      <c r="E195" s="129">
        <v>1</v>
      </c>
      <c r="F195" s="184" t="s">
        <v>4974</v>
      </c>
      <c r="G195" s="188">
        <v>1</v>
      </c>
      <c r="H195" s="188">
        <v>1</v>
      </c>
      <c r="I195" s="133" t="s">
        <v>5105</v>
      </c>
      <c r="J195" s="137" t="s">
        <v>3461</v>
      </c>
      <c r="K195" s="133" t="s">
        <v>48</v>
      </c>
      <c r="L195" s="133" t="s">
        <v>48</v>
      </c>
      <c r="M195" s="133"/>
      <c r="N195" s="133"/>
      <c r="O195" s="133"/>
      <c r="P195" s="143" t="s">
        <v>5821</v>
      </c>
      <c r="Q195" s="143" t="s">
        <v>5824</v>
      </c>
      <c r="R195" s="133"/>
      <c r="S195" s="133" t="s">
        <v>5152</v>
      </c>
      <c r="T195" s="133" t="s">
        <v>5810</v>
      </c>
      <c r="U195" s="133" t="s">
        <v>5850</v>
      </c>
      <c r="V195" s="129" t="s">
        <v>5021</v>
      </c>
      <c r="W195" s="133" t="s">
        <v>5810</v>
      </c>
      <c r="X195" s="133" t="s">
        <v>5850</v>
      </c>
    </row>
    <row r="196" spans="1:24" x14ac:dyDescent="0.25">
      <c r="A196" s="84" t="s">
        <v>1505</v>
      </c>
      <c r="B196" s="137" t="s">
        <v>4931</v>
      </c>
      <c r="C196" s="139" t="s">
        <v>5065</v>
      </c>
      <c r="D196" s="129">
        <v>1</v>
      </c>
      <c r="E196" s="129">
        <v>1</v>
      </c>
      <c r="F196" s="184" t="s">
        <v>4975</v>
      </c>
      <c r="G196" s="188">
        <v>1</v>
      </c>
      <c r="H196" s="188">
        <v>1</v>
      </c>
      <c r="I196" s="133" t="s">
        <v>5106</v>
      </c>
      <c r="J196" s="137" t="s">
        <v>3461</v>
      </c>
      <c r="K196" s="133" t="s">
        <v>48</v>
      </c>
      <c r="L196" s="133" t="s">
        <v>48</v>
      </c>
      <c r="M196" s="133"/>
      <c r="N196" s="133"/>
      <c r="O196" s="133"/>
      <c r="P196" s="143" t="s">
        <v>5821</v>
      </c>
      <c r="Q196" s="143" t="s">
        <v>5824</v>
      </c>
      <c r="R196" s="133"/>
      <c r="S196" s="133" t="s">
        <v>5153</v>
      </c>
      <c r="T196" s="133" t="s">
        <v>5810</v>
      </c>
      <c r="U196" s="133" t="s">
        <v>5850</v>
      </c>
      <c r="V196" s="129" t="s">
        <v>5022</v>
      </c>
      <c r="W196" s="133" t="s">
        <v>5810</v>
      </c>
      <c r="X196" s="133" t="s">
        <v>5850</v>
      </c>
    </row>
    <row r="197" spans="1:24" s="147" customFormat="1" x14ac:dyDescent="0.25">
      <c r="A197" s="84" t="s">
        <v>1506</v>
      </c>
      <c r="B197" s="137" t="s">
        <v>5157</v>
      </c>
      <c r="C197" s="139" t="s">
        <v>5180</v>
      </c>
      <c r="D197" s="129">
        <v>1</v>
      </c>
      <c r="E197" s="129">
        <v>1</v>
      </c>
      <c r="F197" s="184" t="s">
        <v>3566</v>
      </c>
      <c r="G197" s="188">
        <v>1</v>
      </c>
      <c r="H197" s="188">
        <v>1</v>
      </c>
      <c r="I197" s="133" t="s">
        <v>5158</v>
      </c>
      <c r="J197" s="137" t="s">
        <v>3461</v>
      </c>
      <c r="K197" s="133"/>
      <c r="L197" s="133"/>
      <c r="M197" s="133"/>
      <c r="N197" s="133"/>
      <c r="O197" s="133"/>
      <c r="P197" s="133" t="s">
        <v>5819</v>
      </c>
      <c r="Q197" s="159">
        <v>43781</v>
      </c>
      <c r="R197" s="133"/>
      <c r="S197" s="133" t="s">
        <v>5198</v>
      </c>
      <c r="T197" s="133" t="s">
        <v>5811</v>
      </c>
      <c r="U197" s="133" t="s">
        <v>5852</v>
      </c>
      <c r="V197" s="129" t="s">
        <v>5236</v>
      </c>
      <c r="W197" s="133" t="s">
        <v>5811</v>
      </c>
      <c r="X197" s="133" t="s">
        <v>5852</v>
      </c>
    </row>
    <row r="198" spans="1:24" s="147" customFormat="1" x14ac:dyDescent="0.25">
      <c r="A198" s="84" t="s">
        <v>1507</v>
      </c>
      <c r="B198" s="137" t="s">
        <v>5157</v>
      </c>
      <c r="C198" s="139" t="s">
        <v>5181</v>
      </c>
      <c r="D198" s="129">
        <v>1</v>
      </c>
      <c r="E198" s="129">
        <v>1</v>
      </c>
      <c r="F198" s="184" t="s">
        <v>3573</v>
      </c>
      <c r="G198" s="188">
        <v>1</v>
      </c>
      <c r="H198" s="188">
        <v>1</v>
      </c>
      <c r="I198" s="133" t="s">
        <v>5159</v>
      </c>
      <c r="J198" s="137" t="s">
        <v>3461</v>
      </c>
      <c r="K198" s="133"/>
      <c r="L198" s="133"/>
      <c r="M198" s="133"/>
      <c r="N198" s="133"/>
      <c r="O198" s="133"/>
      <c r="P198" s="133" t="s">
        <v>5819</v>
      </c>
      <c r="Q198" s="159">
        <v>43781</v>
      </c>
      <c r="R198" s="133"/>
      <c r="S198" s="133" t="s">
        <v>5199</v>
      </c>
      <c r="T198" s="133" t="s">
        <v>5811</v>
      </c>
      <c r="U198" s="133" t="s">
        <v>5852</v>
      </c>
      <c r="V198" s="129" t="s">
        <v>5237</v>
      </c>
      <c r="W198" s="133" t="s">
        <v>5811</v>
      </c>
      <c r="X198" s="133" t="s">
        <v>5852</v>
      </c>
    </row>
    <row r="199" spans="1:24" s="147" customFormat="1" x14ac:dyDescent="0.25">
      <c r="A199" s="84" t="s">
        <v>1508</v>
      </c>
      <c r="B199" s="137" t="s">
        <v>5157</v>
      </c>
      <c r="C199" s="139" t="s">
        <v>5182</v>
      </c>
      <c r="D199" s="129">
        <v>1</v>
      </c>
      <c r="E199" s="129">
        <v>1</v>
      </c>
      <c r="F199" s="184" t="s">
        <v>5221</v>
      </c>
      <c r="G199" s="188">
        <v>1</v>
      </c>
      <c r="H199" s="188">
        <v>1</v>
      </c>
      <c r="I199" s="133" t="s">
        <v>5160</v>
      </c>
      <c r="J199" s="137" t="s">
        <v>3461</v>
      </c>
      <c r="K199" s="133"/>
      <c r="L199" s="133"/>
      <c r="M199" s="133"/>
      <c r="N199" s="133"/>
      <c r="O199" s="133"/>
      <c r="P199" s="133" t="s">
        <v>5819</v>
      </c>
      <c r="Q199" s="159">
        <v>43781</v>
      </c>
      <c r="R199" s="133"/>
      <c r="S199" s="133" t="s">
        <v>5200</v>
      </c>
      <c r="T199" s="133" t="s">
        <v>5811</v>
      </c>
      <c r="U199" s="133" t="s">
        <v>5852</v>
      </c>
      <c r="V199" s="129" t="s">
        <v>5238</v>
      </c>
      <c r="W199" s="133" t="s">
        <v>5811</v>
      </c>
      <c r="X199" s="133" t="s">
        <v>5852</v>
      </c>
    </row>
    <row r="200" spans="1:24" s="147" customFormat="1" x14ac:dyDescent="0.25">
      <c r="A200" s="84" t="s">
        <v>1509</v>
      </c>
      <c r="B200" s="137" t="s">
        <v>5157</v>
      </c>
      <c r="C200" s="139" t="s">
        <v>5183</v>
      </c>
      <c r="D200" s="129">
        <v>1</v>
      </c>
      <c r="E200" s="129">
        <v>1</v>
      </c>
      <c r="F200" s="184" t="s">
        <v>3558</v>
      </c>
      <c r="G200" s="188">
        <v>1</v>
      </c>
      <c r="H200" s="188">
        <v>1</v>
      </c>
      <c r="I200" s="133" t="s">
        <v>5161</v>
      </c>
      <c r="J200" s="137" t="s">
        <v>3461</v>
      </c>
      <c r="K200" s="133"/>
      <c r="L200" s="133"/>
      <c r="M200" s="133"/>
      <c r="N200" s="133"/>
      <c r="O200" s="133"/>
      <c r="P200" s="133" t="s">
        <v>5819</v>
      </c>
      <c r="Q200" s="159">
        <v>43781</v>
      </c>
      <c r="R200" s="133"/>
      <c r="S200" s="133" t="s">
        <v>5201</v>
      </c>
      <c r="T200" s="133" t="s">
        <v>5811</v>
      </c>
      <c r="U200" s="133" t="s">
        <v>5852</v>
      </c>
      <c r="V200" s="129" t="s">
        <v>5239</v>
      </c>
      <c r="W200" s="133" t="s">
        <v>5811</v>
      </c>
      <c r="X200" s="133" t="s">
        <v>5852</v>
      </c>
    </row>
    <row r="201" spans="1:24" s="147" customFormat="1" x14ac:dyDescent="0.25">
      <c r="A201" s="84" t="s">
        <v>1510</v>
      </c>
      <c r="B201" s="137" t="s">
        <v>5157</v>
      </c>
      <c r="C201" s="139" t="s">
        <v>5184</v>
      </c>
      <c r="D201" s="129">
        <v>1</v>
      </c>
      <c r="E201" s="129">
        <v>1</v>
      </c>
      <c r="F201" s="184" t="s">
        <v>5222</v>
      </c>
      <c r="G201" s="188">
        <v>1</v>
      </c>
      <c r="H201" s="188">
        <v>1</v>
      </c>
      <c r="I201" s="133" t="s">
        <v>5160</v>
      </c>
      <c r="J201" s="137" t="s">
        <v>3461</v>
      </c>
      <c r="K201" s="133"/>
      <c r="L201" s="133"/>
      <c r="M201" s="133"/>
      <c r="N201" s="133"/>
      <c r="O201" s="133"/>
      <c r="P201" s="133" t="s">
        <v>5819</v>
      </c>
      <c r="Q201" s="159">
        <v>43781</v>
      </c>
      <c r="R201" s="133"/>
      <c r="S201" s="133" t="s">
        <v>5202</v>
      </c>
      <c r="T201" s="133" t="s">
        <v>5811</v>
      </c>
      <c r="U201" s="133" t="s">
        <v>5852</v>
      </c>
      <c r="V201" s="129" t="s">
        <v>5240</v>
      </c>
      <c r="W201" s="133" t="s">
        <v>5811</v>
      </c>
      <c r="X201" s="133" t="s">
        <v>5852</v>
      </c>
    </row>
    <row r="202" spans="1:24" s="147" customFormat="1" x14ac:dyDescent="0.25">
      <c r="A202" s="84" t="s">
        <v>1511</v>
      </c>
      <c r="B202" s="137" t="s">
        <v>5157</v>
      </c>
      <c r="C202" s="139" t="s">
        <v>5185</v>
      </c>
      <c r="D202" s="129">
        <v>1</v>
      </c>
      <c r="E202" s="129">
        <v>1</v>
      </c>
      <c r="F202" s="184" t="s">
        <v>5223</v>
      </c>
      <c r="G202" s="188">
        <v>1</v>
      </c>
      <c r="H202" s="188">
        <v>1</v>
      </c>
      <c r="I202" s="133" t="s">
        <v>5162</v>
      </c>
      <c r="J202" s="137" t="s">
        <v>3461</v>
      </c>
      <c r="K202" s="133"/>
      <c r="L202" s="133"/>
      <c r="M202" s="133"/>
      <c r="N202" s="133"/>
      <c r="O202" s="133"/>
      <c r="P202" s="133" t="s">
        <v>5819</v>
      </c>
      <c r="Q202" s="159">
        <v>43781</v>
      </c>
      <c r="R202" s="133"/>
      <c r="S202" s="133" t="s">
        <v>5203</v>
      </c>
      <c r="T202" s="133" t="s">
        <v>5811</v>
      </c>
      <c r="U202" s="133" t="s">
        <v>5852</v>
      </c>
      <c r="V202" s="129" t="s">
        <v>5241</v>
      </c>
      <c r="W202" s="133" t="s">
        <v>5811</v>
      </c>
      <c r="X202" s="133" t="s">
        <v>5852</v>
      </c>
    </row>
    <row r="203" spans="1:24" s="147" customFormat="1" x14ac:dyDescent="0.25">
      <c r="A203" s="84" t="s">
        <v>1512</v>
      </c>
      <c r="B203" s="137" t="s">
        <v>5157</v>
      </c>
      <c r="C203" s="139" t="s">
        <v>2805</v>
      </c>
      <c r="D203" s="129">
        <v>1</v>
      </c>
      <c r="E203" s="129">
        <v>1</v>
      </c>
      <c r="F203" s="184" t="s">
        <v>2809</v>
      </c>
      <c r="G203" s="188">
        <v>1</v>
      </c>
      <c r="H203" s="188">
        <v>1</v>
      </c>
      <c r="I203" s="133" t="s">
        <v>5163</v>
      </c>
      <c r="J203" s="137" t="s">
        <v>3461</v>
      </c>
      <c r="K203" s="133"/>
      <c r="L203" s="133"/>
      <c r="M203" s="133"/>
      <c r="N203" s="133"/>
      <c r="O203" s="133"/>
      <c r="P203" s="133" t="s">
        <v>5819</v>
      </c>
      <c r="Q203" s="159">
        <v>43781</v>
      </c>
      <c r="R203" s="133"/>
      <c r="S203" s="133" t="s">
        <v>5204</v>
      </c>
      <c r="T203" s="133" t="s">
        <v>5811</v>
      </c>
      <c r="U203" s="133" t="s">
        <v>5852</v>
      </c>
      <c r="V203" s="129" t="s">
        <v>5242</v>
      </c>
      <c r="W203" s="133" t="s">
        <v>5811</v>
      </c>
      <c r="X203" s="133" t="s">
        <v>5852</v>
      </c>
    </row>
    <row r="204" spans="1:24" s="147" customFormat="1" x14ac:dyDescent="0.25">
      <c r="A204" s="84" t="s">
        <v>1513</v>
      </c>
      <c r="B204" s="137" t="s">
        <v>5157</v>
      </c>
      <c r="C204" s="139" t="s">
        <v>5186</v>
      </c>
      <c r="D204" s="129">
        <v>1</v>
      </c>
      <c r="E204" s="129">
        <v>1</v>
      </c>
      <c r="F204" s="184" t="s">
        <v>2820</v>
      </c>
      <c r="G204" s="188">
        <v>1</v>
      </c>
      <c r="H204" s="188">
        <v>1</v>
      </c>
      <c r="I204" s="133" t="s">
        <v>5164</v>
      </c>
      <c r="J204" s="137" t="s">
        <v>3461</v>
      </c>
      <c r="K204" s="133" t="s">
        <v>48</v>
      </c>
      <c r="L204" s="133" t="s">
        <v>48</v>
      </c>
      <c r="M204" s="133"/>
      <c r="N204" s="133"/>
      <c r="O204" s="133"/>
      <c r="P204" s="133" t="s">
        <v>5819</v>
      </c>
      <c r="Q204" s="159">
        <v>43781</v>
      </c>
      <c r="R204" s="133"/>
      <c r="S204" s="133" t="s">
        <v>5205</v>
      </c>
      <c r="T204" s="133" t="s">
        <v>5811</v>
      </c>
      <c r="U204" s="133" t="s">
        <v>5852</v>
      </c>
      <c r="V204" s="129" t="s">
        <v>5243</v>
      </c>
      <c r="W204" s="133" t="s">
        <v>5811</v>
      </c>
      <c r="X204" s="133" t="s">
        <v>5852</v>
      </c>
    </row>
    <row r="205" spans="1:24" s="147" customFormat="1" x14ac:dyDescent="0.25">
      <c r="A205" s="84" t="s">
        <v>1514</v>
      </c>
      <c r="B205" s="137" t="s">
        <v>5157</v>
      </c>
      <c r="C205" s="139" t="s">
        <v>2806</v>
      </c>
      <c r="D205" s="129">
        <v>1</v>
      </c>
      <c r="E205" s="129">
        <v>1</v>
      </c>
      <c r="F205" s="184" t="s">
        <v>5224</v>
      </c>
      <c r="G205" s="188">
        <v>1</v>
      </c>
      <c r="H205" s="188">
        <v>1</v>
      </c>
      <c r="I205" s="133" t="s">
        <v>5165</v>
      </c>
      <c r="J205" s="137" t="s">
        <v>3461</v>
      </c>
      <c r="K205" s="133" t="s">
        <v>48</v>
      </c>
      <c r="L205" s="133" t="s">
        <v>48</v>
      </c>
      <c r="M205" s="133"/>
      <c r="N205" s="133"/>
      <c r="O205" s="133"/>
      <c r="P205" s="133" t="s">
        <v>5819</v>
      </c>
      <c r="Q205" s="159">
        <v>43781</v>
      </c>
      <c r="R205" s="133"/>
      <c r="S205" s="133" t="s">
        <v>5206</v>
      </c>
      <c r="T205" s="133" t="s">
        <v>5811</v>
      </c>
      <c r="U205" s="133" t="s">
        <v>5852</v>
      </c>
      <c r="V205" s="129" t="s">
        <v>5244</v>
      </c>
      <c r="W205" s="133" t="s">
        <v>5811</v>
      </c>
      <c r="X205" s="133" t="s">
        <v>5852</v>
      </c>
    </row>
    <row r="206" spans="1:24" s="147" customFormat="1" x14ac:dyDescent="0.25">
      <c r="A206" s="84" t="s">
        <v>1515</v>
      </c>
      <c r="B206" s="137" t="s">
        <v>5157</v>
      </c>
      <c r="C206" s="139" t="s">
        <v>5187</v>
      </c>
      <c r="D206" s="129">
        <v>1</v>
      </c>
      <c r="E206" s="129">
        <v>1</v>
      </c>
      <c r="F206" s="184" t="s">
        <v>5225</v>
      </c>
      <c r="G206" s="188">
        <v>1</v>
      </c>
      <c r="H206" s="188">
        <v>1</v>
      </c>
      <c r="I206" s="133" t="s">
        <v>5166</v>
      </c>
      <c r="J206" s="137" t="s">
        <v>3461</v>
      </c>
      <c r="K206" s="133"/>
      <c r="L206" s="133"/>
      <c r="M206" s="133"/>
      <c r="N206" s="133"/>
      <c r="O206" s="133"/>
      <c r="P206" s="133" t="s">
        <v>5819</v>
      </c>
      <c r="Q206" s="159">
        <v>43781</v>
      </c>
      <c r="R206" s="133"/>
      <c r="S206" s="133" t="s">
        <v>5207</v>
      </c>
      <c r="T206" s="133" t="s">
        <v>5811</v>
      </c>
      <c r="U206" s="133" t="s">
        <v>5852</v>
      </c>
      <c r="V206" s="129" t="s">
        <v>5245</v>
      </c>
      <c r="W206" s="133" t="s">
        <v>5811</v>
      </c>
      <c r="X206" s="133" t="s">
        <v>5852</v>
      </c>
    </row>
    <row r="207" spans="1:24" s="147" customFormat="1" x14ac:dyDescent="0.25">
      <c r="A207" s="84" t="s">
        <v>1516</v>
      </c>
      <c r="B207" s="137" t="s">
        <v>5157</v>
      </c>
      <c r="C207" s="139" t="s">
        <v>5188</v>
      </c>
      <c r="D207" s="129">
        <v>1</v>
      </c>
      <c r="E207" s="129">
        <v>1</v>
      </c>
      <c r="F207" s="184" t="s">
        <v>5226</v>
      </c>
      <c r="G207" s="188">
        <v>1</v>
      </c>
      <c r="H207" s="188">
        <v>1</v>
      </c>
      <c r="I207" s="133" t="s">
        <v>5167</v>
      </c>
      <c r="J207" s="137" t="s">
        <v>3461</v>
      </c>
      <c r="K207" s="133"/>
      <c r="L207" s="133"/>
      <c r="M207" s="133"/>
      <c r="N207" s="133"/>
      <c r="O207" s="133"/>
      <c r="P207" s="133" t="s">
        <v>5819</v>
      </c>
      <c r="Q207" s="159">
        <v>43781</v>
      </c>
      <c r="R207" s="133"/>
      <c r="S207" s="133" t="s">
        <v>5208</v>
      </c>
      <c r="T207" s="133" t="s">
        <v>5811</v>
      </c>
      <c r="U207" s="133" t="s">
        <v>5852</v>
      </c>
      <c r="V207" s="129" t="s">
        <v>5246</v>
      </c>
      <c r="W207" s="133" t="s">
        <v>5811</v>
      </c>
      <c r="X207" s="133" t="s">
        <v>5852</v>
      </c>
    </row>
    <row r="208" spans="1:24" s="147" customFormat="1" x14ac:dyDescent="0.25">
      <c r="A208" s="84" t="s">
        <v>1517</v>
      </c>
      <c r="B208" s="137" t="s">
        <v>5157</v>
      </c>
      <c r="C208" s="139" t="s">
        <v>1844</v>
      </c>
      <c r="D208" s="129">
        <v>1</v>
      </c>
      <c r="E208" s="129">
        <v>1</v>
      </c>
      <c r="F208" s="184" t="s">
        <v>2808</v>
      </c>
      <c r="G208" s="188">
        <v>1</v>
      </c>
      <c r="H208" s="188">
        <v>1</v>
      </c>
      <c r="I208" s="133" t="s">
        <v>5168</v>
      </c>
      <c r="J208" s="137" t="s">
        <v>3461</v>
      </c>
      <c r="K208" s="133"/>
      <c r="L208" s="133"/>
      <c r="M208" s="133"/>
      <c r="N208" s="133"/>
      <c r="O208" s="133"/>
      <c r="P208" s="133" t="s">
        <v>5819</v>
      </c>
      <c r="Q208" s="159">
        <v>43781</v>
      </c>
      <c r="R208" s="133"/>
      <c r="S208" s="133" t="s">
        <v>5209</v>
      </c>
      <c r="T208" s="133" t="s">
        <v>5811</v>
      </c>
      <c r="U208" s="133" t="s">
        <v>5852</v>
      </c>
      <c r="V208" s="129" t="s">
        <v>5247</v>
      </c>
      <c r="W208" s="133" t="s">
        <v>5811</v>
      </c>
      <c r="X208" s="133" t="s">
        <v>5852</v>
      </c>
    </row>
    <row r="209" spans="1:24" s="147" customFormat="1" x14ac:dyDescent="0.25">
      <c r="A209" s="84" t="s">
        <v>1518</v>
      </c>
      <c r="B209" s="137" t="s">
        <v>5157</v>
      </c>
      <c r="C209" s="139" t="s">
        <v>5189</v>
      </c>
      <c r="D209" s="129">
        <v>1</v>
      </c>
      <c r="E209" s="129">
        <v>1</v>
      </c>
      <c r="F209" s="184" t="s">
        <v>5227</v>
      </c>
      <c r="G209" s="188">
        <v>1</v>
      </c>
      <c r="H209" s="188">
        <v>1</v>
      </c>
      <c r="I209" s="133" t="s">
        <v>5169</v>
      </c>
      <c r="J209" s="137" t="s">
        <v>3461</v>
      </c>
      <c r="K209" s="133"/>
      <c r="L209" s="133"/>
      <c r="M209" s="133"/>
      <c r="N209" s="133"/>
      <c r="O209" s="133"/>
      <c r="P209" s="133" t="s">
        <v>5819</v>
      </c>
      <c r="Q209" s="159">
        <v>43781</v>
      </c>
      <c r="R209" s="133"/>
      <c r="S209" s="133" t="s">
        <v>5210</v>
      </c>
      <c r="T209" s="133" t="s">
        <v>5811</v>
      </c>
      <c r="U209" s="133" t="s">
        <v>5852</v>
      </c>
      <c r="V209" s="129" t="s">
        <v>5248</v>
      </c>
      <c r="W209" s="133" t="s">
        <v>5811</v>
      </c>
      <c r="X209" s="133" t="s">
        <v>5852</v>
      </c>
    </row>
    <row r="210" spans="1:24" s="147" customFormat="1" x14ac:dyDescent="0.25">
      <c r="A210" s="84" t="s">
        <v>1519</v>
      </c>
      <c r="B210" s="137" t="s">
        <v>5157</v>
      </c>
      <c r="C210" s="139" t="s">
        <v>5190</v>
      </c>
      <c r="D210" s="129">
        <v>1</v>
      </c>
      <c r="E210" s="129">
        <v>1</v>
      </c>
      <c r="F210" s="184" t="s">
        <v>5228</v>
      </c>
      <c r="G210" s="188">
        <v>1</v>
      </c>
      <c r="H210" s="188">
        <v>1</v>
      </c>
      <c r="I210" s="133" t="s">
        <v>5170</v>
      </c>
      <c r="J210" s="137" t="s">
        <v>3461</v>
      </c>
      <c r="K210" s="133"/>
      <c r="L210" s="133"/>
      <c r="M210" s="133"/>
      <c r="N210" s="133"/>
      <c r="O210" s="133"/>
      <c r="P210" s="133" t="s">
        <v>5819</v>
      </c>
      <c r="Q210" s="159">
        <v>43781</v>
      </c>
      <c r="R210" s="133"/>
      <c r="S210" s="133" t="s">
        <v>5211</v>
      </c>
      <c r="T210" s="133" t="s">
        <v>5811</v>
      </c>
      <c r="U210" s="133" t="s">
        <v>5852</v>
      </c>
      <c r="V210" s="129" t="s">
        <v>5249</v>
      </c>
      <c r="W210" s="133" t="s">
        <v>5811</v>
      </c>
      <c r="X210" s="133" t="s">
        <v>5852</v>
      </c>
    </row>
    <row r="211" spans="1:24" s="147" customFormat="1" x14ac:dyDescent="0.25">
      <c r="A211" s="84" t="s">
        <v>1520</v>
      </c>
      <c r="B211" s="137" t="s">
        <v>5157</v>
      </c>
      <c r="C211" s="139" t="s">
        <v>5191</v>
      </c>
      <c r="D211" s="129">
        <v>1</v>
      </c>
      <c r="E211" s="129">
        <v>1</v>
      </c>
      <c r="F211" s="184" t="s">
        <v>3577</v>
      </c>
      <c r="G211" s="188">
        <v>1</v>
      </c>
      <c r="H211" s="188">
        <v>1</v>
      </c>
      <c r="I211" s="133" t="s">
        <v>5171</v>
      </c>
      <c r="J211" s="137" t="s">
        <v>3461</v>
      </c>
      <c r="K211" s="133"/>
      <c r="L211" s="133"/>
      <c r="M211" s="133"/>
      <c r="N211" s="133"/>
      <c r="O211" s="133"/>
      <c r="P211" s="133" t="s">
        <v>5819</v>
      </c>
      <c r="Q211" s="159">
        <v>43781</v>
      </c>
      <c r="R211" s="133"/>
      <c r="S211" s="133" t="s">
        <v>5212</v>
      </c>
      <c r="T211" s="133" t="s">
        <v>5811</v>
      </c>
      <c r="U211" s="133" t="s">
        <v>5852</v>
      </c>
      <c r="V211" s="129" t="s">
        <v>5250</v>
      </c>
      <c r="W211" s="133" t="s">
        <v>5811</v>
      </c>
      <c r="X211" s="133" t="s">
        <v>5852</v>
      </c>
    </row>
    <row r="212" spans="1:24" s="147" customFormat="1" x14ac:dyDescent="0.25">
      <c r="A212" s="84" t="s">
        <v>1521</v>
      </c>
      <c r="B212" s="137" t="s">
        <v>5157</v>
      </c>
      <c r="C212" s="139" t="s">
        <v>2807</v>
      </c>
      <c r="D212" s="129">
        <v>1</v>
      </c>
      <c r="E212" s="129">
        <v>1</v>
      </c>
      <c r="F212" s="184" t="s">
        <v>5229</v>
      </c>
      <c r="G212" s="188">
        <v>1</v>
      </c>
      <c r="H212" s="188">
        <v>1</v>
      </c>
      <c r="I212" s="133" t="s">
        <v>5172</v>
      </c>
      <c r="J212" s="137" t="s">
        <v>3461</v>
      </c>
      <c r="K212" s="133"/>
      <c r="L212" s="133"/>
      <c r="M212" s="133"/>
      <c r="N212" s="133"/>
      <c r="O212" s="133"/>
      <c r="P212" s="133" t="s">
        <v>5819</v>
      </c>
      <c r="Q212" s="159">
        <v>43781</v>
      </c>
      <c r="R212" s="133"/>
      <c r="S212" s="133" t="s">
        <v>5213</v>
      </c>
      <c r="T212" s="133" t="s">
        <v>5811</v>
      </c>
      <c r="U212" s="133" t="s">
        <v>5852</v>
      </c>
      <c r="V212" s="129" t="s">
        <v>5251</v>
      </c>
      <c r="W212" s="133" t="s">
        <v>5811</v>
      </c>
      <c r="X212" s="133" t="s">
        <v>5852</v>
      </c>
    </row>
    <row r="213" spans="1:24" s="147" customFormat="1" x14ac:dyDescent="0.25">
      <c r="A213" s="84" t="s">
        <v>1522</v>
      </c>
      <c r="B213" s="137" t="s">
        <v>5157</v>
      </c>
      <c r="C213" s="139" t="s">
        <v>5192</v>
      </c>
      <c r="D213" s="129">
        <v>1</v>
      </c>
      <c r="E213" s="129">
        <v>1</v>
      </c>
      <c r="F213" s="184" t="s">
        <v>5230</v>
      </c>
      <c r="G213" s="188">
        <v>1</v>
      </c>
      <c r="H213" s="188">
        <v>1</v>
      </c>
      <c r="I213" s="133" t="s">
        <v>5173</v>
      </c>
      <c r="J213" s="137" t="s">
        <v>3461</v>
      </c>
      <c r="K213" s="133"/>
      <c r="L213" s="133"/>
      <c r="M213" s="133"/>
      <c r="N213" s="133"/>
      <c r="O213" s="133"/>
      <c r="P213" s="133" t="s">
        <v>5819</v>
      </c>
      <c r="Q213" s="159">
        <v>43781</v>
      </c>
      <c r="R213" s="133"/>
      <c r="S213" s="133" t="s">
        <v>5214</v>
      </c>
      <c r="T213" s="133" t="s">
        <v>5811</v>
      </c>
      <c r="U213" s="133" t="s">
        <v>5852</v>
      </c>
      <c r="V213" s="129" t="s">
        <v>5252</v>
      </c>
      <c r="W213" s="133" t="s">
        <v>5811</v>
      </c>
      <c r="X213" s="133" t="s">
        <v>5852</v>
      </c>
    </row>
    <row r="214" spans="1:24" s="147" customFormat="1" x14ac:dyDescent="0.25">
      <c r="A214" s="84" t="s">
        <v>1523</v>
      </c>
      <c r="B214" s="137" t="s">
        <v>5157</v>
      </c>
      <c r="C214" s="139" t="s">
        <v>5193</v>
      </c>
      <c r="D214" s="129">
        <v>1</v>
      </c>
      <c r="E214" s="129">
        <v>1</v>
      </c>
      <c r="F214" s="184" t="s">
        <v>3562</v>
      </c>
      <c r="G214" s="188">
        <v>1</v>
      </c>
      <c r="H214" s="188">
        <v>1</v>
      </c>
      <c r="I214" s="133" t="s">
        <v>5174</v>
      </c>
      <c r="J214" s="137" t="s">
        <v>3461</v>
      </c>
      <c r="K214" s="133"/>
      <c r="L214" s="133"/>
      <c r="M214" s="133"/>
      <c r="N214" s="133"/>
      <c r="O214" s="133"/>
      <c r="P214" s="133" t="s">
        <v>5819</v>
      </c>
      <c r="Q214" s="159">
        <v>43781</v>
      </c>
      <c r="R214" s="133"/>
      <c r="S214" s="133" t="s">
        <v>5215</v>
      </c>
      <c r="T214" s="133" t="s">
        <v>5811</v>
      </c>
      <c r="U214" s="133" t="s">
        <v>5852</v>
      </c>
      <c r="V214" s="129" t="s">
        <v>5253</v>
      </c>
      <c r="W214" s="133" t="s">
        <v>5811</v>
      </c>
      <c r="X214" s="133" t="s">
        <v>5852</v>
      </c>
    </row>
    <row r="215" spans="1:24" s="147" customFormat="1" x14ac:dyDescent="0.25">
      <c r="A215" s="84" t="s">
        <v>1524</v>
      </c>
      <c r="B215" s="137" t="s">
        <v>5157</v>
      </c>
      <c r="C215" s="139" t="s">
        <v>5194</v>
      </c>
      <c r="D215" s="129">
        <v>1</v>
      </c>
      <c r="E215" s="129">
        <v>1</v>
      </c>
      <c r="F215" s="184" t="s">
        <v>5231</v>
      </c>
      <c r="G215" s="188">
        <v>1</v>
      </c>
      <c r="H215" s="188">
        <v>1</v>
      </c>
      <c r="I215" s="133" t="s">
        <v>5175</v>
      </c>
      <c r="J215" s="137" t="s">
        <v>3461</v>
      </c>
      <c r="K215" s="133"/>
      <c r="L215" s="133"/>
      <c r="M215" s="133"/>
      <c r="N215" s="133"/>
      <c r="O215" s="133"/>
      <c r="P215" s="133" t="s">
        <v>5819</v>
      </c>
      <c r="Q215" s="159">
        <v>43781</v>
      </c>
      <c r="R215" s="133"/>
      <c r="S215" s="133" t="s">
        <v>5216</v>
      </c>
      <c r="T215" s="133" t="s">
        <v>5811</v>
      </c>
      <c r="U215" s="133" t="s">
        <v>5852</v>
      </c>
      <c r="V215" s="129" t="s">
        <v>5254</v>
      </c>
      <c r="W215" s="133" t="s">
        <v>5811</v>
      </c>
      <c r="X215" s="133" t="s">
        <v>5852</v>
      </c>
    </row>
    <row r="216" spans="1:24" s="147" customFormat="1" x14ac:dyDescent="0.25">
      <c r="A216" s="84" t="s">
        <v>1525</v>
      </c>
      <c r="B216" s="137" t="s">
        <v>5157</v>
      </c>
      <c r="C216" s="139" t="s">
        <v>5195</v>
      </c>
      <c r="D216" s="129">
        <v>1</v>
      </c>
      <c r="E216" s="129">
        <v>1</v>
      </c>
      <c r="F216" s="184" t="s">
        <v>5232</v>
      </c>
      <c r="G216" s="188">
        <v>1</v>
      </c>
      <c r="H216" s="188">
        <v>1</v>
      </c>
      <c r="I216" s="133" t="s">
        <v>5176</v>
      </c>
      <c r="J216" s="137" t="s">
        <v>3461</v>
      </c>
      <c r="K216" s="133"/>
      <c r="L216" s="133"/>
      <c r="M216" s="133"/>
      <c r="N216" s="133"/>
      <c r="O216" s="133"/>
      <c r="P216" s="133" t="s">
        <v>5819</v>
      </c>
      <c r="Q216" s="159">
        <v>43781</v>
      </c>
      <c r="R216" s="133"/>
      <c r="S216" s="133" t="s">
        <v>5217</v>
      </c>
      <c r="T216" s="133" t="s">
        <v>5811</v>
      </c>
      <c r="U216" s="133" t="s">
        <v>5852</v>
      </c>
      <c r="V216" s="129" t="s">
        <v>5255</v>
      </c>
      <c r="W216" s="133" t="s">
        <v>5811</v>
      </c>
      <c r="X216" s="133" t="s">
        <v>5852</v>
      </c>
    </row>
    <row r="217" spans="1:24" x14ac:dyDescent="0.25">
      <c r="A217" s="84" t="s">
        <v>1526</v>
      </c>
      <c r="B217" s="130" t="s">
        <v>5266</v>
      </c>
      <c r="C217" s="127" t="s">
        <v>5194</v>
      </c>
      <c r="D217" s="129">
        <v>1</v>
      </c>
      <c r="E217" s="129">
        <v>1</v>
      </c>
      <c r="F217" s="184" t="s">
        <v>5273</v>
      </c>
      <c r="G217" s="188">
        <v>1</v>
      </c>
      <c r="H217" s="188">
        <v>1</v>
      </c>
      <c r="I217" s="133" t="s">
        <v>5260</v>
      </c>
      <c r="J217" s="130" t="s">
        <v>5303</v>
      </c>
      <c r="K217" s="133"/>
      <c r="L217" s="133"/>
      <c r="M217" s="133"/>
      <c r="N217" s="133"/>
      <c r="O217" s="133"/>
      <c r="P217" s="133"/>
      <c r="Q217" s="133"/>
      <c r="R217" s="133"/>
      <c r="S217" s="126" t="s">
        <v>5267</v>
      </c>
      <c r="T217" s="133" t="s">
        <v>5811</v>
      </c>
      <c r="U217" s="133" t="s">
        <v>5852</v>
      </c>
      <c r="V217" s="128" t="s">
        <v>5291</v>
      </c>
      <c r="W217" s="133" t="s">
        <v>5811</v>
      </c>
      <c r="X217" s="133" t="s">
        <v>5852</v>
      </c>
    </row>
    <row r="218" spans="1:24" s="152" customFormat="1" x14ac:dyDescent="0.25">
      <c r="A218" s="84" t="s">
        <v>1527</v>
      </c>
      <c r="B218" s="130" t="s">
        <v>5266</v>
      </c>
      <c r="C218" s="127"/>
      <c r="D218" s="129"/>
      <c r="E218" s="129"/>
      <c r="F218" s="184" t="s">
        <v>5274</v>
      </c>
      <c r="G218" s="188">
        <v>1</v>
      </c>
      <c r="H218" s="188">
        <v>1</v>
      </c>
      <c r="I218" s="152" t="s">
        <v>5285</v>
      </c>
      <c r="J218" s="130" t="s">
        <v>5303</v>
      </c>
      <c r="K218" s="133"/>
      <c r="L218" s="133"/>
      <c r="M218" s="133"/>
      <c r="N218" s="133"/>
      <c r="O218" s="133"/>
      <c r="P218" s="133"/>
      <c r="Q218" s="133"/>
      <c r="R218" s="133"/>
      <c r="S218" s="126"/>
      <c r="T218" s="133"/>
      <c r="U218" s="133"/>
      <c r="V218" s="128" t="s">
        <v>5292</v>
      </c>
      <c r="W218" s="133" t="s">
        <v>5811</v>
      </c>
      <c r="X218" s="133" t="s">
        <v>5852</v>
      </c>
    </row>
    <row r="219" spans="1:24" x14ac:dyDescent="0.25">
      <c r="A219" s="84" t="s">
        <v>1528</v>
      </c>
      <c r="B219" s="130" t="s">
        <v>5266</v>
      </c>
      <c r="C219" s="127" t="s">
        <v>2247</v>
      </c>
      <c r="D219" s="129">
        <v>1</v>
      </c>
      <c r="E219" s="129">
        <v>1</v>
      </c>
      <c r="F219" s="184" t="s">
        <v>5275</v>
      </c>
      <c r="G219" s="188">
        <v>1</v>
      </c>
      <c r="H219" s="188">
        <v>1</v>
      </c>
      <c r="I219" s="133" t="s">
        <v>5261</v>
      </c>
      <c r="J219" s="130" t="s">
        <v>5303</v>
      </c>
      <c r="K219" s="133"/>
      <c r="L219" s="133"/>
      <c r="M219" s="133"/>
      <c r="N219" s="133"/>
      <c r="O219" s="133"/>
      <c r="P219" s="133"/>
      <c r="Q219" s="133"/>
      <c r="R219" s="133"/>
      <c r="S219" s="126" t="s">
        <v>5268</v>
      </c>
      <c r="T219" s="133" t="s">
        <v>5811</v>
      </c>
      <c r="U219" s="133" t="s">
        <v>5852</v>
      </c>
      <c r="V219" s="128" t="s">
        <v>5293</v>
      </c>
      <c r="W219" s="133" t="s">
        <v>5811</v>
      </c>
      <c r="X219" s="133" t="s">
        <v>5852</v>
      </c>
    </row>
    <row r="220" spans="1:24" s="152" customFormat="1" x14ac:dyDescent="0.25">
      <c r="A220" s="84" t="s">
        <v>1529</v>
      </c>
      <c r="B220" s="130" t="s">
        <v>5266</v>
      </c>
      <c r="C220" s="127"/>
      <c r="D220" s="129"/>
      <c r="E220" s="129"/>
      <c r="F220" s="184" t="s">
        <v>5276</v>
      </c>
      <c r="G220" s="188">
        <v>1</v>
      </c>
      <c r="H220" s="188">
        <v>1</v>
      </c>
      <c r="I220" s="152" t="s">
        <v>5286</v>
      </c>
      <c r="J220" s="130" t="s">
        <v>5303</v>
      </c>
      <c r="K220" s="133"/>
      <c r="L220" s="133"/>
      <c r="M220" s="133"/>
      <c r="N220" s="133"/>
      <c r="O220" s="133"/>
      <c r="P220" s="133"/>
      <c r="Q220" s="133"/>
      <c r="R220" s="133"/>
      <c r="S220" s="126"/>
      <c r="T220" s="133"/>
      <c r="U220" s="133"/>
      <c r="V220" s="128" t="s">
        <v>5294</v>
      </c>
      <c r="W220" s="133" t="s">
        <v>5811</v>
      </c>
      <c r="X220" s="133" t="s">
        <v>5852</v>
      </c>
    </row>
    <row r="221" spans="1:24" s="152" customFormat="1" x14ac:dyDescent="0.25">
      <c r="A221" s="84" t="s">
        <v>1530</v>
      </c>
      <c r="B221" s="130" t="s">
        <v>5266</v>
      </c>
      <c r="C221" s="127"/>
      <c r="D221" s="129"/>
      <c r="E221" s="129"/>
      <c r="F221" s="184" t="s">
        <v>5277</v>
      </c>
      <c r="G221" s="188">
        <v>2</v>
      </c>
      <c r="H221" s="188">
        <v>1</v>
      </c>
      <c r="I221" s="185" t="s">
        <v>5287</v>
      </c>
      <c r="J221" s="130" t="s">
        <v>5303</v>
      </c>
      <c r="K221" s="133"/>
      <c r="L221" s="133"/>
      <c r="M221" s="133"/>
      <c r="N221" s="133"/>
      <c r="O221" s="133"/>
      <c r="P221" s="133"/>
      <c r="Q221" s="133"/>
      <c r="R221" s="133"/>
      <c r="S221" s="126"/>
      <c r="T221" s="133"/>
      <c r="U221" s="133"/>
      <c r="V221" s="128" t="s">
        <v>5295</v>
      </c>
      <c r="W221" s="133" t="s">
        <v>5811</v>
      </c>
      <c r="X221" s="133" t="s">
        <v>5841</v>
      </c>
    </row>
    <row r="222" spans="1:24" x14ac:dyDescent="0.25">
      <c r="A222" s="84" t="s">
        <v>1531</v>
      </c>
      <c r="B222" s="130" t="s">
        <v>5266</v>
      </c>
      <c r="C222" s="127" t="s">
        <v>1976</v>
      </c>
      <c r="D222" s="129">
        <v>1</v>
      </c>
      <c r="E222" s="129">
        <v>1</v>
      </c>
      <c r="F222" s="184" t="s">
        <v>5278</v>
      </c>
      <c r="G222" s="188">
        <v>1</v>
      </c>
      <c r="H222" s="188">
        <v>1</v>
      </c>
      <c r="I222" s="133" t="s">
        <v>5262</v>
      </c>
      <c r="J222" s="130" t="s">
        <v>5303</v>
      </c>
      <c r="K222" s="133"/>
      <c r="L222" s="133"/>
      <c r="M222" s="133"/>
      <c r="N222" s="133"/>
      <c r="O222" s="133"/>
      <c r="P222" s="133"/>
      <c r="Q222" s="133"/>
      <c r="R222" s="133"/>
      <c r="S222" s="126" t="s">
        <v>5269</v>
      </c>
      <c r="T222" s="133" t="s">
        <v>5811</v>
      </c>
      <c r="U222" s="133" t="s">
        <v>5852</v>
      </c>
      <c r="V222" s="128" t="s">
        <v>5296</v>
      </c>
      <c r="W222" s="133" t="s">
        <v>5811</v>
      </c>
      <c r="X222" s="133" t="s">
        <v>5852</v>
      </c>
    </row>
    <row r="223" spans="1:24" x14ac:dyDescent="0.25">
      <c r="A223" s="84" t="s">
        <v>1532</v>
      </c>
      <c r="B223" s="130" t="s">
        <v>5266</v>
      </c>
      <c r="C223" s="127" t="s">
        <v>1971</v>
      </c>
      <c r="D223" s="133">
        <v>1</v>
      </c>
      <c r="E223" s="129">
        <v>1</v>
      </c>
      <c r="F223" s="184" t="s">
        <v>5279</v>
      </c>
      <c r="G223" s="188">
        <v>1</v>
      </c>
      <c r="H223" s="188">
        <v>1</v>
      </c>
      <c r="I223" s="133" t="s">
        <v>5263</v>
      </c>
      <c r="J223" s="130" t="s">
        <v>5303</v>
      </c>
      <c r="K223" s="133"/>
      <c r="L223" s="133"/>
      <c r="M223" s="133"/>
      <c r="N223" s="133"/>
      <c r="O223" s="133"/>
      <c r="P223" s="133"/>
      <c r="Q223" s="133"/>
      <c r="R223" s="133"/>
      <c r="S223" s="126" t="s">
        <v>5270</v>
      </c>
      <c r="T223" s="133" t="s">
        <v>5811</v>
      </c>
      <c r="U223" s="133" t="s">
        <v>5852</v>
      </c>
      <c r="V223" s="128" t="s">
        <v>5297</v>
      </c>
      <c r="W223" s="133" t="s">
        <v>5811</v>
      </c>
      <c r="X223" s="133" t="s">
        <v>5852</v>
      </c>
    </row>
    <row r="224" spans="1:24" x14ac:dyDescent="0.25">
      <c r="A224" s="84" t="s">
        <v>1533</v>
      </c>
      <c r="B224" s="130" t="s">
        <v>5266</v>
      </c>
      <c r="C224" s="127" t="s">
        <v>5259</v>
      </c>
      <c r="D224" s="133">
        <v>1</v>
      </c>
      <c r="E224" s="129">
        <v>1</v>
      </c>
      <c r="F224" s="184" t="s">
        <v>5280</v>
      </c>
      <c r="G224" s="188">
        <v>1</v>
      </c>
      <c r="H224" s="188">
        <v>1</v>
      </c>
      <c r="I224" s="133" t="s">
        <v>5264</v>
      </c>
      <c r="J224" s="130" t="s">
        <v>5303</v>
      </c>
      <c r="K224" s="133"/>
      <c r="L224" s="133"/>
      <c r="M224" s="133"/>
      <c r="N224" s="133"/>
      <c r="O224" s="133"/>
      <c r="P224" s="133"/>
      <c r="Q224" s="133"/>
      <c r="R224" s="133"/>
      <c r="S224" s="126" t="s">
        <v>5271</v>
      </c>
      <c r="T224" s="133" t="s">
        <v>5811</v>
      </c>
      <c r="U224" s="133" t="s">
        <v>5852</v>
      </c>
      <c r="V224" s="128" t="s">
        <v>5298</v>
      </c>
      <c r="W224" s="133" t="s">
        <v>5811</v>
      </c>
      <c r="X224" s="133" t="s">
        <v>5852</v>
      </c>
    </row>
    <row r="225" spans="1:24" s="152" customFormat="1" x14ac:dyDescent="0.25">
      <c r="A225" s="84" t="s">
        <v>1534</v>
      </c>
      <c r="B225" s="130" t="s">
        <v>5266</v>
      </c>
      <c r="C225" s="127"/>
      <c r="D225" s="133"/>
      <c r="E225" s="129"/>
      <c r="F225" s="184" t="s">
        <v>5281</v>
      </c>
      <c r="G225" s="188">
        <v>1</v>
      </c>
      <c r="H225" s="188">
        <v>1</v>
      </c>
      <c r="I225" s="185" t="s">
        <v>5288</v>
      </c>
      <c r="J225" s="130" t="s">
        <v>5303</v>
      </c>
      <c r="K225" s="133"/>
      <c r="L225" s="133"/>
      <c r="M225" s="133"/>
      <c r="N225" s="133"/>
      <c r="O225" s="133"/>
      <c r="P225" s="133"/>
      <c r="Q225" s="133"/>
      <c r="R225" s="133"/>
      <c r="S225" s="126"/>
      <c r="T225" s="133"/>
      <c r="U225" s="133"/>
      <c r="V225" s="128" t="s">
        <v>5299</v>
      </c>
      <c r="W225" s="133" t="s">
        <v>5811</v>
      </c>
      <c r="X225" s="133" t="s">
        <v>5852</v>
      </c>
    </row>
    <row r="226" spans="1:24" s="152" customFormat="1" x14ac:dyDescent="0.25">
      <c r="A226" s="84" t="s">
        <v>1535</v>
      </c>
      <c r="B226" s="130" t="s">
        <v>5266</v>
      </c>
      <c r="C226" s="127"/>
      <c r="D226" s="133"/>
      <c r="E226" s="129"/>
      <c r="F226" s="184" t="s">
        <v>5282</v>
      </c>
      <c r="G226" s="188">
        <v>1</v>
      </c>
      <c r="H226" s="188">
        <v>1</v>
      </c>
      <c r="I226" s="152" t="s">
        <v>5289</v>
      </c>
      <c r="J226" s="130" t="s">
        <v>5303</v>
      </c>
      <c r="K226" s="133"/>
      <c r="L226" s="133"/>
      <c r="M226" s="133"/>
      <c r="N226" s="133"/>
      <c r="O226" s="133"/>
      <c r="P226" s="133"/>
      <c r="Q226" s="133"/>
      <c r="R226" s="133"/>
      <c r="S226" s="126"/>
      <c r="T226" s="133"/>
      <c r="U226" s="133"/>
      <c r="V226" s="128" t="s">
        <v>5300</v>
      </c>
      <c r="W226" s="133" t="s">
        <v>5811</v>
      </c>
      <c r="X226" s="133" t="s">
        <v>5852</v>
      </c>
    </row>
    <row r="227" spans="1:24" x14ac:dyDescent="0.25">
      <c r="A227" s="84" t="s">
        <v>1536</v>
      </c>
      <c r="B227" s="130" t="s">
        <v>5266</v>
      </c>
      <c r="C227" s="127" t="s">
        <v>2031</v>
      </c>
      <c r="D227" s="133">
        <v>1</v>
      </c>
      <c r="E227" s="129">
        <v>1</v>
      </c>
      <c r="F227" s="184" t="s">
        <v>5283</v>
      </c>
      <c r="G227" s="188">
        <v>2</v>
      </c>
      <c r="H227" s="188">
        <v>1</v>
      </c>
      <c r="I227" s="133" t="s">
        <v>5265</v>
      </c>
      <c r="J227" s="130" t="s">
        <v>5303</v>
      </c>
      <c r="K227" s="133"/>
      <c r="L227" s="133"/>
      <c r="M227" s="133"/>
      <c r="N227" s="133"/>
      <c r="O227" s="133"/>
      <c r="P227" s="133" t="s">
        <v>5827</v>
      </c>
      <c r="Q227" s="133" t="s">
        <v>5826</v>
      </c>
      <c r="R227" s="133"/>
      <c r="S227" s="126" t="s">
        <v>5272</v>
      </c>
      <c r="T227" s="133" t="s">
        <v>5811</v>
      </c>
      <c r="U227" s="133" t="s">
        <v>5852</v>
      </c>
      <c r="V227" s="128" t="s">
        <v>5301</v>
      </c>
      <c r="W227" s="133" t="s">
        <v>5811</v>
      </c>
      <c r="X227" s="133" t="s">
        <v>5842</v>
      </c>
    </row>
    <row r="228" spans="1:24" s="152" customFormat="1" x14ac:dyDescent="0.25">
      <c r="A228" s="84" t="s">
        <v>1537</v>
      </c>
      <c r="B228" s="130" t="s">
        <v>5266</v>
      </c>
      <c r="C228" s="127"/>
      <c r="D228" s="133"/>
      <c r="E228" s="129"/>
      <c r="F228" s="184" t="s">
        <v>5284</v>
      </c>
      <c r="G228" s="188">
        <v>1</v>
      </c>
      <c r="H228" s="188">
        <v>1</v>
      </c>
      <c r="I228" s="152" t="s">
        <v>5290</v>
      </c>
      <c r="J228" s="130" t="s">
        <v>5303</v>
      </c>
      <c r="K228" s="133"/>
      <c r="L228" s="133"/>
      <c r="M228" s="133"/>
      <c r="N228" s="133"/>
      <c r="O228" s="133"/>
      <c r="P228" s="133"/>
      <c r="Q228" s="133"/>
      <c r="R228" s="133"/>
      <c r="S228" s="126"/>
      <c r="T228" s="133"/>
      <c r="U228" s="133"/>
      <c r="V228" s="128" t="s">
        <v>5302</v>
      </c>
      <c r="W228" s="133" t="s">
        <v>5811</v>
      </c>
      <c r="X228" s="133" t="s">
        <v>5852</v>
      </c>
    </row>
    <row r="229" spans="1:24" s="147" customFormat="1" x14ac:dyDescent="0.25">
      <c r="A229" s="84" t="s">
        <v>1538</v>
      </c>
      <c r="B229" s="137" t="s">
        <v>5157</v>
      </c>
      <c r="C229" s="139" t="s">
        <v>5196</v>
      </c>
      <c r="D229" s="129">
        <v>2</v>
      </c>
      <c r="E229" s="129">
        <v>1</v>
      </c>
      <c r="F229" s="184" t="s">
        <v>5233</v>
      </c>
      <c r="G229" s="188">
        <v>1</v>
      </c>
      <c r="H229" s="188">
        <v>1</v>
      </c>
      <c r="I229" s="133" t="s">
        <v>5177</v>
      </c>
      <c r="J229" s="137" t="s">
        <v>3461</v>
      </c>
      <c r="K229" s="133"/>
      <c r="L229" s="133"/>
      <c r="M229" s="133"/>
      <c r="N229" s="133"/>
      <c r="O229" s="133"/>
      <c r="P229" s="133" t="s">
        <v>5819</v>
      </c>
      <c r="Q229" s="159">
        <v>43781</v>
      </c>
      <c r="R229" s="133"/>
      <c r="S229" s="133" t="s">
        <v>5218</v>
      </c>
      <c r="T229" s="133" t="s">
        <v>5811</v>
      </c>
      <c r="U229" s="133" t="s">
        <v>5841</v>
      </c>
      <c r="V229" s="129" t="s">
        <v>5256</v>
      </c>
      <c r="W229" s="133" t="s">
        <v>5811</v>
      </c>
      <c r="X229" s="133" t="s">
        <v>5852</v>
      </c>
    </row>
    <row r="230" spans="1:24" s="147" customFormat="1" x14ac:dyDescent="0.25">
      <c r="A230" s="84" t="s">
        <v>1539</v>
      </c>
      <c r="B230" s="137" t="s">
        <v>5157</v>
      </c>
      <c r="C230" s="139" t="s">
        <v>2227</v>
      </c>
      <c r="D230" s="129">
        <v>2</v>
      </c>
      <c r="E230" s="129">
        <v>1</v>
      </c>
      <c r="F230" s="184" t="s">
        <v>5234</v>
      </c>
      <c r="G230" s="188">
        <v>1</v>
      </c>
      <c r="H230" s="188">
        <v>1</v>
      </c>
      <c r="I230" s="133" t="s">
        <v>5178</v>
      </c>
      <c r="J230" s="137" t="s">
        <v>3461</v>
      </c>
      <c r="K230" s="133"/>
      <c r="L230" s="133"/>
      <c r="M230" s="133"/>
      <c r="N230" s="133"/>
      <c r="O230" s="133"/>
      <c r="P230" s="133" t="s">
        <v>5819</v>
      </c>
      <c r="Q230" s="159">
        <v>43781</v>
      </c>
      <c r="R230" s="133"/>
      <c r="S230" s="133" t="s">
        <v>5219</v>
      </c>
      <c r="T230" s="133" t="s">
        <v>5811</v>
      </c>
      <c r="U230" s="133" t="s">
        <v>5841</v>
      </c>
      <c r="V230" s="129" t="s">
        <v>5257</v>
      </c>
      <c r="W230" s="133" t="s">
        <v>5811</v>
      </c>
      <c r="X230" s="133" t="s">
        <v>5852</v>
      </c>
    </row>
    <row r="231" spans="1:24" s="147" customFormat="1" x14ac:dyDescent="0.25">
      <c r="A231" s="84" t="s">
        <v>1540</v>
      </c>
      <c r="B231" s="137" t="s">
        <v>5157</v>
      </c>
      <c r="C231" s="139" t="s">
        <v>5197</v>
      </c>
      <c r="D231" s="129">
        <v>2</v>
      </c>
      <c r="E231" s="129">
        <v>1</v>
      </c>
      <c r="F231" s="184" t="s">
        <v>5235</v>
      </c>
      <c r="G231" s="188">
        <v>1</v>
      </c>
      <c r="H231" s="188">
        <v>1</v>
      </c>
      <c r="I231" s="133" t="s">
        <v>5179</v>
      </c>
      <c r="J231" s="137" t="s">
        <v>3461</v>
      </c>
      <c r="K231" s="133"/>
      <c r="L231" s="133"/>
      <c r="M231" s="133"/>
      <c r="N231" s="133"/>
      <c r="O231" s="133"/>
      <c r="P231" s="133" t="s">
        <v>5819</v>
      </c>
      <c r="Q231" s="159">
        <v>43781</v>
      </c>
      <c r="R231" s="133"/>
      <c r="S231" s="133" t="s">
        <v>5220</v>
      </c>
      <c r="T231" s="133" t="s">
        <v>5811</v>
      </c>
      <c r="U231" s="133" t="s">
        <v>5841</v>
      </c>
      <c r="V231" s="129" t="s">
        <v>5258</v>
      </c>
      <c r="W231" s="133" t="s">
        <v>5811</v>
      </c>
      <c r="X231" s="133" t="s">
        <v>5852</v>
      </c>
    </row>
    <row r="232" spans="1:24" x14ac:dyDescent="0.25">
      <c r="A232" s="84" t="s">
        <v>1541</v>
      </c>
      <c r="B232" s="137" t="s">
        <v>5304</v>
      </c>
      <c r="C232" s="139" t="s">
        <v>1946</v>
      </c>
      <c r="D232" s="129">
        <v>1</v>
      </c>
      <c r="E232" s="129">
        <v>1</v>
      </c>
      <c r="F232" s="184" t="s">
        <v>5335</v>
      </c>
      <c r="G232" s="188">
        <v>2</v>
      </c>
      <c r="H232" s="188">
        <v>1</v>
      </c>
      <c r="I232" s="133" t="s">
        <v>5401</v>
      </c>
      <c r="J232" s="150" t="s">
        <v>3461</v>
      </c>
      <c r="K232" s="133"/>
      <c r="L232" s="133"/>
      <c r="M232" s="133" t="s">
        <v>48</v>
      </c>
      <c r="N232" s="133" t="s">
        <v>48</v>
      </c>
      <c r="O232" s="133"/>
      <c r="P232" s="133" t="s">
        <v>5822</v>
      </c>
      <c r="Q232" s="133" t="s">
        <v>5825</v>
      </c>
      <c r="R232" s="133"/>
      <c r="S232" s="133" t="s">
        <v>5465</v>
      </c>
      <c r="T232" s="133" t="s">
        <v>5813</v>
      </c>
      <c r="U232" s="133" t="s">
        <v>5849</v>
      </c>
      <c r="V232" s="129" t="s">
        <v>5369</v>
      </c>
      <c r="W232" s="133" t="s">
        <v>5814</v>
      </c>
      <c r="X232" s="133" t="s">
        <v>5838</v>
      </c>
    </row>
    <row r="233" spans="1:24" x14ac:dyDescent="0.25">
      <c r="A233" s="84" t="s">
        <v>1542</v>
      </c>
      <c r="B233" s="137" t="s">
        <v>5304</v>
      </c>
      <c r="C233" s="139" t="s">
        <v>5432</v>
      </c>
      <c r="D233" s="129">
        <v>1</v>
      </c>
      <c r="E233" s="129">
        <v>1</v>
      </c>
      <c r="F233" s="184" t="s">
        <v>5336</v>
      </c>
      <c r="G233" s="188">
        <v>1</v>
      </c>
      <c r="H233" s="188">
        <v>1</v>
      </c>
      <c r="I233" s="133" t="s">
        <v>4635</v>
      </c>
      <c r="J233" s="150" t="s">
        <v>3461</v>
      </c>
      <c r="K233" s="133" t="s">
        <v>48</v>
      </c>
      <c r="L233" s="133" t="s">
        <v>48</v>
      </c>
      <c r="M233" s="133"/>
      <c r="N233" s="133"/>
      <c r="O233" s="133"/>
      <c r="P233" s="133" t="s">
        <v>5822</v>
      </c>
      <c r="Q233" s="133" t="s">
        <v>5825</v>
      </c>
      <c r="R233" s="133"/>
      <c r="S233" s="133" t="s">
        <v>5466</v>
      </c>
      <c r="T233" s="133" t="s">
        <v>5813</v>
      </c>
      <c r="U233" s="133" t="s">
        <v>5849</v>
      </c>
      <c r="V233" s="129" t="s">
        <v>5370</v>
      </c>
      <c r="W233" s="133" t="s">
        <v>5814</v>
      </c>
      <c r="X233" s="133" t="s">
        <v>5851</v>
      </c>
    </row>
    <row r="234" spans="1:24" s="152" customFormat="1" x14ac:dyDescent="0.25">
      <c r="A234" s="84" t="s">
        <v>1543</v>
      </c>
      <c r="B234" s="137" t="s">
        <v>5304</v>
      </c>
      <c r="C234" s="139" t="s">
        <v>5433</v>
      </c>
      <c r="D234" s="129">
        <v>1</v>
      </c>
      <c r="E234" s="129">
        <v>1</v>
      </c>
      <c r="F234" s="184" t="s">
        <v>5337</v>
      </c>
      <c r="G234" s="188">
        <v>1</v>
      </c>
      <c r="H234" s="188">
        <v>1</v>
      </c>
      <c r="I234" s="133" t="s">
        <v>5402</v>
      </c>
      <c r="J234" s="154" t="s">
        <v>3461</v>
      </c>
      <c r="K234" s="133"/>
      <c r="L234" s="133"/>
      <c r="M234" s="133"/>
      <c r="N234" s="133"/>
      <c r="O234" s="133"/>
      <c r="P234" s="133"/>
      <c r="Q234" s="133"/>
      <c r="R234" s="133"/>
      <c r="S234" s="133" t="s">
        <v>6298</v>
      </c>
      <c r="T234" s="133" t="s">
        <v>5813</v>
      </c>
      <c r="U234" s="133" t="s">
        <v>5849</v>
      </c>
      <c r="V234" s="129" t="s">
        <v>4981</v>
      </c>
      <c r="W234" s="133" t="s">
        <v>5814</v>
      </c>
      <c r="X234" s="133" t="s">
        <v>5851</v>
      </c>
    </row>
    <row r="235" spans="1:24" s="152" customFormat="1" x14ac:dyDescent="0.25">
      <c r="A235" s="84" t="s">
        <v>1544</v>
      </c>
      <c r="B235" s="137" t="s">
        <v>5304</v>
      </c>
      <c r="C235" s="139" t="s">
        <v>5434</v>
      </c>
      <c r="D235" s="129">
        <v>1</v>
      </c>
      <c r="E235" s="129">
        <v>1</v>
      </c>
      <c r="F235" s="184" t="s">
        <v>5338</v>
      </c>
      <c r="G235" s="188">
        <v>2</v>
      </c>
      <c r="H235" s="188">
        <v>1</v>
      </c>
      <c r="I235" s="133" t="s">
        <v>5403</v>
      </c>
      <c r="J235" s="154" t="s">
        <v>3461</v>
      </c>
      <c r="K235" s="133"/>
      <c r="L235" s="133"/>
      <c r="M235" s="133"/>
      <c r="N235" s="133"/>
      <c r="O235" s="133"/>
      <c r="P235" s="133"/>
      <c r="Q235" s="133"/>
      <c r="R235" s="133"/>
      <c r="S235" s="133" t="s">
        <v>6299</v>
      </c>
      <c r="T235" s="133" t="s">
        <v>5813</v>
      </c>
      <c r="U235" s="133" t="s">
        <v>5843</v>
      </c>
      <c r="V235" s="129" t="s">
        <v>4982</v>
      </c>
      <c r="W235" s="133" t="s">
        <v>5814</v>
      </c>
      <c r="X235" s="133" t="s">
        <v>5838</v>
      </c>
    </row>
    <row r="236" spans="1:24" s="148" customFormat="1" ht="60" x14ac:dyDescent="0.25">
      <c r="A236" s="84" t="s">
        <v>1545</v>
      </c>
      <c r="B236" s="137" t="s">
        <v>5517</v>
      </c>
      <c r="C236" s="139" t="s">
        <v>5501</v>
      </c>
      <c r="D236" s="129">
        <v>3</v>
      </c>
      <c r="E236" s="129">
        <v>1</v>
      </c>
      <c r="F236" s="184" t="s">
        <v>5467</v>
      </c>
      <c r="G236" s="188">
        <v>2</v>
      </c>
      <c r="H236" s="188">
        <v>1</v>
      </c>
      <c r="I236" s="133" t="s">
        <v>5518</v>
      </c>
      <c r="J236" s="149" t="s">
        <v>4886</v>
      </c>
      <c r="K236" s="133" t="s">
        <v>48</v>
      </c>
      <c r="L236" s="133" t="s">
        <v>48</v>
      </c>
      <c r="M236" s="133"/>
      <c r="N236" s="133"/>
      <c r="O236" s="199" t="s">
        <v>6301</v>
      </c>
      <c r="P236" s="133" t="s">
        <v>5828</v>
      </c>
      <c r="Q236" s="133"/>
      <c r="R236" s="133"/>
      <c r="S236" s="133" t="s">
        <v>5536</v>
      </c>
      <c r="T236" s="133" t="s">
        <v>5815</v>
      </c>
      <c r="U236" s="133" t="s">
        <v>5862</v>
      </c>
      <c r="V236" s="132" t="s">
        <v>5484</v>
      </c>
      <c r="W236" s="133" t="s">
        <v>5815</v>
      </c>
      <c r="X236" s="133" t="s">
        <v>5839</v>
      </c>
    </row>
    <row r="237" spans="1:24" s="148" customFormat="1" ht="60" x14ac:dyDescent="0.25">
      <c r="A237" s="84" t="s">
        <v>1546</v>
      </c>
      <c r="B237" s="137" t="s">
        <v>5517</v>
      </c>
      <c r="C237" s="133" t="s">
        <v>5502</v>
      </c>
      <c r="D237" s="129">
        <v>3</v>
      </c>
      <c r="E237" s="129">
        <v>1</v>
      </c>
      <c r="F237" s="184" t="s">
        <v>5468</v>
      </c>
      <c r="G237" s="188">
        <v>2</v>
      </c>
      <c r="H237" s="188">
        <v>1</v>
      </c>
      <c r="I237" s="133" t="s">
        <v>5519</v>
      </c>
      <c r="J237" s="149" t="s">
        <v>4886</v>
      </c>
      <c r="K237" s="133" t="s">
        <v>48</v>
      </c>
      <c r="L237" s="133" t="s">
        <v>48</v>
      </c>
      <c r="M237" s="133"/>
      <c r="N237" s="133"/>
      <c r="O237" s="199" t="s">
        <v>6301</v>
      </c>
      <c r="P237" s="133" t="s">
        <v>5828</v>
      </c>
      <c r="Q237" s="133"/>
      <c r="R237" s="133"/>
      <c r="S237" s="133" t="s">
        <v>5537</v>
      </c>
      <c r="T237" s="133" t="s">
        <v>5815</v>
      </c>
      <c r="U237" s="133" t="s">
        <v>5862</v>
      </c>
      <c r="V237" s="132" t="s">
        <v>5485</v>
      </c>
      <c r="W237" s="133" t="s">
        <v>5815</v>
      </c>
      <c r="X237" s="133" t="s">
        <v>5839</v>
      </c>
    </row>
    <row r="238" spans="1:24" s="148" customFormat="1" ht="60" x14ac:dyDescent="0.25">
      <c r="A238" s="84" t="s">
        <v>1547</v>
      </c>
      <c r="B238" s="137" t="s">
        <v>5517</v>
      </c>
      <c r="C238" s="139" t="s">
        <v>5503</v>
      </c>
      <c r="D238" s="129">
        <v>2</v>
      </c>
      <c r="E238" s="129">
        <v>1</v>
      </c>
      <c r="F238" s="184" t="s">
        <v>5469</v>
      </c>
      <c r="G238" s="188">
        <v>2</v>
      </c>
      <c r="H238" s="188">
        <v>1</v>
      </c>
      <c r="I238" s="133" t="s">
        <v>5520</v>
      </c>
      <c r="J238" s="149" t="s">
        <v>4886</v>
      </c>
      <c r="K238" s="133" t="s">
        <v>48</v>
      </c>
      <c r="L238" s="133" t="s">
        <v>48</v>
      </c>
      <c r="M238" s="133"/>
      <c r="N238" s="133"/>
      <c r="O238" s="199" t="s">
        <v>6301</v>
      </c>
      <c r="P238" s="133" t="s">
        <v>5828</v>
      </c>
      <c r="Q238" s="133"/>
      <c r="R238" s="133"/>
      <c r="S238" s="133" t="s">
        <v>5538</v>
      </c>
      <c r="T238" s="133" t="s">
        <v>5815</v>
      </c>
      <c r="U238" s="133" t="s">
        <v>5839</v>
      </c>
      <c r="V238" s="132" t="s">
        <v>5486</v>
      </c>
      <c r="W238" s="133" t="s">
        <v>5815</v>
      </c>
      <c r="X238" s="133" t="s">
        <v>5839</v>
      </c>
    </row>
    <row r="239" spans="1:24" s="148" customFormat="1" ht="60" x14ac:dyDescent="0.25">
      <c r="A239" s="84" t="s">
        <v>1548</v>
      </c>
      <c r="B239" s="137" t="s">
        <v>5517</v>
      </c>
      <c r="C239" s="133" t="s">
        <v>2360</v>
      </c>
      <c r="D239" s="129">
        <v>2</v>
      </c>
      <c r="E239" s="129">
        <v>1</v>
      </c>
      <c r="F239" s="184" t="s">
        <v>5470</v>
      </c>
      <c r="G239" s="188">
        <v>2</v>
      </c>
      <c r="H239" s="188">
        <v>1</v>
      </c>
      <c r="I239" s="133" t="s">
        <v>5521</v>
      </c>
      <c r="J239" s="149" t="s">
        <v>4886</v>
      </c>
      <c r="K239" s="133" t="s">
        <v>48</v>
      </c>
      <c r="L239" s="133" t="s">
        <v>48</v>
      </c>
      <c r="M239" s="133"/>
      <c r="N239" s="133"/>
      <c r="O239" s="199" t="s">
        <v>6301</v>
      </c>
      <c r="P239" s="133" t="s">
        <v>5828</v>
      </c>
      <c r="Q239" s="133"/>
      <c r="R239" s="133"/>
      <c r="S239" s="133" t="s">
        <v>5539</v>
      </c>
      <c r="T239" s="133" t="s">
        <v>5815</v>
      </c>
      <c r="U239" s="133" t="s">
        <v>5839</v>
      </c>
      <c r="V239" s="132" t="s">
        <v>5487</v>
      </c>
      <c r="W239" s="133" t="s">
        <v>5815</v>
      </c>
      <c r="X239" s="133" t="s">
        <v>5839</v>
      </c>
    </row>
    <row r="240" spans="1:24" s="148" customFormat="1" ht="60" x14ac:dyDescent="0.25">
      <c r="A240" s="84" t="s">
        <v>1549</v>
      </c>
      <c r="B240" s="137" t="s">
        <v>5517</v>
      </c>
      <c r="C240" s="133" t="s">
        <v>5504</v>
      </c>
      <c r="D240" s="129">
        <v>2</v>
      </c>
      <c r="E240" s="129">
        <v>1</v>
      </c>
      <c r="F240" s="184" t="s">
        <v>5471</v>
      </c>
      <c r="G240" s="188">
        <v>1</v>
      </c>
      <c r="H240" s="188">
        <v>1</v>
      </c>
      <c r="I240" s="133" t="s">
        <v>5522</v>
      </c>
      <c r="J240" s="149" t="s">
        <v>4886</v>
      </c>
      <c r="K240" s="133" t="s">
        <v>48</v>
      </c>
      <c r="L240" s="133" t="s">
        <v>48</v>
      </c>
      <c r="M240" s="133"/>
      <c r="N240" s="133"/>
      <c r="O240" s="199" t="s">
        <v>6301</v>
      </c>
      <c r="P240" s="133" t="s">
        <v>5828</v>
      </c>
      <c r="Q240" s="133"/>
      <c r="R240" s="133"/>
      <c r="S240" s="133" t="s">
        <v>5540</v>
      </c>
      <c r="T240" s="133" t="s">
        <v>5815</v>
      </c>
      <c r="U240" s="133" t="s">
        <v>5839</v>
      </c>
      <c r="V240" s="132" t="s">
        <v>5488</v>
      </c>
      <c r="W240" s="133" t="s">
        <v>5815</v>
      </c>
      <c r="X240" s="133" t="s">
        <v>5857</v>
      </c>
    </row>
    <row r="241" spans="1:24" s="148" customFormat="1" ht="60" x14ac:dyDescent="0.25">
      <c r="A241" s="84" t="s">
        <v>1550</v>
      </c>
      <c r="B241" s="137" t="s">
        <v>5517</v>
      </c>
      <c r="C241" s="133" t="s">
        <v>5505</v>
      </c>
      <c r="D241" s="129">
        <v>2</v>
      </c>
      <c r="E241" s="129">
        <v>1</v>
      </c>
      <c r="F241" s="184" t="s">
        <v>5472</v>
      </c>
      <c r="G241" s="188">
        <v>2</v>
      </c>
      <c r="H241" s="188">
        <v>1</v>
      </c>
      <c r="I241" s="133" t="s">
        <v>5523</v>
      </c>
      <c r="J241" s="149" t="s">
        <v>4886</v>
      </c>
      <c r="K241" s="133" t="s">
        <v>48</v>
      </c>
      <c r="L241" s="133" t="s">
        <v>48</v>
      </c>
      <c r="M241" s="133"/>
      <c r="N241" s="133"/>
      <c r="O241" s="199" t="s">
        <v>6301</v>
      </c>
      <c r="P241" s="133" t="s">
        <v>5828</v>
      </c>
      <c r="Q241" s="133"/>
      <c r="R241" s="133"/>
      <c r="S241" s="133" t="s">
        <v>5541</v>
      </c>
      <c r="T241" s="133" t="s">
        <v>5815</v>
      </c>
      <c r="U241" s="133" t="s">
        <v>5839</v>
      </c>
      <c r="V241" s="132" t="s">
        <v>5489</v>
      </c>
      <c r="W241" s="133" t="s">
        <v>5815</v>
      </c>
      <c r="X241" s="133" t="s">
        <v>5839</v>
      </c>
    </row>
    <row r="242" spans="1:24" s="148" customFormat="1" ht="60" x14ac:dyDescent="0.25">
      <c r="A242" s="84" t="s">
        <v>1551</v>
      </c>
      <c r="B242" s="137" t="s">
        <v>5517</v>
      </c>
      <c r="C242" s="133" t="s">
        <v>5506</v>
      </c>
      <c r="D242" s="129">
        <v>2</v>
      </c>
      <c r="E242" s="129">
        <v>1</v>
      </c>
      <c r="F242" s="184" t="s">
        <v>5473</v>
      </c>
      <c r="G242" s="188">
        <v>2</v>
      </c>
      <c r="H242" s="188">
        <v>1</v>
      </c>
      <c r="I242" s="133" t="s">
        <v>5524</v>
      </c>
      <c r="J242" s="149" t="s">
        <v>4886</v>
      </c>
      <c r="K242" s="133" t="s">
        <v>48</v>
      </c>
      <c r="L242" s="133" t="s">
        <v>48</v>
      </c>
      <c r="M242" s="133"/>
      <c r="N242" s="133"/>
      <c r="O242" s="199" t="s">
        <v>6301</v>
      </c>
      <c r="P242" s="133" t="s">
        <v>5828</v>
      </c>
      <c r="Q242" s="133"/>
      <c r="R242" s="133"/>
      <c r="S242" s="133" t="s">
        <v>5542</v>
      </c>
      <c r="T242" s="133" t="s">
        <v>5815</v>
      </c>
      <c r="U242" s="133" t="s">
        <v>5839</v>
      </c>
      <c r="V242" s="132" t="s">
        <v>5490</v>
      </c>
      <c r="W242" s="133" t="s">
        <v>5815</v>
      </c>
      <c r="X242" s="133" t="s">
        <v>5839</v>
      </c>
    </row>
    <row r="243" spans="1:24" s="148" customFormat="1" ht="60" x14ac:dyDescent="0.25">
      <c r="A243" s="84" t="s">
        <v>1552</v>
      </c>
      <c r="B243" s="137" t="s">
        <v>5517</v>
      </c>
      <c r="C243" s="133" t="s">
        <v>5507</v>
      </c>
      <c r="D243" s="129">
        <v>2</v>
      </c>
      <c r="E243" s="129">
        <v>1</v>
      </c>
      <c r="F243" s="184" t="s">
        <v>5474</v>
      </c>
      <c r="G243" s="188">
        <v>2</v>
      </c>
      <c r="H243" s="188">
        <v>1</v>
      </c>
      <c r="I243" s="133" t="s">
        <v>5525</v>
      </c>
      <c r="J243" s="149" t="s">
        <v>4886</v>
      </c>
      <c r="K243" s="133" t="s">
        <v>48</v>
      </c>
      <c r="L243" s="133" t="s">
        <v>48</v>
      </c>
      <c r="M243" s="133"/>
      <c r="N243" s="133"/>
      <c r="O243" s="199" t="s">
        <v>6301</v>
      </c>
      <c r="P243" s="133" t="s">
        <v>5828</v>
      </c>
      <c r="Q243" s="133"/>
      <c r="R243" s="133"/>
      <c r="S243" s="133" t="s">
        <v>5543</v>
      </c>
      <c r="T243" s="133" t="s">
        <v>5815</v>
      </c>
      <c r="U243" s="133" t="s">
        <v>5839</v>
      </c>
      <c r="V243" s="132" t="s">
        <v>5491</v>
      </c>
      <c r="W243" s="133" t="s">
        <v>5815</v>
      </c>
      <c r="X243" s="133" t="s">
        <v>5839</v>
      </c>
    </row>
    <row r="244" spans="1:24" s="148" customFormat="1" ht="60" x14ac:dyDescent="0.25">
      <c r="A244" s="84" t="s">
        <v>1553</v>
      </c>
      <c r="B244" s="137" t="s">
        <v>5517</v>
      </c>
      <c r="C244" s="133" t="s">
        <v>5508</v>
      </c>
      <c r="D244" s="129">
        <v>1</v>
      </c>
      <c r="E244" s="129">
        <v>1</v>
      </c>
      <c r="F244" s="184" t="s">
        <v>5475</v>
      </c>
      <c r="G244" s="188">
        <v>1</v>
      </c>
      <c r="H244" s="188">
        <v>1</v>
      </c>
      <c r="I244" s="133" t="s">
        <v>5526</v>
      </c>
      <c r="J244" s="149" t="s">
        <v>4886</v>
      </c>
      <c r="K244" s="133" t="s">
        <v>48</v>
      </c>
      <c r="L244" s="133" t="s">
        <v>48</v>
      </c>
      <c r="M244" s="133"/>
      <c r="N244" s="133"/>
      <c r="O244" s="199" t="s">
        <v>6301</v>
      </c>
      <c r="P244" s="133" t="s">
        <v>5828</v>
      </c>
      <c r="Q244" s="133"/>
      <c r="R244" s="133"/>
      <c r="S244" s="133" t="s">
        <v>5544</v>
      </c>
      <c r="T244" s="133" t="s">
        <v>5815</v>
      </c>
      <c r="U244" s="133" t="s">
        <v>5857</v>
      </c>
      <c r="V244" s="132" t="s">
        <v>5492</v>
      </c>
      <c r="W244" s="133" t="s">
        <v>5815</v>
      </c>
      <c r="X244" s="133" t="s">
        <v>5857</v>
      </c>
    </row>
    <row r="245" spans="1:24" s="148" customFormat="1" ht="60" x14ac:dyDescent="0.25">
      <c r="A245" s="84" t="s">
        <v>1554</v>
      </c>
      <c r="B245" s="137" t="s">
        <v>5517</v>
      </c>
      <c r="C245" s="133" t="s">
        <v>5509</v>
      </c>
      <c r="D245" s="129">
        <v>1</v>
      </c>
      <c r="E245" s="129">
        <v>1</v>
      </c>
      <c r="F245" s="184" t="s">
        <v>5476</v>
      </c>
      <c r="G245" s="188">
        <v>1</v>
      </c>
      <c r="H245" s="188">
        <v>1</v>
      </c>
      <c r="I245" s="133" t="s">
        <v>5527</v>
      </c>
      <c r="J245" s="149" t="s">
        <v>4886</v>
      </c>
      <c r="K245" s="133" t="s">
        <v>48</v>
      </c>
      <c r="L245" s="133" t="s">
        <v>48</v>
      </c>
      <c r="M245" s="133"/>
      <c r="N245" s="133"/>
      <c r="O245" s="199" t="s">
        <v>6301</v>
      </c>
      <c r="P245" s="133" t="s">
        <v>5828</v>
      </c>
      <c r="Q245" s="133"/>
      <c r="R245" s="133"/>
      <c r="S245" s="133" t="s">
        <v>5545</v>
      </c>
      <c r="T245" s="133" t="s">
        <v>5815</v>
      </c>
      <c r="U245" s="133" t="s">
        <v>5857</v>
      </c>
      <c r="V245" s="132" t="s">
        <v>5493</v>
      </c>
      <c r="W245" s="133" t="s">
        <v>5815</v>
      </c>
      <c r="X245" s="133" t="s">
        <v>5857</v>
      </c>
    </row>
    <row r="246" spans="1:24" s="148" customFormat="1" ht="60" x14ac:dyDescent="0.25">
      <c r="A246" s="84" t="s">
        <v>1555</v>
      </c>
      <c r="B246" s="137" t="s">
        <v>5517</v>
      </c>
      <c r="C246" s="133" t="s">
        <v>5510</v>
      </c>
      <c r="D246" s="129">
        <v>1</v>
      </c>
      <c r="E246" s="129">
        <v>1</v>
      </c>
      <c r="F246" s="184" t="s">
        <v>5477</v>
      </c>
      <c r="G246" s="188">
        <v>1</v>
      </c>
      <c r="H246" s="188">
        <v>1</v>
      </c>
      <c r="I246" s="133" t="s">
        <v>5528</v>
      </c>
      <c r="J246" s="149" t="s">
        <v>4886</v>
      </c>
      <c r="K246" s="133" t="s">
        <v>48</v>
      </c>
      <c r="L246" s="133" t="s">
        <v>48</v>
      </c>
      <c r="M246" s="133"/>
      <c r="N246" s="133"/>
      <c r="O246" s="199" t="s">
        <v>6301</v>
      </c>
      <c r="P246" s="133" t="s">
        <v>5828</v>
      </c>
      <c r="Q246" s="133"/>
      <c r="R246" s="133"/>
      <c r="S246" s="133" t="s">
        <v>5546</v>
      </c>
      <c r="T246" s="133" t="s">
        <v>5815</v>
      </c>
      <c r="U246" s="133" t="s">
        <v>5857</v>
      </c>
      <c r="V246" s="132" t="s">
        <v>5494</v>
      </c>
      <c r="W246" s="133" t="s">
        <v>5815</v>
      </c>
      <c r="X246" s="133" t="s">
        <v>5857</v>
      </c>
    </row>
    <row r="247" spans="1:24" s="148" customFormat="1" ht="60" x14ac:dyDescent="0.25">
      <c r="A247" s="84" t="s">
        <v>1556</v>
      </c>
      <c r="B247" s="137" t="s">
        <v>5517</v>
      </c>
      <c r="C247" s="133" t="s">
        <v>5511</v>
      </c>
      <c r="D247" s="129">
        <v>1</v>
      </c>
      <c r="E247" s="129">
        <v>1</v>
      </c>
      <c r="F247" s="184" t="s">
        <v>5478</v>
      </c>
      <c r="G247" s="188">
        <v>1</v>
      </c>
      <c r="H247" s="188">
        <v>1</v>
      </c>
      <c r="I247" s="133" t="s">
        <v>5529</v>
      </c>
      <c r="J247" s="149" t="s">
        <v>4886</v>
      </c>
      <c r="K247" s="133" t="s">
        <v>48</v>
      </c>
      <c r="L247" s="133" t="s">
        <v>48</v>
      </c>
      <c r="M247" s="133"/>
      <c r="N247" s="133"/>
      <c r="O247" s="199" t="s">
        <v>6301</v>
      </c>
      <c r="P247" s="133" t="s">
        <v>5828</v>
      </c>
      <c r="Q247" s="133"/>
      <c r="R247" s="133"/>
      <c r="S247" s="133" t="s">
        <v>5547</v>
      </c>
      <c r="T247" s="133" t="s">
        <v>5815</v>
      </c>
      <c r="U247" s="133" t="s">
        <v>5857</v>
      </c>
      <c r="V247" s="132" t="s">
        <v>5495</v>
      </c>
      <c r="W247" s="133" t="s">
        <v>5815</v>
      </c>
      <c r="X247" s="133" t="s">
        <v>5857</v>
      </c>
    </row>
    <row r="248" spans="1:24" s="148" customFormat="1" ht="60" x14ac:dyDescent="0.25">
      <c r="A248" s="84" t="s">
        <v>1557</v>
      </c>
      <c r="B248" s="137" t="s">
        <v>5517</v>
      </c>
      <c r="C248" s="133" t="s">
        <v>5512</v>
      </c>
      <c r="D248" s="129">
        <v>1</v>
      </c>
      <c r="E248" s="129">
        <v>1</v>
      </c>
      <c r="F248" s="184" t="s">
        <v>5479</v>
      </c>
      <c r="G248" s="188">
        <v>1</v>
      </c>
      <c r="H248" s="188">
        <v>1</v>
      </c>
      <c r="I248" s="133" t="s">
        <v>5530</v>
      </c>
      <c r="J248" s="149" t="s">
        <v>4886</v>
      </c>
      <c r="K248" s="133" t="s">
        <v>48</v>
      </c>
      <c r="L248" s="133" t="s">
        <v>48</v>
      </c>
      <c r="M248" s="133"/>
      <c r="N248" s="133"/>
      <c r="O248" s="199" t="s">
        <v>6301</v>
      </c>
      <c r="P248" s="133" t="s">
        <v>5828</v>
      </c>
      <c r="Q248" s="133"/>
      <c r="R248" s="133"/>
      <c r="S248" s="133" t="s">
        <v>5548</v>
      </c>
      <c r="T248" s="133" t="s">
        <v>5815</v>
      </c>
      <c r="U248" s="133" t="s">
        <v>5857</v>
      </c>
      <c r="V248" s="132" t="s">
        <v>5496</v>
      </c>
      <c r="W248" s="143" t="s">
        <v>5815</v>
      </c>
      <c r="X248" s="143" t="s">
        <v>5857</v>
      </c>
    </row>
    <row r="249" spans="1:24" s="148" customFormat="1" ht="60" x14ac:dyDescent="0.25">
      <c r="A249" s="84" t="s">
        <v>1558</v>
      </c>
      <c r="B249" s="137" t="s">
        <v>5517</v>
      </c>
      <c r="C249" s="133" t="s">
        <v>5513</v>
      </c>
      <c r="D249" s="129">
        <v>1</v>
      </c>
      <c r="E249" s="129">
        <v>1</v>
      </c>
      <c r="F249" s="184" t="s">
        <v>7594</v>
      </c>
      <c r="G249" s="188" t="s">
        <v>7522</v>
      </c>
      <c r="H249" s="188"/>
      <c r="I249" s="133" t="s">
        <v>5535</v>
      </c>
      <c r="J249" s="149" t="s">
        <v>4886</v>
      </c>
      <c r="K249" s="133" t="s">
        <v>48</v>
      </c>
      <c r="L249" s="133" t="s">
        <v>48</v>
      </c>
      <c r="M249" s="133"/>
      <c r="N249" s="133"/>
      <c r="O249" s="199" t="s">
        <v>6301</v>
      </c>
      <c r="P249" s="133" t="s">
        <v>5828</v>
      </c>
      <c r="Q249" s="133"/>
      <c r="R249" s="133"/>
      <c r="S249" s="133" t="s">
        <v>5549</v>
      </c>
      <c r="T249" s="133" t="s">
        <v>5815</v>
      </c>
      <c r="U249" s="133" t="s">
        <v>5857</v>
      </c>
      <c r="V249" s="133"/>
      <c r="W249" s="133"/>
      <c r="X249" s="133"/>
    </row>
    <row r="250" spans="1:24" s="148" customFormat="1" ht="60" x14ac:dyDescent="0.25">
      <c r="A250" s="84" t="s">
        <v>1559</v>
      </c>
      <c r="B250" s="137" t="s">
        <v>5517</v>
      </c>
      <c r="C250" s="133" t="s">
        <v>5514</v>
      </c>
      <c r="D250" s="129">
        <v>1</v>
      </c>
      <c r="E250" s="129">
        <v>1</v>
      </c>
      <c r="F250" s="184" t="s">
        <v>5480</v>
      </c>
      <c r="G250" s="188">
        <v>1</v>
      </c>
      <c r="H250" s="188">
        <v>1</v>
      </c>
      <c r="I250" s="133" t="s">
        <v>5531</v>
      </c>
      <c r="J250" s="149" t="s">
        <v>4886</v>
      </c>
      <c r="K250" s="133" t="s">
        <v>48</v>
      </c>
      <c r="L250" s="133" t="s">
        <v>48</v>
      </c>
      <c r="M250" s="133"/>
      <c r="N250" s="133"/>
      <c r="O250" s="199" t="s">
        <v>6301</v>
      </c>
      <c r="P250" s="133" t="s">
        <v>5828</v>
      </c>
      <c r="Q250" s="133"/>
      <c r="R250" s="133"/>
      <c r="S250" s="133" t="s">
        <v>5550</v>
      </c>
      <c r="T250" s="133" t="s">
        <v>5815</v>
      </c>
      <c r="U250" s="133" t="s">
        <v>5857</v>
      </c>
      <c r="V250" s="132" t="s">
        <v>5497</v>
      </c>
      <c r="W250" s="158" t="s">
        <v>5815</v>
      </c>
      <c r="X250" s="158" t="s">
        <v>5857</v>
      </c>
    </row>
    <row r="251" spans="1:24" s="148" customFormat="1" ht="60" x14ac:dyDescent="0.25">
      <c r="A251" s="84" t="s">
        <v>1560</v>
      </c>
      <c r="B251" s="137" t="s">
        <v>5517</v>
      </c>
      <c r="C251" s="133" t="s">
        <v>5515</v>
      </c>
      <c r="D251" s="129">
        <v>1</v>
      </c>
      <c r="E251" s="129">
        <v>1</v>
      </c>
      <c r="F251" s="184" t="s">
        <v>5481</v>
      </c>
      <c r="G251" s="188">
        <v>1</v>
      </c>
      <c r="H251" s="188">
        <v>1</v>
      </c>
      <c r="I251" s="133" t="s">
        <v>5532</v>
      </c>
      <c r="J251" s="149" t="s">
        <v>4886</v>
      </c>
      <c r="K251" s="133" t="s">
        <v>48</v>
      </c>
      <c r="L251" s="133" t="s">
        <v>48</v>
      </c>
      <c r="M251" s="133"/>
      <c r="N251" s="133"/>
      <c r="O251" s="199" t="s">
        <v>6301</v>
      </c>
      <c r="P251" s="133" t="s">
        <v>5828</v>
      </c>
      <c r="Q251" s="133"/>
      <c r="R251" s="133"/>
      <c r="S251" s="133" t="s">
        <v>5551</v>
      </c>
      <c r="T251" s="133" t="s">
        <v>5815</v>
      </c>
      <c r="U251" s="133" t="s">
        <v>5857</v>
      </c>
      <c r="V251" s="132" t="s">
        <v>5498</v>
      </c>
      <c r="W251" s="133" t="s">
        <v>5815</v>
      </c>
      <c r="X251" s="133" t="s">
        <v>5857</v>
      </c>
    </row>
    <row r="252" spans="1:24" s="148" customFormat="1" ht="60" x14ac:dyDescent="0.25">
      <c r="A252" s="84" t="s">
        <v>1561</v>
      </c>
      <c r="B252" s="137" t="s">
        <v>5517</v>
      </c>
      <c r="C252" s="133" t="s">
        <v>4734</v>
      </c>
      <c r="D252" s="129">
        <v>1</v>
      </c>
      <c r="E252" s="129">
        <v>1</v>
      </c>
      <c r="F252" s="184" t="s">
        <v>5482</v>
      </c>
      <c r="G252" s="188">
        <v>1</v>
      </c>
      <c r="H252" s="188">
        <v>1</v>
      </c>
      <c r="I252" s="133" t="s">
        <v>5533</v>
      </c>
      <c r="J252" s="149" t="s">
        <v>4886</v>
      </c>
      <c r="K252" s="133" t="s">
        <v>48</v>
      </c>
      <c r="L252" s="133" t="s">
        <v>48</v>
      </c>
      <c r="M252" s="133"/>
      <c r="N252" s="133"/>
      <c r="O252" s="199" t="s">
        <v>6301</v>
      </c>
      <c r="P252" s="133" t="s">
        <v>5828</v>
      </c>
      <c r="Q252" s="133"/>
      <c r="R252" s="133"/>
      <c r="S252" s="133" t="s">
        <v>5552</v>
      </c>
      <c r="T252" s="133" t="s">
        <v>5815</v>
      </c>
      <c r="U252" s="133" t="s">
        <v>5857</v>
      </c>
      <c r="V252" s="132" t="s">
        <v>5499</v>
      </c>
      <c r="W252" s="133" t="s">
        <v>5815</v>
      </c>
      <c r="X252" s="133" t="s">
        <v>5857</v>
      </c>
    </row>
    <row r="253" spans="1:24" s="148" customFormat="1" ht="60" x14ac:dyDescent="0.25">
      <c r="A253" s="84" t="s">
        <v>1562</v>
      </c>
      <c r="B253" s="141" t="s">
        <v>5517</v>
      </c>
      <c r="C253" s="143" t="s">
        <v>5516</v>
      </c>
      <c r="D253" s="134">
        <v>1</v>
      </c>
      <c r="E253" s="129">
        <v>1</v>
      </c>
      <c r="F253" s="184" t="s">
        <v>5483</v>
      </c>
      <c r="G253" s="191">
        <v>1</v>
      </c>
      <c r="H253" s="188">
        <v>1</v>
      </c>
      <c r="I253" s="143" t="s">
        <v>5534</v>
      </c>
      <c r="J253" s="149" t="s">
        <v>4886</v>
      </c>
      <c r="K253" s="133" t="s">
        <v>48</v>
      </c>
      <c r="L253" s="133" t="s">
        <v>48</v>
      </c>
      <c r="M253" s="143"/>
      <c r="N253" s="143"/>
      <c r="O253" s="199" t="s">
        <v>6301</v>
      </c>
      <c r="P253" s="133" t="s">
        <v>5828</v>
      </c>
      <c r="Q253" s="143"/>
      <c r="R253" s="143"/>
      <c r="S253" s="143" t="s">
        <v>5553</v>
      </c>
      <c r="T253" s="133" t="s">
        <v>5815</v>
      </c>
      <c r="U253" s="133" t="s">
        <v>5857</v>
      </c>
      <c r="V253" s="132" t="s">
        <v>5500</v>
      </c>
      <c r="W253" s="133" t="s">
        <v>5815</v>
      </c>
      <c r="X253" s="133" t="s">
        <v>5857</v>
      </c>
    </row>
    <row r="254" spans="1:24" x14ac:dyDescent="0.25">
      <c r="A254" s="84" t="s">
        <v>1563</v>
      </c>
      <c r="B254" s="135" t="s">
        <v>4693</v>
      </c>
      <c r="C254" s="133" t="s">
        <v>4629</v>
      </c>
      <c r="D254" s="129">
        <v>1</v>
      </c>
      <c r="E254" s="129">
        <v>1</v>
      </c>
      <c r="F254" s="184" t="s">
        <v>4647</v>
      </c>
      <c r="G254" s="188">
        <v>1</v>
      </c>
      <c r="H254" s="188">
        <v>1</v>
      </c>
      <c r="I254" s="133" t="s">
        <v>4638</v>
      </c>
      <c r="J254" s="137" t="s">
        <v>4581</v>
      </c>
      <c r="K254" s="133"/>
      <c r="L254" s="133"/>
      <c r="M254" s="133" t="s">
        <v>48</v>
      </c>
      <c r="N254" s="133" t="s">
        <v>48</v>
      </c>
      <c r="O254" s="133"/>
      <c r="P254" s="152" t="s">
        <v>5830</v>
      </c>
      <c r="Q254" s="133"/>
      <c r="R254" s="133"/>
      <c r="S254" s="140" t="s">
        <v>4708</v>
      </c>
      <c r="T254" s="133" t="s">
        <v>5803</v>
      </c>
      <c r="U254" s="133" t="s">
        <v>5853</v>
      </c>
      <c r="V254" s="132" t="s">
        <v>4699</v>
      </c>
      <c r="W254" s="133" t="s">
        <v>5803</v>
      </c>
      <c r="X254" s="133" t="s">
        <v>5853</v>
      </c>
    </row>
    <row r="255" spans="1:24" x14ac:dyDescent="0.25">
      <c r="A255" s="84" t="s">
        <v>1564</v>
      </c>
      <c r="B255" s="135" t="s">
        <v>4693</v>
      </c>
      <c r="C255" s="133" t="s">
        <v>4630</v>
      </c>
      <c r="D255" s="129">
        <v>1</v>
      </c>
      <c r="E255" s="129">
        <v>1</v>
      </c>
      <c r="F255" s="184" t="s">
        <v>4648</v>
      </c>
      <c r="G255" s="188">
        <v>1</v>
      </c>
      <c r="H255" s="188">
        <v>1</v>
      </c>
      <c r="I255" s="133" t="s">
        <v>4639</v>
      </c>
      <c r="J255" s="137" t="s">
        <v>4581</v>
      </c>
      <c r="K255" s="133" t="s">
        <v>48</v>
      </c>
      <c r="L255" s="133" t="s">
        <v>48</v>
      </c>
      <c r="M255" s="133"/>
      <c r="N255" s="133"/>
      <c r="O255" s="133"/>
      <c r="P255" s="152" t="s">
        <v>5830</v>
      </c>
      <c r="Q255" s="133"/>
      <c r="R255" s="133"/>
      <c r="S255" s="140" t="s">
        <v>4709</v>
      </c>
      <c r="T255" s="133" t="s">
        <v>5803</v>
      </c>
      <c r="U255" s="133" t="s">
        <v>5853</v>
      </c>
      <c r="V255" s="132" t="s">
        <v>4700</v>
      </c>
      <c r="W255" s="133" t="s">
        <v>5803</v>
      </c>
      <c r="X255" s="133" t="s">
        <v>5853</v>
      </c>
    </row>
    <row r="256" spans="1:24" x14ac:dyDescent="0.25">
      <c r="A256" s="84" t="s">
        <v>1565</v>
      </c>
      <c r="B256" s="135" t="s">
        <v>4693</v>
      </c>
      <c r="C256" s="133" t="s">
        <v>4631</v>
      </c>
      <c r="D256" s="129">
        <v>1</v>
      </c>
      <c r="E256" s="129">
        <v>1</v>
      </c>
      <c r="F256" s="184" t="s">
        <v>4649</v>
      </c>
      <c r="G256" s="188">
        <v>1</v>
      </c>
      <c r="H256" s="188">
        <v>1</v>
      </c>
      <c r="I256" s="133" t="s">
        <v>4640</v>
      </c>
      <c r="J256" s="137" t="s">
        <v>4581</v>
      </c>
      <c r="K256" s="133"/>
      <c r="L256" s="133"/>
      <c r="M256" s="133" t="s">
        <v>48</v>
      </c>
      <c r="N256" s="133" t="s">
        <v>48</v>
      </c>
      <c r="O256" s="133"/>
      <c r="P256" s="152" t="s">
        <v>5830</v>
      </c>
      <c r="Q256" s="133"/>
      <c r="R256" s="133"/>
      <c r="S256" s="140" t="s">
        <v>4710</v>
      </c>
      <c r="T256" s="133" t="s">
        <v>5803</v>
      </c>
      <c r="U256" s="133" t="s">
        <v>5853</v>
      </c>
      <c r="V256" s="132" t="s">
        <v>4701</v>
      </c>
      <c r="W256" s="133" t="s">
        <v>5803</v>
      </c>
      <c r="X256" s="133" t="s">
        <v>5853</v>
      </c>
    </row>
    <row r="257" spans="1:24" x14ac:dyDescent="0.25">
      <c r="A257" s="84" t="s">
        <v>1566</v>
      </c>
      <c r="B257" s="135" t="s">
        <v>4693</v>
      </c>
      <c r="C257" s="143" t="s">
        <v>4632</v>
      </c>
      <c r="D257" s="134">
        <v>1</v>
      </c>
      <c r="E257" s="129">
        <v>1</v>
      </c>
      <c r="F257" s="184" t="s">
        <v>4650</v>
      </c>
      <c r="G257" s="192">
        <v>1</v>
      </c>
      <c r="H257" s="188">
        <v>1</v>
      </c>
      <c r="I257" s="143" t="s">
        <v>4641</v>
      </c>
      <c r="J257" s="141" t="s">
        <v>4581</v>
      </c>
      <c r="K257" s="133" t="s">
        <v>48</v>
      </c>
      <c r="L257" s="133"/>
      <c r="M257" s="133"/>
      <c r="N257" s="133" t="s">
        <v>48</v>
      </c>
      <c r="O257" s="143"/>
      <c r="P257" s="152" t="s">
        <v>5830</v>
      </c>
      <c r="Q257" s="143"/>
      <c r="R257" s="143"/>
      <c r="S257" s="140" t="s">
        <v>4711</v>
      </c>
      <c r="T257" s="133" t="s">
        <v>5803</v>
      </c>
      <c r="U257" s="133" t="s">
        <v>5853</v>
      </c>
      <c r="V257" s="132" t="s">
        <v>4702</v>
      </c>
      <c r="W257" s="133" t="s">
        <v>5803</v>
      </c>
      <c r="X257" s="133" t="s">
        <v>5853</v>
      </c>
    </row>
    <row r="258" spans="1:24" x14ac:dyDescent="0.25">
      <c r="A258" s="84" t="s">
        <v>1567</v>
      </c>
      <c r="B258" s="137" t="s">
        <v>4931</v>
      </c>
      <c r="C258" s="133" t="s">
        <v>5066</v>
      </c>
      <c r="D258" s="129">
        <v>1</v>
      </c>
      <c r="E258" s="129">
        <v>1</v>
      </c>
      <c r="F258" s="184" t="s">
        <v>4976</v>
      </c>
      <c r="G258" s="188">
        <v>1</v>
      </c>
      <c r="H258" s="188">
        <v>1</v>
      </c>
      <c r="I258" s="133" t="s">
        <v>5107</v>
      </c>
      <c r="J258" s="137" t="s">
        <v>3461</v>
      </c>
      <c r="K258" s="133" t="s">
        <v>48</v>
      </c>
      <c r="L258" s="133" t="s">
        <v>48</v>
      </c>
      <c r="M258" s="133"/>
      <c r="N258" s="133"/>
      <c r="O258" s="133"/>
      <c r="P258" s="143" t="s">
        <v>5821</v>
      </c>
      <c r="Q258" s="143" t="s">
        <v>5824</v>
      </c>
      <c r="R258" s="133"/>
      <c r="S258" s="133" t="s">
        <v>5154</v>
      </c>
      <c r="T258" s="133" t="s">
        <v>5803</v>
      </c>
      <c r="U258" s="133" t="s">
        <v>5853</v>
      </c>
      <c r="V258" s="129" t="s">
        <v>5023</v>
      </c>
      <c r="W258" s="133" t="s">
        <v>5803</v>
      </c>
      <c r="X258" s="133" t="s">
        <v>5853</v>
      </c>
    </row>
    <row r="259" spans="1:24" x14ac:dyDescent="0.25">
      <c r="A259" s="84" t="s">
        <v>1568</v>
      </c>
      <c r="B259" s="137" t="s">
        <v>4931</v>
      </c>
      <c r="C259" s="133" t="s">
        <v>5067</v>
      </c>
      <c r="D259" s="129">
        <v>1</v>
      </c>
      <c r="E259" s="129">
        <v>1</v>
      </c>
      <c r="F259" s="184" t="s">
        <v>4977</v>
      </c>
      <c r="G259" s="188">
        <v>1</v>
      </c>
      <c r="H259" s="188">
        <v>1</v>
      </c>
      <c r="I259" s="133" t="s">
        <v>5108</v>
      </c>
      <c r="J259" s="137" t="s">
        <v>3461</v>
      </c>
      <c r="K259" s="133"/>
      <c r="L259" s="133"/>
      <c r="M259" s="133" t="s">
        <v>48</v>
      </c>
      <c r="N259" s="133" t="s">
        <v>48</v>
      </c>
      <c r="O259" s="133"/>
      <c r="P259" s="143" t="s">
        <v>5821</v>
      </c>
      <c r="Q259" s="143" t="s">
        <v>5824</v>
      </c>
      <c r="R259" s="133"/>
      <c r="S259" s="133" t="s">
        <v>5155</v>
      </c>
      <c r="T259" s="133" t="s">
        <v>5803</v>
      </c>
      <c r="U259" s="133" t="s">
        <v>5853</v>
      </c>
      <c r="V259" s="129" t="s">
        <v>5024</v>
      </c>
      <c r="W259" s="133" t="s">
        <v>5803</v>
      </c>
      <c r="X259" s="133" t="s">
        <v>5853</v>
      </c>
    </row>
    <row r="260" spans="1:24" x14ac:dyDescent="0.25">
      <c r="A260" s="84" t="s">
        <v>1569</v>
      </c>
      <c r="B260" s="137" t="s">
        <v>4931</v>
      </c>
      <c r="C260" s="133" t="s">
        <v>5068</v>
      </c>
      <c r="D260" s="129">
        <v>1</v>
      </c>
      <c r="E260" s="129">
        <v>1</v>
      </c>
      <c r="F260" s="184" t="s">
        <v>4978</v>
      </c>
      <c r="G260" s="188">
        <v>1</v>
      </c>
      <c r="H260" s="188">
        <v>1</v>
      </c>
      <c r="I260" s="133" t="s">
        <v>5109</v>
      </c>
      <c r="J260" s="137" t="s">
        <v>3461</v>
      </c>
      <c r="K260" s="133" t="s">
        <v>48</v>
      </c>
      <c r="L260" s="133" t="s">
        <v>48</v>
      </c>
      <c r="M260" s="133"/>
      <c r="N260" s="133"/>
      <c r="O260" s="133"/>
      <c r="P260" s="143" t="s">
        <v>5821</v>
      </c>
      <c r="Q260" s="143" t="s">
        <v>5824</v>
      </c>
      <c r="R260" s="133"/>
      <c r="S260" s="133" t="s">
        <v>5156</v>
      </c>
      <c r="T260" s="133" t="s">
        <v>5803</v>
      </c>
      <c r="U260" s="133" t="s">
        <v>5853</v>
      </c>
      <c r="V260" s="129" t="s">
        <v>5025</v>
      </c>
      <c r="W260" s="133" t="s">
        <v>5803</v>
      </c>
      <c r="X260" s="133" t="s">
        <v>5853</v>
      </c>
    </row>
    <row r="261" spans="1:24" s="151" customFormat="1" ht="60" x14ac:dyDescent="0.25">
      <c r="A261" s="84" t="s">
        <v>1570</v>
      </c>
      <c r="B261" s="137" t="s">
        <v>5578</v>
      </c>
      <c r="C261" s="133" t="s">
        <v>5558</v>
      </c>
      <c r="D261" s="129">
        <v>1</v>
      </c>
      <c r="E261" s="129">
        <v>1</v>
      </c>
      <c r="F261" s="184" t="s">
        <v>5554</v>
      </c>
      <c r="G261" s="188">
        <v>1</v>
      </c>
      <c r="H261" s="188">
        <v>1</v>
      </c>
      <c r="I261" s="133" t="s">
        <v>5563</v>
      </c>
      <c r="J261" s="137" t="s">
        <v>5303</v>
      </c>
      <c r="K261" s="133"/>
      <c r="L261" s="133"/>
      <c r="M261" s="133" t="s">
        <v>48</v>
      </c>
      <c r="N261" s="133" t="s">
        <v>48</v>
      </c>
      <c r="O261" s="199" t="s">
        <v>6301</v>
      </c>
      <c r="P261" s="133" t="s">
        <v>5823</v>
      </c>
      <c r="Q261" s="133"/>
      <c r="R261" s="133"/>
      <c r="S261" s="133" t="s">
        <v>5573</v>
      </c>
      <c r="T261" s="133" t="s">
        <v>5803</v>
      </c>
      <c r="U261" s="133" t="s">
        <v>5853</v>
      </c>
      <c r="V261" s="129" t="s">
        <v>5568</v>
      </c>
      <c r="W261" s="133" t="s">
        <v>5803</v>
      </c>
      <c r="X261" s="133" t="s">
        <v>5853</v>
      </c>
    </row>
    <row r="262" spans="1:24" s="151" customFormat="1" ht="60" x14ac:dyDescent="0.25">
      <c r="A262" s="84" t="s">
        <v>1571</v>
      </c>
      <c r="B262" s="137" t="s">
        <v>5578</v>
      </c>
      <c r="C262" s="133" t="s">
        <v>5559</v>
      </c>
      <c r="D262" s="129">
        <v>1</v>
      </c>
      <c r="E262" s="129">
        <v>1</v>
      </c>
      <c r="F262" s="184" t="s">
        <v>5555</v>
      </c>
      <c r="G262" s="188">
        <v>1</v>
      </c>
      <c r="H262" s="188">
        <v>1</v>
      </c>
      <c r="I262" s="133" t="s">
        <v>5564</v>
      </c>
      <c r="J262" s="137" t="s">
        <v>5303</v>
      </c>
      <c r="K262" s="133"/>
      <c r="L262" s="133"/>
      <c r="M262" s="133" t="s">
        <v>48</v>
      </c>
      <c r="N262" s="133" t="s">
        <v>48</v>
      </c>
      <c r="O262" s="199" t="s">
        <v>6301</v>
      </c>
      <c r="P262" s="133" t="s">
        <v>5823</v>
      </c>
      <c r="Q262" s="133"/>
      <c r="R262" s="133"/>
      <c r="S262" s="133" t="s">
        <v>5574</v>
      </c>
      <c r="T262" s="133" t="s">
        <v>5803</v>
      </c>
      <c r="U262" s="133" t="s">
        <v>5853</v>
      </c>
      <c r="V262" s="129" t="s">
        <v>5569</v>
      </c>
      <c r="W262" s="133" t="s">
        <v>5803</v>
      </c>
      <c r="X262" s="133" t="s">
        <v>5853</v>
      </c>
    </row>
    <row r="263" spans="1:24" s="151" customFormat="1" ht="60" x14ac:dyDescent="0.25">
      <c r="A263" s="84" t="s">
        <v>1572</v>
      </c>
      <c r="B263" s="137" t="s">
        <v>5578</v>
      </c>
      <c r="C263" s="133" t="s">
        <v>5560</v>
      </c>
      <c r="D263" s="129">
        <v>1</v>
      </c>
      <c r="E263" s="129">
        <v>1</v>
      </c>
      <c r="F263" s="184" t="s">
        <v>3838</v>
      </c>
      <c r="G263" s="188">
        <v>1</v>
      </c>
      <c r="H263" s="188">
        <v>1</v>
      </c>
      <c r="I263" s="133" t="s">
        <v>5565</v>
      </c>
      <c r="J263" s="137" t="s">
        <v>5303</v>
      </c>
      <c r="K263" s="133"/>
      <c r="L263" s="133"/>
      <c r="M263" s="133" t="s">
        <v>48</v>
      </c>
      <c r="N263" s="133" t="s">
        <v>48</v>
      </c>
      <c r="O263" s="199" t="s">
        <v>6301</v>
      </c>
      <c r="P263" s="133" t="s">
        <v>5823</v>
      </c>
      <c r="Q263" s="133"/>
      <c r="R263" s="133"/>
      <c r="S263" s="133" t="s">
        <v>5575</v>
      </c>
      <c r="T263" s="133" t="s">
        <v>5803</v>
      </c>
      <c r="U263" s="133" t="s">
        <v>5853</v>
      </c>
      <c r="V263" s="129" t="s">
        <v>5570</v>
      </c>
      <c r="W263" s="133" t="s">
        <v>5803</v>
      </c>
      <c r="X263" s="133" t="s">
        <v>5853</v>
      </c>
    </row>
    <row r="264" spans="1:24" s="151" customFormat="1" ht="60" x14ac:dyDescent="0.25">
      <c r="A264" s="84" t="s">
        <v>1573</v>
      </c>
      <c r="B264" s="137" t="s">
        <v>5578</v>
      </c>
      <c r="C264" s="133" t="s">
        <v>5561</v>
      </c>
      <c r="D264" s="129">
        <v>1</v>
      </c>
      <c r="E264" s="129">
        <v>1</v>
      </c>
      <c r="F264" s="184" t="s">
        <v>5556</v>
      </c>
      <c r="G264" s="188">
        <v>1</v>
      </c>
      <c r="H264" s="188">
        <v>1</v>
      </c>
      <c r="I264" s="133" t="s">
        <v>5566</v>
      </c>
      <c r="J264" s="137" t="s">
        <v>5303</v>
      </c>
      <c r="K264" s="133"/>
      <c r="L264" s="133"/>
      <c r="M264" s="133" t="s">
        <v>48</v>
      </c>
      <c r="N264" s="133" t="s">
        <v>48</v>
      </c>
      <c r="O264" s="199" t="s">
        <v>6301</v>
      </c>
      <c r="P264" s="133" t="s">
        <v>5823</v>
      </c>
      <c r="Q264" s="133"/>
      <c r="R264" s="133"/>
      <c r="S264" s="133" t="s">
        <v>5576</v>
      </c>
      <c r="T264" s="133" t="s">
        <v>5803</v>
      </c>
      <c r="U264" s="133" t="s">
        <v>5853</v>
      </c>
      <c r="V264" s="129" t="s">
        <v>5571</v>
      </c>
      <c r="W264" s="133" t="s">
        <v>5803</v>
      </c>
      <c r="X264" s="133" t="s">
        <v>5853</v>
      </c>
    </row>
    <row r="265" spans="1:24" s="151" customFormat="1" ht="60" x14ac:dyDescent="0.25">
      <c r="A265" s="84" t="s">
        <v>1574</v>
      </c>
      <c r="B265" s="137" t="s">
        <v>5578</v>
      </c>
      <c r="C265" s="133" t="s">
        <v>5562</v>
      </c>
      <c r="D265" s="129">
        <v>1</v>
      </c>
      <c r="E265" s="129">
        <v>1</v>
      </c>
      <c r="F265" s="184" t="s">
        <v>5557</v>
      </c>
      <c r="G265" s="188">
        <v>1</v>
      </c>
      <c r="H265" s="188">
        <v>1</v>
      </c>
      <c r="I265" s="133" t="s">
        <v>5567</v>
      </c>
      <c r="J265" s="137" t="s">
        <v>5303</v>
      </c>
      <c r="K265" s="133"/>
      <c r="L265" s="133"/>
      <c r="M265" s="133" t="s">
        <v>48</v>
      </c>
      <c r="N265" s="133" t="s">
        <v>48</v>
      </c>
      <c r="O265" s="199" t="s">
        <v>6301</v>
      </c>
      <c r="P265" s="133" t="s">
        <v>5823</v>
      </c>
      <c r="Q265" s="133"/>
      <c r="R265" s="133"/>
      <c r="S265" s="133" t="s">
        <v>5577</v>
      </c>
      <c r="T265" s="133" t="s">
        <v>5803</v>
      </c>
      <c r="U265" s="133" t="s">
        <v>5853</v>
      </c>
      <c r="V265" s="129" t="s">
        <v>5572</v>
      </c>
      <c r="W265" s="133" t="s">
        <v>5803</v>
      </c>
      <c r="X265" s="133" t="s">
        <v>5853</v>
      </c>
    </row>
    <row r="266" spans="1:24" s="151" customFormat="1" ht="60" x14ac:dyDescent="0.25">
      <c r="A266" s="84" t="s">
        <v>1575</v>
      </c>
      <c r="B266" s="137" t="s">
        <v>5588</v>
      </c>
      <c r="C266" s="133" t="s">
        <v>5579</v>
      </c>
      <c r="D266" s="129">
        <v>1</v>
      </c>
      <c r="E266" s="129">
        <v>1</v>
      </c>
      <c r="F266" s="184" t="s">
        <v>5589</v>
      </c>
      <c r="G266" s="188">
        <v>1</v>
      </c>
      <c r="H266" s="188">
        <v>1</v>
      </c>
      <c r="I266" s="133" t="s">
        <v>5598</v>
      </c>
      <c r="J266" s="137" t="s">
        <v>4738</v>
      </c>
      <c r="K266" s="133"/>
      <c r="L266" s="133"/>
      <c r="M266" s="133" t="s">
        <v>48</v>
      </c>
      <c r="N266" s="133" t="s">
        <v>48</v>
      </c>
      <c r="O266" s="199" t="s">
        <v>6301</v>
      </c>
      <c r="P266" s="133" t="s">
        <v>5828</v>
      </c>
      <c r="Q266" s="133"/>
      <c r="R266" s="133"/>
      <c r="S266" s="133" t="s">
        <v>5614</v>
      </c>
      <c r="T266" s="133" t="s">
        <v>5816</v>
      </c>
      <c r="U266" s="133" t="s">
        <v>5858</v>
      </c>
      <c r="V266" s="129" t="s">
        <v>5605</v>
      </c>
      <c r="W266" s="133" t="s">
        <v>5816</v>
      </c>
      <c r="X266" s="133" t="s">
        <v>5858</v>
      </c>
    </row>
    <row r="267" spans="1:24" s="151" customFormat="1" ht="60" x14ac:dyDescent="0.25">
      <c r="A267" s="84" t="s">
        <v>1576</v>
      </c>
      <c r="B267" s="137" t="s">
        <v>5588</v>
      </c>
      <c r="C267" s="133" t="s">
        <v>5580</v>
      </c>
      <c r="D267" s="129">
        <v>1</v>
      </c>
      <c r="E267" s="129">
        <v>1</v>
      </c>
      <c r="F267" s="184" t="s">
        <v>5590</v>
      </c>
      <c r="G267" s="188">
        <v>1</v>
      </c>
      <c r="H267" s="188">
        <v>1</v>
      </c>
      <c r="I267" s="133" t="s">
        <v>5599</v>
      </c>
      <c r="J267" s="137" t="s">
        <v>4738</v>
      </c>
      <c r="K267" s="133"/>
      <c r="L267" s="133"/>
      <c r="M267" s="133" t="s">
        <v>48</v>
      </c>
      <c r="N267" s="133" t="s">
        <v>48</v>
      </c>
      <c r="O267" s="199" t="s">
        <v>6301</v>
      </c>
      <c r="P267" s="133" t="s">
        <v>5828</v>
      </c>
      <c r="Q267" s="133"/>
      <c r="R267" s="133"/>
      <c r="S267" s="133" t="s">
        <v>5615</v>
      </c>
      <c r="T267" s="133" t="s">
        <v>5816</v>
      </c>
      <c r="U267" s="133" t="s">
        <v>5858</v>
      </c>
      <c r="V267" s="129" t="s">
        <v>5606</v>
      </c>
      <c r="W267" s="133" t="s">
        <v>5816</v>
      </c>
      <c r="X267" s="133" t="s">
        <v>5858</v>
      </c>
    </row>
    <row r="268" spans="1:24" s="151" customFormat="1" ht="60" x14ac:dyDescent="0.25">
      <c r="A268" s="84" t="s">
        <v>1577</v>
      </c>
      <c r="B268" s="137" t="s">
        <v>5588</v>
      </c>
      <c r="C268" s="133" t="s">
        <v>5581</v>
      </c>
      <c r="D268" s="129">
        <v>1</v>
      </c>
      <c r="E268" s="129">
        <v>1</v>
      </c>
      <c r="F268" s="184" t="s">
        <v>5591</v>
      </c>
      <c r="G268" s="188">
        <v>1</v>
      </c>
      <c r="H268" s="188">
        <v>1</v>
      </c>
      <c r="I268" s="133" t="s">
        <v>5600</v>
      </c>
      <c r="J268" s="137" t="s">
        <v>4738</v>
      </c>
      <c r="K268" s="133"/>
      <c r="L268" s="133"/>
      <c r="M268" s="133" t="s">
        <v>48</v>
      </c>
      <c r="N268" s="133" t="s">
        <v>48</v>
      </c>
      <c r="O268" s="199" t="s">
        <v>6301</v>
      </c>
      <c r="P268" s="133" t="s">
        <v>5828</v>
      </c>
      <c r="Q268" s="133"/>
      <c r="R268" s="133"/>
      <c r="S268" s="133" t="s">
        <v>5616</v>
      </c>
      <c r="T268" s="133" t="s">
        <v>5816</v>
      </c>
      <c r="U268" s="133" t="s">
        <v>5858</v>
      </c>
      <c r="V268" s="129" t="s">
        <v>5607</v>
      </c>
      <c r="W268" s="133" t="s">
        <v>5816</v>
      </c>
      <c r="X268" s="133" t="s">
        <v>5858</v>
      </c>
    </row>
    <row r="269" spans="1:24" s="151" customFormat="1" ht="60" x14ac:dyDescent="0.25">
      <c r="A269" s="84" t="s">
        <v>1578</v>
      </c>
      <c r="B269" s="137" t="s">
        <v>5588</v>
      </c>
      <c r="C269" s="133" t="s">
        <v>5582</v>
      </c>
      <c r="D269" s="129">
        <v>1</v>
      </c>
      <c r="E269" s="129">
        <v>1</v>
      </c>
      <c r="F269" s="184" t="s">
        <v>5592</v>
      </c>
      <c r="G269" s="188">
        <v>1</v>
      </c>
      <c r="H269" s="188">
        <v>1</v>
      </c>
      <c r="I269" s="133" t="s">
        <v>5601</v>
      </c>
      <c r="J269" s="137" t="s">
        <v>4738</v>
      </c>
      <c r="K269" s="133"/>
      <c r="L269" s="133"/>
      <c r="M269" s="133" t="s">
        <v>48</v>
      </c>
      <c r="N269" s="133" t="s">
        <v>48</v>
      </c>
      <c r="O269" s="199" t="s">
        <v>6301</v>
      </c>
      <c r="P269" s="133" t="s">
        <v>5828</v>
      </c>
      <c r="Q269" s="133"/>
      <c r="R269" s="133"/>
      <c r="S269" s="133" t="s">
        <v>5617</v>
      </c>
      <c r="T269" s="133" t="s">
        <v>5816</v>
      </c>
      <c r="U269" s="133" t="s">
        <v>5858</v>
      </c>
      <c r="V269" s="129" t="s">
        <v>5608</v>
      </c>
      <c r="W269" s="133" t="s">
        <v>5816</v>
      </c>
      <c r="X269" s="133" t="s">
        <v>5858</v>
      </c>
    </row>
    <row r="270" spans="1:24" s="151" customFormat="1" ht="60" x14ac:dyDescent="0.25">
      <c r="A270" s="84" t="s">
        <v>1579</v>
      </c>
      <c r="B270" s="137" t="s">
        <v>5588</v>
      </c>
      <c r="C270" s="133" t="s">
        <v>5583</v>
      </c>
      <c r="D270" s="129">
        <v>1</v>
      </c>
      <c r="E270" s="129">
        <v>1</v>
      </c>
      <c r="F270" s="184" t="s">
        <v>5593</v>
      </c>
      <c r="G270" s="188">
        <v>1</v>
      </c>
      <c r="H270" s="188">
        <v>1</v>
      </c>
      <c r="I270" s="133" t="s">
        <v>5601</v>
      </c>
      <c r="J270" s="137" t="s">
        <v>4738</v>
      </c>
      <c r="K270" s="133" t="s">
        <v>48</v>
      </c>
      <c r="L270" s="133" t="s">
        <v>48</v>
      </c>
      <c r="M270" s="133"/>
      <c r="N270" s="133"/>
      <c r="O270" s="199" t="s">
        <v>6301</v>
      </c>
      <c r="P270" s="133" t="s">
        <v>5828</v>
      </c>
      <c r="Q270" s="133"/>
      <c r="R270" s="133"/>
      <c r="S270" s="133" t="s">
        <v>5618</v>
      </c>
      <c r="T270" s="133" t="s">
        <v>5816</v>
      </c>
      <c r="U270" s="133" t="s">
        <v>5858</v>
      </c>
      <c r="V270" s="129" t="s">
        <v>5609</v>
      </c>
      <c r="W270" s="133" t="s">
        <v>5816</v>
      </c>
      <c r="X270" s="133" t="s">
        <v>5858</v>
      </c>
    </row>
    <row r="271" spans="1:24" s="151" customFormat="1" ht="60" x14ac:dyDescent="0.25">
      <c r="A271" s="84" t="s">
        <v>1580</v>
      </c>
      <c r="B271" s="137" t="s">
        <v>5588</v>
      </c>
      <c r="C271" s="133" t="s">
        <v>5584</v>
      </c>
      <c r="D271" s="129">
        <v>1</v>
      </c>
      <c r="E271" s="129">
        <v>1</v>
      </c>
      <c r="F271" s="184" t="s">
        <v>5594</v>
      </c>
      <c r="G271" s="188">
        <v>1</v>
      </c>
      <c r="H271" s="188">
        <v>1</v>
      </c>
      <c r="I271" s="133" t="s">
        <v>5602</v>
      </c>
      <c r="J271" s="137" t="s">
        <v>4738</v>
      </c>
      <c r="K271" s="133" t="s">
        <v>48</v>
      </c>
      <c r="L271" s="133"/>
      <c r="M271" s="133"/>
      <c r="N271" s="133" t="s">
        <v>48</v>
      </c>
      <c r="O271" s="199" t="s">
        <v>6301</v>
      </c>
      <c r="P271" s="133" t="s">
        <v>5828</v>
      </c>
      <c r="Q271" s="133"/>
      <c r="R271" s="133"/>
      <c r="S271" s="133" t="s">
        <v>5619</v>
      </c>
      <c r="T271" s="133" t="s">
        <v>5816</v>
      </c>
      <c r="U271" s="133" t="s">
        <v>5858</v>
      </c>
      <c r="V271" s="129" t="s">
        <v>5610</v>
      </c>
      <c r="W271" s="133" t="s">
        <v>5816</v>
      </c>
      <c r="X271" s="133" t="s">
        <v>5858</v>
      </c>
    </row>
    <row r="272" spans="1:24" s="151" customFormat="1" ht="60" x14ac:dyDescent="0.25">
      <c r="A272" s="84" t="s">
        <v>1581</v>
      </c>
      <c r="B272" s="137" t="s">
        <v>5588</v>
      </c>
      <c r="C272" s="133" t="s">
        <v>5585</v>
      </c>
      <c r="D272" s="129">
        <v>1</v>
      </c>
      <c r="E272" s="129">
        <v>1</v>
      </c>
      <c r="F272" s="184" t="s">
        <v>5595</v>
      </c>
      <c r="G272" s="188">
        <v>1</v>
      </c>
      <c r="H272" s="188">
        <v>1</v>
      </c>
      <c r="I272" s="133" t="s">
        <v>5603</v>
      </c>
      <c r="J272" s="137" t="s">
        <v>4738</v>
      </c>
      <c r="K272" s="133"/>
      <c r="L272" s="133"/>
      <c r="M272" s="133" t="s">
        <v>48</v>
      </c>
      <c r="N272" s="133" t="s">
        <v>48</v>
      </c>
      <c r="O272" s="199" t="s">
        <v>6301</v>
      </c>
      <c r="P272" s="133" t="s">
        <v>5828</v>
      </c>
      <c r="Q272" s="133"/>
      <c r="R272" s="133"/>
      <c r="S272" s="133" t="s">
        <v>5620</v>
      </c>
      <c r="T272" s="133" t="s">
        <v>5816</v>
      </c>
      <c r="U272" s="133" t="s">
        <v>5858</v>
      </c>
      <c r="V272" s="129" t="s">
        <v>5611</v>
      </c>
      <c r="W272" s="133" t="s">
        <v>5816</v>
      </c>
      <c r="X272" s="133" t="s">
        <v>5858</v>
      </c>
    </row>
    <row r="273" spans="1:25" s="151" customFormat="1" ht="60" x14ac:dyDescent="0.25">
      <c r="A273" s="84" t="s">
        <v>1582</v>
      </c>
      <c r="B273" s="137" t="s">
        <v>5588</v>
      </c>
      <c r="C273" s="133" t="s">
        <v>5586</v>
      </c>
      <c r="D273" s="129">
        <v>1</v>
      </c>
      <c r="E273" s="129">
        <v>1</v>
      </c>
      <c r="F273" s="184" t="s">
        <v>5596</v>
      </c>
      <c r="G273" s="188">
        <v>1</v>
      </c>
      <c r="H273" s="188">
        <v>1</v>
      </c>
      <c r="I273" s="133" t="s">
        <v>5603</v>
      </c>
      <c r="J273" s="137" t="s">
        <v>4738</v>
      </c>
      <c r="K273" s="133"/>
      <c r="L273" s="133"/>
      <c r="M273" s="133" t="s">
        <v>48</v>
      </c>
      <c r="N273" s="133" t="s">
        <v>48</v>
      </c>
      <c r="O273" s="199" t="s">
        <v>6301</v>
      </c>
      <c r="P273" s="133" t="s">
        <v>5828</v>
      </c>
      <c r="Q273" s="133"/>
      <c r="R273" s="133"/>
      <c r="S273" s="133" t="s">
        <v>5621</v>
      </c>
      <c r="T273" s="133" t="s">
        <v>5816</v>
      </c>
      <c r="U273" s="133" t="s">
        <v>5858</v>
      </c>
      <c r="V273" s="129" t="s">
        <v>5612</v>
      </c>
      <c r="W273" s="133" t="s">
        <v>5816</v>
      </c>
      <c r="X273" s="133" t="s">
        <v>5858</v>
      </c>
    </row>
    <row r="274" spans="1:25" s="151" customFormat="1" ht="60" x14ac:dyDescent="0.25">
      <c r="A274" s="84" t="s">
        <v>1583</v>
      </c>
      <c r="B274" s="137" t="s">
        <v>5588</v>
      </c>
      <c r="C274" s="133" t="s">
        <v>5587</v>
      </c>
      <c r="D274" s="129">
        <v>1</v>
      </c>
      <c r="E274" s="129">
        <v>1</v>
      </c>
      <c r="F274" s="184" t="s">
        <v>5597</v>
      </c>
      <c r="G274" s="188">
        <v>1</v>
      </c>
      <c r="H274" s="188">
        <v>1</v>
      </c>
      <c r="I274" s="133" t="s">
        <v>5604</v>
      </c>
      <c r="J274" s="137" t="s">
        <v>4738</v>
      </c>
      <c r="K274" s="133"/>
      <c r="L274" s="133"/>
      <c r="M274" s="133" t="s">
        <v>48</v>
      </c>
      <c r="N274" s="133" t="s">
        <v>48</v>
      </c>
      <c r="O274" s="199" t="s">
        <v>6301</v>
      </c>
      <c r="P274" s="133" t="s">
        <v>5828</v>
      </c>
      <c r="Q274" s="133"/>
      <c r="R274" s="133"/>
      <c r="S274" s="133" t="s">
        <v>5622</v>
      </c>
      <c r="T274" s="133" t="s">
        <v>5816</v>
      </c>
      <c r="U274" s="133" t="s">
        <v>5858</v>
      </c>
      <c r="V274" s="129" t="s">
        <v>5613</v>
      </c>
      <c r="W274" s="133" t="s">
        <v>5816</v>
      </c>
      <c r="X274" s="133" t="s">
        <v>5858</v>
      </c>
    </row>
    <row r="275" spans="1:25" ht="60" x14ac:dyDescent="0.25">
      <c r="A275" s="84" t="s">
        <v>1584</v>
      </c>
      <c r="B275" s="137" t="s">
        <v>5628</v>
      </c>
      <c r="C275" s="133" t="s">
        <v>5623</v>
      </c>
      <c r="D275" s="129">
        <v>1</v>
      </c>
      <c r="E275" s="129">
        <v>1</v>
      </c>
      <c r="F275" s="184" t="s">
        <v>2595</v>
      </c>
      <c r="G275" s="188">
        <v>1</v>
      </c>
      <c r="H275" s="188">
        <v>1</v>
      </c>
      <c r="I275" s="133" t="s">
        <v>5641</v>
      </c>
      <c r="J275" s="154" t="s">
        <v>4738</v>
      </c>
      <c r="K275" s="133" t="s">
        <v>48</v>
      </c>
      <c r="L275" s="133" t="s">
        <v>48</v>
      </c>
      <c r="M275" s="133"/>
      <c r="N275" s="133"/>
      <c r="O275" s="199" t="s">
        <v>6301</v>
      </c>
      <c r="P275" s="133" t="s">
        <v>5828</v>
      </c>
      <c r="Q275" s="133"/>
      <c r="R275" s="133"/>
      <c r="S275" s="133" t="s">
        <v>5629</v>
      </c>
      <c r="T275" s="133" t="s">
        <v>5816</v>
      </c>
      <c r="U275" s="133" t="s">
        <v>5858</v>
      </c>
      <c r="V275" s="129" t="s">
        <v>5647</v>
      </c>
      <c r="W275" s="133" t="s">
        <v>5816</v>
      </c>
      <c r="X275" s="133" t="s">
        <v>5858</v>
      </c>
    </row>
    <row r="276" spans="1:25" s="152" customFormat="1" ht="60" x14ac:dyDescent="0.25">
      <c r="A276" s="84" t="s">
        <v>1585</v>
      </c>
      <c r="B276" s="137" t="s">
        <v>5628</v>
      </c>
      <c r="C276" s="133"/>
      <c r="D276" s="129"/>
      <c r="E276" s="129"/>
      <c r="F276" s="184" t="s">
        <v>5636</v>
      </c>
      <c r="G276" s="188">
        <v>1</v>
      </c>
      <c r="H276" s="188">
        <v>1</v>
      </c>
      <c r="I276" s="152" t="s">
        <v>5642</v>
      </c>
      <c r="J276" s="154" t="s">
        <v>4738</v>
      </c>
      <c r="K276" s="133"/>
      <c r="L276" s="133"/>
      <c r="M276" s="133"/>
      <c r="N276" s="133"/>
      <c r="O276" s="199" t="s">
        <v>6301</v>
      </c>
      <c r="P276" s="133"/>
      <c r="Q276" s="133"/>
      <c r="R276" s="133"/>
      <c r="S276" s="160"/>
      <c r="T276" s="160"/>
      <c r="U276" s="160"/>
      <c r="V276" s="129" t="s">
        <v>5648</v>
      </c>
      <c r="W276" s="133" t="s">
        <v>5816</v>
      </c>
      <c r="X276" s="133" t="s">
        <v>5858</v>
      </c>
    </row>
    <row r="277" spans="1:25" ht="60" x14ac:dyDescent="0.25">
      <c r="A277" s="84" t="s">
        <v>1586</v>
      </c>
      <c r="B277" s="137" t="s">
        <v>5628</v>
      </c>
      <c r="C277" s="133" t="s">
        <v>5624</v>
      </c>
      <c r="D277" s="129">
        <v>1</v>
      </c>
      <c r="E277" s="129">
        <v>1</v>
      </c>
      <c r="F277" s="184" t="s">
        <v>5637</v>
      </c>
      <c r="G277" s="188">
        <v>1</v>
      </c>
      <c r="H277" s="188">
        <v>1</v>
      </c>
      <c r="I277" s="133" t="s">
        <v>5643</v>
      </c>
      <c r="J277" s="154" t="s">
        <v>4738</v>
      </c>
      <c r="K277" s="133" t="s">
        <v>48</v>
      </c>
      <c r="L277" s="133" t="s">
        <v>48</v>
      </c>
      <c r="M277" s="133"/>
      <c r="N277" s="133"/>
      <c r="O277" s="199" t="s">
        <v>6301</v>
      </c>
      <c r="P277" s="133" t="s">
        <v>5828</v>
      </c>
      <c r="Q277" s="133"/>
      <c r="R277" s="133"/>
      <c r="S277" s="133" t="s">
        <v>5630</v>
      </c>
      <c r="T277" s="133" t="s">
        <v>5816</v>
      </c>
      <c r="U277" s="133" t="s">
        <v>5858</v>
      </c>
      <c r="V277" s="129" t="s">
        <v>5649</v>
      </c>
      <c r="W277" s="133" t="s">
        <v>5816</v>
      </c>
      <c r="X277" s="133" t="s">
        <v>5858</v>
      </c>
    </row>
    <row r="278" spans="1:25" ht="60" x14ac:dyDescent="0.25">
      <c r="A278" s="84" t="s">
        <v>1587</v>
      </c>
      <c r="B278" s="137" t="s">
        <v>5628</v>
      </c>
      <c r="C278" s="133" t="s">
        <v>5625</v>
      </c>
      <c r="D278" s="129">
        <v>1</v>
      </c>
      <c r="E278" s="129">
        <v>1</v>
      </c>
      <c r="F278" s="184" t="s">
        <v>5638</v>
      </c>
      <c r="G278" s="188">
        <v>1</v>
      </c>
      <c r="H278" s="188">
        <v>1</v>
      </c>
      <c r="I278" s="133" t="s">
        <v>5644</v>
      </c>
      <c r="J278" s="154" t="s">
        <v>4738</v>
      </c>
      <c r="K278" s="133" t="s">
        <v>48</v>
      </c>
      <c r="L278" s="133" t="s">
        <v>48</v>
      </c>
      <c r="M278" s="133"/>
      <c r="N278" s="133"/>
      <c r="O278" s="199" t="s">
        <v>6301</v>
      </c>
      <c r="P278" s="133" t="s">
        <v>5828</v>
      </c>
      <c r="Q278" s="133"/>
      <c r="R278" s="133"/>
      <c r="S278" s="133" t="s">
        <v>5631</v>
      </c>
      <c r="T278" s="133" t="s">
        <v>5816</v>
      </c>
      <c r="U278" s="133" t="s">
        <v>5858</v>
      </c>
      <c r="V278" s="129" t="s">
        <v>5650</v>
      </c>
      <c r="W278" s="133" t="s">
        <v>5816</v>
      </c>
      <c r="X278" s="133" t="s">
        <v>5858</v>
      </c>
    </row>
    <row r="279" spans="1:25" s="152" customFormat="1" ht="60" x14ac:dyDescent="0.25">
      <c r="A279" s="84" t="s">
        <v>1588</v>
      </c>
      <c r="B279" s="137" t="s">
        <v>5628</v>
      </c>
      <c r="C279" s="133" t="s">
        <v>7598</v>
      </c>
      <c r="D279" s="129" t="s">
        <v>7599</v>
      </c>
      <c r="E279" s="129"/>
      <c r="F279" s="184" t="s">
        <v>7595</v>
      </c>
      <c r="G279" s="188">
        <v>1</v>
      </c>
      <c r="H279" s="188">
        <v>1</v>
      </c>
      <c r="I279" s="133" t="s">
        <v>7596</v>
      </c>
      <c r="J279" s="154" t="s">
        <v>4738</v>
      </c>
      <c r="K279" s="133" t="s">
        <v>48</v>
      </c>
      <c r="L279" s="133" t="s">
        <v>48</v>
      </c>
      <c r="M279" s="133"/>
      <c r="N279" s="133"/>
      <c r="O279" s="199" t="s">
        <v>6301</v>
      </c>
      <c r="P279" s="133"/>
      <c r="Q279" s="133"/>
      <c r="R279" s="133"/>
      <c r="S279" s="133"/>
      <c r="T279" s="133"/>
      <c r="U279" s="133"/>
      <c r="V279" s="129" t="s">
        <v>7597</v>
      </c>
      <c r="W279" s="133" t="s">
        <v>5816</v>
      </c>
      <c r="X279" s="133" t="s">
        <v>5858</v>
      </c>
    </row>
    <row r="280" spans="1:25" ht="60" x14ac:dyDescent="0.25">
      <c r="A280" s="84" t="s">
        <v>1589</v>
      </c>
      <c r="B280" s="137" t="s">
        <v>5628</v>
      </c>
      <c r="C280" s="133" t="s">
        <v>5626</v>
      </c>
      <c r="D280" s="129">
        <v>1</v>
      </c>
      <c r="E280" s="129">
        <v>1</v>
      </c>
      <c r="F280" s="184" t="s">
        <v>5639</v>
      </c>
      <c r="G280" s="188">
        <v>1</v>
      </c>
      <c r="H280" s="188">
        <v>1</v>
      </c>
      <c r="I280" s="133" t="s">
        <v>5645</v>
      </c>
      <c r="J280" s="154" t="s">
        <v>4738</v>
      </c>
      <c r="K280" s="133" t="s">
        <v>48</v>
      </c>
      <c r="L280" s="133" t="s">
        <v>48</v>
      </c>
      <c r="M280" s="133"/>
      <c r="N280" s="133"/>
      <c r="O280" s="199" t="s">
        <v>6301</v>
      </c>
      <c r="P280" s="133" t="s">
        <v>5828</v>
      </c>
      <c r="Q280" s="133"/>
      <c r="R280" s="133"/>
      <c r="S280" s="133" t="s">
        <v>5632</v>
      </c>
      <c r="T280" s="133" t="s">
        <v>5816</v>
      </c>
      <c r="U280" s="133" t="s">
        <v>5858</v>
      </c>
      <c r="V280" s="129" t="s">
        <v>5651</v>
      </c>
      <c r="W280" s="133" t="s">
        <v>5816</v>
      </c>
      <c r="X280" s="133" t="s">
        <v>5858</v>
      </c>
    </row>
    <row r="281" spans="1:25" ht="60" x14ac:dyDescent="0.25">
      <c r="A281" s="84" t="s">
        <v>1590</v>
      </c>
      <c r="B281" s="137" t="s">
        <v>5628</v>
      </c>
      <c r="C281" s="133" t="s">
        <v>4596</v>
      </c>
      <c r="D281" s="129">
        <v>1</v>
      </c>
      <c r="E281" s="129">
        <v>1</v>
      </c>
      <c r="F281" s="184" t="s">
        <v>1673</v>
      </c>
      <c r="G281" s="188">
        <v>1</v>
      </c>
      <c r="H281" s="188">
        <v>1</v>
      </c>
      <c r="I281" s="133" t="s">
        <v>4607</v>
      </c>
      <c r="J281" s="154" t="s">
        <v>4738</v>
      </c>
      <c r="K281" s="133"/>
      <c r="L281" s="133"/>
      <c r="M281" s="133" t="s">
        <v>48</v>
      </c>
      <c r="N281" s="133" t="s">
        <v>48</v>
      </c>
      <c r="O281" s="199" t="s">
        <v>6301</v>
      </c>
      <c r="P281" s="133" t="s">
        <v>5828</v>
      </c>
      <c r="Q281" s="133"/>
      <c r="R281" s="133"/>
      <c r="S281" s="133" t="s">
        <v>5633</v>
      </c>
      <c r="T281" s="133" t="s">
        <v>5816</v>
      </c>
      <c r="U281" s="133" t="s">
        <v>5858</v>
      </c>
      <c r="V281" s="129" t="s">
        <v>5652</v>
      </c>
      <c r="W281" s="133" t="s">
        <v>5816</v>
      </c>
      <c r="X281" s="133" t="s">
        <v>5858</v>
      </c>
    </row>
    <row r="282" spans="1:25" ht="60" x14ac:dyDescent="0.25">
      <c r="A282" s="84" t="s">
        <v>1591</v>
      </c>
      <c r="B282" s="137" t="s">
        <v>5628</v>
      </c>
      <c r="C282" s="133" t="s">
        <v>5627</v>
      </c>
      <c r="D282" s="129">
        <v>1</v>
      </c>
      <c r="E282" s="129">
        <v>1</v>
      </c>
      <c r="F282" s="184" t="s">
        <v>5640</v>
      </c>
      <c r="G282" s="188">
        <v>1</v>
      </c>
      <c r="H282" s="188">
        <v>1</v>
      </c>
      <c r="I282" s="133" t="s">
        <v>5646</v>
      </c>
      <c r="J282" s="154" t="s">
        <v>4738</v>
      </c>
      <c r="K282" s="133" t="s">
        <v>48</v>
      </c>
      <c r="L282" s="133" t="s">
        <v>48</v>
      </c>
      <c r="M282" s="133"/>
      <c r="N282" s="133"/>
      <c r="O282" s="199" t="s">
        <v>6301</v>
      </c>
      <c r="P282" s="133" t="s">
        <v>5828</v>
      </c>
      <c r="Q282" s="133"/>
      <c r="R282" s="133"/>
      <c r="S282" s="133" t="s">
        <v>5634</v>
      </c>
      <c r="T282" s="133" t="s">
        <v>5816</v>
      </c>
      <c r="U282" s="133" t="s">
        <v>5858</v>
      </c>
      <c r="V282" s="129" t="s">
        <v>5653</v>
      </c>
      <c r="W282" s="133" t="s">
        <v>5816</v>
      </c>
      <c r="X282" s="133" t="s">
        <v>5858</v>
      </c>
    </row>
    <row r="283" spans="1:25" ht="60" x14ac:dyDescent="0.25">
      <c r="A283" s="84" t="s">
        <v>1592</v>
      </c>
      <c r="B283" s="137" t="s">
        <v>5628</v>
      </c>
      <c r="C283" s="133" t="s">
        <v>2464</v>
      </c>
      <c r="D283" s="129">
        <v>1</v>
      </c>
      <c r="E283" s="129">
        <v>1</v>
      </c>
      <c r="F283" s="184" t="s">
        <v>2922</v>
      </c>
      <c r="G283" s="188">
        <v>1</v>
      </c>
      <c r="H283" s="188">
        <v>1</v>
      </c>
      <c r="I283" s="133" t="s">
        <v>4720</v>
      </c>
      <c r="J283" s="154" t="s">
        <v>4738</v>
      </c>
      <c r="K283" s="133" t="s">
        <v>48</v>
      </c>
      <c r="L283" s="133" t="s">
        <v>48</v>
      </c>
      <c r="M283" s="133"/>
      <c r="N283" s="133"/>
      <c r="O283" s="199" t="s">
        <v>6301</v>
      </c>
      <c r="P283" s="133" t="s">
        <v>5828</v>
      </c>
      <c r="Q283" s="133"/>
      <c r="R283" s="133"/>
      <c r="S283" s="133" t="s">
        <v>5635</v>
      </c>
      <c r="T283" s="133" t="s">
        <v>5816</v>
      </c>
      <c r="U283" s="133" t="s">
        <v>5858</v>
      </c>
      <c r="V283" s="129" t="s">
        <v>5654</v>
      </c>
      <c r="W283" s="133" t="s">
        <v>5816</v>
      </c>
      <c r="X283" s="133" t="s">
        <v>5858</v>
      </c>
    </row>
    <row r="284" spans="1:25" ht="60" x14ac:dyDescent="0.25">
      <c r="A284" s="84" t="s">
        <v>1593</v>
      </c>
      <c r="B284" s="137" t="s">
        <v>5659</v>
      </c>
      <c r="C284" s="133" t="s">
        <v>5664</v>
      </c>
      <c r="D284" s="129">
        <v>1</v>
      </c>
      <c r="E284" s="129">
        <v>1</v>
      </c>
      <c r="F284" s="184" t="s">
        <v>5655</v>
      </c>
      <c r="G284" s="188">
        <v>2</v>
      </c>
      <c r="H284" s="188">
        <v>1</v>
      </c>
      <c r="I284" s="133" t="s">
        <v>5391</v>
      </c>
      <c r="J284" s="153" t="s">
        <v>4738</v>
      </c>
      <c r="K284" s="133"/>
      <c r="L284" s="133"/>
      <c r="M284" s="133" t="s">
        <v>48</v>
      </c>
      <c r="N284" s="133" t="s">
        <v>48</v>
      </c>
      <c r="O284" s="199" t="s">
        <v>6301</v>
      </c>
      <c r="P284" s="133" t="s">
        <v>5828</v>
      </c>
      <c r="Q284" s="133"/>
      <c r="R284" s="133"/>
      <c r="S284" s="133" t="s">
        <v>5665</v>
      </c>
      <c r="T284" s="133" t="s">
        <v>5816</v>
      </c>
      <c r="U284" s="133" t="s">
        <v>5858</v>
      </c>
      <c r="V284" s="129" t="s">
        <v>5661</v>
      </c>
      <c r="W284" s="133" t="s">
        <v>5816</v>
      </c>
      <c r="X284" s="133" t="s">
        <v>5844</v>
      </c>
    </row>
    <row r="285" spans="1:25" ht="60" x14ac:dyDescent="0.25">
      <c r="A285" s="84" t="s">
        <v>1594</v>
      </c>
      <c r="B285" s="137" t="s">
        <v>5659</v>
      </c>
      <c r="C285" s="133" t="s">
        <v>5048</v>
      </c>
      <c r="D285" s="129">
        <v>1</v>
      </c>
      <c r="E285" s="129">
        <v>1</v>
      </c>
      <c r="F285" s="184" t="s">
        <v>5656</v>
      </c>
      <c r="G285" s="188">
        <v>1</v>
      </c>
      <c r="H285" s="188">
        <v>1</v>
      </c>
      <c r="I285" s="133" t="s">
        <v>5391</v>
      </c>
      <c r="J285" s="153" t="s">
        <v>4738</v>
      </c>
      <c r="K285" s="133"/>
      <c r="L285" s="133"/>
      <c r="M285" s="133" t="s">
        <v>48</v>
      </c>
      <c r="N285" s="133" t="s">
        <v>48</v>
      </c>
      <c r="O285" s="199" t="s">
        <v>6301</v>
      </c>
      <c r="P285" s="133" t="s">
        <v>5828</v>
      </c>
      <c r="Q285" s="133"/>
      <c r="R285" s="133"/>
      <c r="S285" s="133" t="s">
        <v>5666</v>
      </c>
      <c r="T285" s="133" t="s">
        <v>5816</v>
      </c>
      <c r="U285" s="133" t="s">
        <v>5858</v>
      </c>
      <c r="V285" s="129" t="s">
        <v>5662</v>
      </c>
      <c r="W285" s="133" t="s">
        <v>5816</v>
      </c>
      <c r="X285" s="133" t="s">
        <v>5858</v>
      </c>
    </row>
    <row r="286" spans="1:25" s="152" customFormat="1" ht="60" x14ac:dyDescent="0.25">
      <c r="A286" s="84" t="s">
        <v>1595</v>
      </c>
      <c r="B286" s="137" t="s">
        <v>5659</v>
      </c>
      <c r="C286" s="133"/>
      <c r="D286" s="129"/>
      <c r="E286" s="129"/>
      <c r="F286" s="184" t="s">
        <v>5657</v>
      </c>
      <c r="G286" s="188">
        <v>1</v>
      </c>
      <c r="H286" s="188">
        <v>1</v>
      </c>
      <c r="I286" s="152" t="s">
        <v>5521</v>
      </c>
      <c r="J286" s="154" t="s">
        <v>4738</v>
      </c>
      <c r="K286" s="133"/>
      <c r="L286" s="133"/>
      <c r="M286" s="133"/>
      <c r="N286" s="133"/>
      <c r="O286" s="199" t="s">
        <v>6301</v>
      </c>
      <c r="P286" s="133"/>
      <c r="Q286" s="133"/>
      <c r="R286" s="133"/>
      <c r="S286" s="133"/>
      <c r="T286" s="133"/>
      <c r="U286" s="133"/>
      <c r="V286" s="129"/>
      <c r="W286" s="133"/>
      <c r="X286" s="133"/>
    </row>
    <row r="287" spans="1:25" ht="60" x14ac:dyDescent="0.25">
      <c r="A287" s="84" t="s">
        <v>1596</v>
      </c>
      <c r="B287" s="137" t="s">
        <v>5659</v>
      </c>
      <c r="C287" s="133" t="s">
        <v>1844</v>
      </c>
      <c r="D287" s="129">
        <v>1</v>
      </c>
      <c r="E287" s="129">
        <v>1</v>
      </c>
      <c r="F287" s="184" t="s">
        <v>5658</v>
      </c>
      <c r="G287" s="192">
        <v>1</v>
      </c>
      <c r="H287" s="188">
        <v>1</v>
      </c>
      <c r="I287" s="143" t="s">
        <v>5660</v>
      </c>
      <c r="J287" s="153" t="s">
        <v>4738</v>
      </c>
      <c r="K287" s="133" t="s">
        <v>48</v>
      </c>
      <c r="L287" s="133" t="s">
        <v>48</v>
      </c>
      <c r="M287" s="133"/>
      <c r="N287" s="133"/>
      <c r="O287" s="199" t="s">
        <v>6301</v>
      </c>
      <c r="P287" s="133" t="s">
        <v>5828</v>
      </c>
      <c r="Q287" s="133"/>
      <c r="R287" s="133"/>
      <c r="S287" s="133" t="s">
        <v>5667</v>
      </c>
      <c r="T287" s="133" t="s">
        <v>5816</v>
      </c>
      <c r="U287" s="133" t="s">
        <v>5858</v>
      </c>
      <c r="V287" s="129" t="s">
        <v>5663</v>
      </c>
      <c r="W287" s="133" t="s">
        <v>5816</v>
      </c>
      <c r="X287" s="133" t="s">
        <v>5858</v>
      </c>
    </row>
    <row r="288" spans="1:25" s="152" customFormat="1" ht="60" x14ac:dyDescent="0.25">
      <c r="A288" s="84" t="s">
        <v>1597</v>
      </c>
      <c r="B288" s="154" t="s">
        <v>5884</v>
      </c>
      <c r="C288" s="133" t="s">
        <v>2011</v>
      </c>
      <c r="D288" s="129">
        <v>3</v>
      </c>
      <c r="E288" s="129">
        <v>1</v>
      </c>
      <c r="F288" s="184" t="s">
        <v>6094</v>
      </c>
      <c r="G288" s="131">
        <v>2</v>
      </c>
      <c r="H288" s="188">
        <v>1</v>
      </c>
      <c r="I288" s="133" t="s">
        <v>5885</v>
      </c>
      <c r="J288" s="130" t="s">
        <v>4886</v>
      </c>
      <c r="K288" s="164"/>
      <c r="L288" s="129"/>
      <c r="M288" s="129" t="s">
        <v>48</v>
      </c>
      <c r="N288" s="129" t="s">
        <v>48</v>
      </c>
      <c r="O288" s="133"/>
      <c r="P288" s="199" t="s">
        <v>6301</v>
      </c>
      <c r="Q288" s="133"/>
      <c r="R288" s="133"/>
      <c r="S288" s="133" t="s">
        <v>5696</v>
      </c>
      <c r="T288" t="s">
        <v>6193</v>
      </c>
      <c r="U288" s="133" t="s">
        <v>6300</v>
      </c>
      <c r="V288" s="129" t="s">
        <v>5682</v>
      </c>
      <c r="W288" t="s">
        <v>6193</v>
      </c>
      <c r="X288" s="187" t="s">
        <v>6257</v>
      </c>
      <c r="Y288"/>
    </row>
    <row r="289" spans="1:24" s="152" customFormat="1" ht="60" x14ac:dyDescent="0.25">
      <c r="A289" s="84" t="s">
        <v>1598</v>
      </c>
      <c r="B289" s="154" t="s">
        <v>5884</v>
      </c>
      <c r="C289" s="133" t="s">
        <v>5887</v>
      </c>
      <c r="D289" s="129">
        <v>3</v>
      </c>
      <c r="E289" s="129">
        <v>1</v>
      </c>
      <c r="F289" s="184" t="s">
        <v>6095</v>
      </c>
      <c r="G289" s="131">
        <v>2</v>
      </c>
      <c r="H289" s="188">
        <v>1</v>
      </c>
      <c r="I289" s="133" t="s">
        <v>5886</v>
      </c>
      <c r="J289" s="130" t="s">
        <v>4886</v>
      </c>
      <c r="K289" s="129" t="s">
        <v>48</v>
      </c>
      <c r="L289" s="129"/>
      <c r="M289" s="129"/>
      <c r="N289" s="129" t="s">
        <v>48</v>
      </c>
      <c r="O289" s="133"/>
      <c r="P289" s="199" t="s">
        <v>6301</v>
      </c>
      <c r="Q289" s="133"/>
      <c r="R289" s="133"/>
      <c r="S289" s="133" t="s">
        <v>5697</v>
      </c>
      <c r="T289" t="s">
        <v>6193</v>
      </c>
      <c r="U289" s="133" t="s">
        <v>6300</v>
      </c>
      <c r="V289" s="129" t="s">
        <v>5683</v>
      </c>
      <c r="W289" t="s">
        <v>6193</v>
      </c>
      <c r="X289" s="187" t="s">
        <v>6257</v>
      </c>
    </row>
    <row r="290" spans="1:24" s="152" customFormat="1" ht="60" x14ac:dyDescent="0.25">
      <c r="A290" s="84" t="s">
        <v>1599</v>
      </c>
      <c r="B290" s="154" t="s">
        <v>5884</v>
      </c>
      <c r="C290" s="133" t="s">
        <v>5889</v>
      </c>
      <c r="D290" s="129">
        <v>3</v>
      </c>
      <c r="E290" s="129">
        <v>1</v>
      </c>
      <c r="F290" s="184" t="s">
        <v>6096</v>
      </c>
      <c r="G290" s="131">
        <v>2</v>
      </c>
      <c r="H290" s="188">
        <v>1</v>
      </c>
      <c r="I290" s="133" t="s">
        <v>5888</v>
      </c>
      <c r="J290" s="130" t="s">
        <v>4886</v>
      </c>
      <c r="K290" s="164"/>
      <c r="L290" s="129"/>
      <c r="M290" s="129" t="s">
        <v>48</v>
      </c>
      <c r="N290" s="129" t="s">
        <v>48</v>
      </c>
      <c r="O290" s="133"/>
      <c r="P290" s="199" t="s">
        <v>6301</v>
      </c>
      <c r="Q290" s="133"/>
      <c r="R290" s="133"/>
      <c r="S290" s="133" t="s">
        <v>5698</v>
      </c>
      <c r="T290" t="s">
        <v>6193</v>
      </c>
      <c r="U290" s="133" t="s">
        <v>6300</v>
      </c>
      <c r="V290" s="129" t="s">
        <v>5684</v>
      </c>
      <c r="W290" t="s">
        <v>6193</v>
      </c>
      <c r="X290" s="187" t="s">
        <v>6257</v>
      </c>
    </row>
    <row r="291" spans="1:24" s="152" customFormat="1" ht="60" x14ac:dyDescent="0.25">
      <c r="A291" s="84" t="s">
        <v>1600</v>
      </c>
      <c r="B291" s="154" t="s">
        <v>5884</v>
      </c>
      <c r="C291" s="133" t="s">
        <v>5891</v>
      </c>
      <c r="D291" s="129">
        <v>3</v>
      </c>
      <c r="E291" s="129">
        <v>1</v>
      </c>
      <c r="F291" s="184" t="s">
        <v>6097</v>
      </c>
      <c r="G291" s="131">
        <v>2</v>
      </c>
      <c r="H291" s="188">
        <v>1</v>
      </c>
      <c r="I291" s="133" t="s">
        <v>5890</v>
      </c>
      <c r="J291" s="130" t="s">
        <v>4886</v>
      </c>
      <c r="K291" s="164"/>
      <c r="L291" s="129"/>
      <c r="M291" s="129" t="s">
        <v>48</v>
      </c>
      <c r="N291" s="129" t="s">
        <v>48</v>
      </c>
      <c r="O291" s="133"/>
      <c r="P291" s="199" t="s">
        <v>6301</v>
      </c>
      <c r="Q291" s="133"/>
      <c r="R291" s="133"/>
      <c r="S291" s="133" t="s">
        <v>5699</v>
      </c>
      <c r="T291" t="s">
        <v>6193</v>
      </c>
      <c r="U291" s="133" t="s">
        <v>6300</v>
      </c>
      <c r="V291" s="129" t="s">
        <v>5685</v>
      </c>
      <c r="W291" t="s">
        <v>6193</v>
      </c>
      <c r="X291" s="187" t="s">
        <v>6257</v>
      </c>
    </row>
    <row r="292" spans="1:24" s="152" customFormat="1" ht="60" x14ac:dyDescent="0.25">
      <c r="A292" s="84" t="s">
        <v>1601</v>
      </c>
      <c r="B292" s="154" t="s">
        <v>5884</v>
      </c>
      <c r="C292" s="133" t="s">
        <v>5893</v>
      </c>
      <c r="D292" s="129">
        <v>3</v>
      </c>
      <c r="E292" s="129">
        <v>1</v>
      </c>
      <c r="F292" s="184" t="s">
        <v>6098</v>
      </c>
      <c r="G292" s="131">
        <v>2</v>
      </c>
      <c r="H292" s="188">
        <v>1</v>
      </c>
      <c r="I292" s="133" t="s">
        <v>5892</v>
      </c>
      <c r="J292" s="130" t="s">
        <v>4886</v>
      </c>
      <c r="K292" s="164"/>
      <c r="L292" s="129"/>
      <c r="M292" s="129" t="s">
        <v>48</v>
      </c>
      <c r="N292" s="129" t="s">
        <v>48</v>
      </c>
      <c r="O292" s="133"/>
      <c r="P292" s="199" t="s">
        <v>6301</v>
      </c>
      <c r="Q292" s="133"/>
      <c r="R292" s="133"/>
      <c r="S292" s="133" t="s">
        <v>5700</v>
      </c>
      <c r="T292" t="s">
        <v>6193</v>
      </c>
      <c r="U292" s="133" t="s">
        <v>6300</v>
      </c>
      <c r="V292" s="129" t="s">
        <v>5686</v>
      </c>
      <c r="W292" t="s">
        <v>6193</v>
      </c>
      <c r="X292" s="187" t="s">
        <v>6257</v>
      </c>
    </row>
    <row r="293" spans="1:24" s="152" customFormat="1" ht="60" x14ac:dyDescent="0.25">
      <c r="A293" s="84" t="s">
        <v>1602</v>
      </c>
      <c r="B293" s="154" t="s">
        <v>5884</v>
      </c>
      <c r="C293" s="133" t="s">
        <v>5895</v>
      </c>
      <c r="D293" s="129">
        <v>3</v>
      </c>
      <c r="E293" s="129">
        <v>1</v>
      </c>
      <c r="F293" s="184" t="s">
        <v>6099</v>
      </c>
      <c r="G293" s="131">
        <v>2</v>
      </c>
      <c r="H293" s="188">
        <v>1</v>
      </c>
      <c r="I293" s="133" t="s">
        <v>5894</v>
      </c>
      <c r="J293" s="130" t="s">
        <v>4886</v>
      </c>
      <c r="K293" s="164"/>
      <c r="L293" s="129"/>
      <c r="M293" s="129" t="s">
        <v>48</v>
      </c>
      <c r="N293" s="129" t="s">
        <v>48</v>
      </c>
      <c r="O293" s="133"/>
      <c r="P293" s="199" t="s">
        <v>6301</v>
      </c>
      <c r="Q293" s="133"/>
      <c r="R293" s="133"/>
      <c r="S293" s="133" t="s">
        <v>5701</v>
      </c>
      <c r="T293" t="s">
        <v>6193</v>
      </c>
      <c r="U293" s="133" t="s">
        <v>6300</v>
      </c>
      <c r="V293" s="129" t="s">
        <v>5687</v>
      </c>
      <c r="W293" t="s">
        <v>6193</v>
      </c>
      <c r="X293" s="187" t="s">
        <v>6257</v>
      </c>
    </row>
    <row r="294" spans="1:24" s="152" customFormat="1" ht="60" x14ac:dyDescent="0.25">
      <c r="A294" s="84" t="s">
        <v>1603</v>
      </c>
      <c r="B294" s="154" t="s">
        <v>5884</v>
      </c>
      <c r="C294" s="133" t="s">
        <v>5897</v>
      </c>
      <c r="D294" s="129">
        <v>2</v>
      </c>
      <c r="E294" s="129">
        <v>1</v>
      </c>
      <c r="F294" s="184" t="s">
        <v>6100</v>
      </c>
      <c r="G294" s="131">
        <v>2</v>
      </c>
      <c r="H294" s="188">
        <v>1</v>
      </c>
      <c r="I294" s="133" t="s">
        <v>5896</v>
      </c>
      <c r="J294" s="130" t="s">
        <v>4886</v>
      </c>
      <c r="K294" s="164"/>
      <c r="L294" s="129"/>
      <c r="M294" s="129" t="s">
        <v>48</v>
      </c>
      <c r="N294" s="129" t="s">
        <v>48</v>
      </c>
      <c r="O294" s="133"/>
      <c r="P294" s="199" t="s">
        <v>6301</v>
      </c>
      <c r="Q294" s="133"/>
      <c r="R294" s="133"/>
      <c r="S294" s="133" t="s">
        <v>5702</v>
      </c>
      <c r="T294" t="s">
        <v>6193</v>
      </c>
      <c r="U294" s="133" t="s">
        <v>6257</v>
      </c>
      <c r="V294" s="129" t="s">
        <v>5688</v>
      </c>
      <c r="W294" t="s">
        <v>6193</v>
      </c>
      <c r="X294" s="187" t="s">
        <v>6257</v>
      </c>
    </row>
    <row r="295" spans="1:24" s="152" customFormat="1" ht="60" x14ac:dyDescent="0.25">
      <c r="A295" s="84" t="s">
        <v>1604</v>
      </c>
      <c r="B295" s="154" t="s">
        <v>5884</v>
      </c>
      <c r="C295" s="133" t="s">
        <v>1844</v>
      </c>
      <c r="D295" s="129">
        <v>2</v>
      </c>
      <c r="E295" s="129">
        <v>1</v>
      </c>
      <c r="F295" s="184" t="s">
        <v>6101</v>
      </c>
      <c r="G295" s="131">
        <v>1</v>
      </c>
      <c r="H295" s="188">
        <v>1</v>
      </c>
      <c r="I295" s="133" t="s">
        <v>5660</v>
      </c>
      <c r="J295" s="130" t="s">
        <v>4886</v>
      </c>
      <c r="K295" s="129" t="s">
        <v>48</v>
      </c>
      <c r="L295" s="129"/>
      <c r="M295" s="129"/>
      <c r="N295" s="129" t="s">
        <v>48</v>
      </c>
      <c r="O295" s="133"/>
      <c r="P295" s="199" t="s">
        <v>6301</v>
      </c>
      <c r="Q295" s="133"/>
      <c r="R295" s="133"/>
      <c r="S295" s="133" t="s">
        <v>6260</v>
      </c>
      <c r="T295" t="s">
        <v>6193</v>
      </c>
      <c r="U295" s="133" t="s">
        <v>6257</v>
      </c>
      <c r="V295" s="129" t="s">
        <v>6231</v>
      </c>
      <c r="W295" t="s">
        <v>6193</v>
      </c>
      <c r="X295" s="133" t="s">
        <v>6196</v>
      </c>
    </row>
    <row r="296" spans="1:24" s="152" customFormat="1" ht="60" x14ac:dyDescent="0.25">
      <c r="A296" s="84" t="s">
        <v>1605</v>
      </c>
      <c r="B296" s="154" t="s">
        <v>5884</v>
      </c>
      <c r="C296" s="133" t="s">
        <v>4593</v>
      </c>
      <c r="D296" s="129">
        <v>2</v>
      </c>
      <c r="E296" s="129">
        <v>1</v>
      </c>
      <c r="F296" s="184" t="s">
        <v>6102</v>
      </c>
      <c r="G296" s="131">
        <v>1</v>
      </c>
      <c r="H296" s="188">
        <v>1</v>
      </c>
      <c r="I296" s="133" t="s">
        <v>4604</v>
      </c>
      <c r="J296" s="130" t="s">
        <v>4886</v>
      </c>
      <c r="K296" s="129" t="s">
        <v>48</v>
      </c>
      <c r="L296" s="129" t="s">
        <v>48</v>
      </c>
      <c r="M296" s="129"/>
      <c r="N296" s="129"/>
      <c r="O296" s="133"/>
      <c r="P296" s="199" t="s">
        <v>6301</v>
      </c>
      <c r="Q296" s="133"/>
      <c r="R296" s="133"/>
      <c r="S296" s="133" t="s">
        <v>6261</v>
      </c>
      <c r="T296" t="s">
        <v>6193</v>
      </c>
      <c r="U296" s="133" t="s">
        <v>6257</v>
      </c>
      <c r="V296" s="129" t="s">
        <v>6232</v>
      </c>
      <c r="W296" t="s">
        <v>6193</v>
      </c>
      <c r="X296" s="133" t="s">
        <v>6196</v>
      </c>
    </row>
    <row r="297" spans="1:24" s="152" customFormat="1" ht="60" x14ac:dyDescent="0.25">
      <c r="A297" s="84" t="s">
        <v>1606</v>
      </c>
      <c r="B297" s="154" t="s">
        <v>5884</v>
      </c>
      <c r="C297" s="133" t="s">
        <v>5899</v>
      </c>
      <c r="D297" s="129">
        <v>2</v>
      </c>
      <c r="E297" s="129">
        <v>1</v>
      </c>
      <c r="F297" s="184" t="s">
        <v>6103</v>
      </c>
      <c r="G297" s="131">
        <v>2</v>
      </c>
      <c r="H297" s="188">
        <v>1</v>
      </c>
      <c r="I297" s="133" t="s">
        <v>5898</v>
      </c>
      <c r="J297" s="130" t="s">
        <v>4886</v>
      </c>
      <c r="K297" s="164"/>
      <c r="L297" s="129"/>
      <c r="M297" s="129" t="s">
        <v>48</v>
      </c>
      <c r="N297" s="129" t="s">
        <v>48</v>
      </c>
      <c r="O297" s="133"/>
      <c r="P297" s="199" t="s">
        <v>6301</v>
      </c>
      <c r="Q297" s="133"/>
      <c r="R297" s="133"/>
      <c r="S297" s="133" t="s">
        <v>6262</v>
      </c>
      <c r="T297" t="s">
        <v>6193</v>
      </c>
      <c r="U297" s="133" t="s">
        <v>6257</v>
      </c>
      <c r="V297" s="129" t="s">
        <v>6233</v>
      </c>
      <c r="W297" t="s">
        <v>6193</v>
      </c>
      <c r="X297" s="187" t="s">
        <v>6257</v>
      </c>
    </row>
    <row r="298" spans="1:24" s="152" customFormat="1" ht="32.25" customHeight="1" x14ac:dyDescent="0.25">
      <c r="A298" s="84" t="s">
        <v>1607</v>
      </c>
      <c r="B298" s="154" t="s">
        <v>5884</v>
      </c>
      <c r="C298" s="133" t="s">
        <v>5901</v>
      </c>
      <c r="D298" s="129">
        <v>2</v>
      </c>
      <c r="E298" s="129">
        <v>1</v>
      </c>
      <c r="F298" s="184" t="s">
        <v>6104</v>
      </c>
      <c r="G298" s="131">
        <v>1</v>
      </c>
      <c r="H298" s="188">
        <v>1</v>
      </c>
      <c r="I298" s="133" t="s">
        <v>5900</v>
      </c>
      <c r="J298" s="130" t="s">
        <v>4886</v>
      </c>
      <c r="K298" s="129" t="s">
        <v>48</v>
      </c>
      <c r="L298" s="129" t="s">
        <v>48</v>
      </c>
      <c r="M298" s="129"/>
      <c r="N298" s="129"/>
      <c r="O298" s="133"/>
      <c r="P298" s="199" t="s">
        <v>6301</v>
      </c>
      <c r="Q298" s="133"/>
      <c r="R298" s="133"/>
      <c r="S298" s="133" t="s">
        <v>6263</v>
      </c>
      <c r="T298" t="s">
        <v>6193</v>
      </c>
      <c r="U298" s="133" t="s">
        <v>6257</v>
      </c>
      <c r="V298" s="129" t="s">
        <v>6234</v>
      </c>
      <c r="W298" t="s">
        <v>6193</v>
      </c>
      <c r="X298" s="133" t="s">
        <v>6196</v>
      </c>
    </row>
    <row r="299" spans="1:24" s="152" customFormat="1" ht="35.25" customHeight="1" x14ac:dyDescent="0.25">
      <c r="A299" s="84" t="s">
        <v>1608</v>
      </c>
      <c r="B299" s="154" t="s">
        <v>5884</v>
      </c>
      <c r="C299" s="133" t="s">
        <v>5903</v>
      </c>
      <c r="D299" s="129">
        <v>2</v>
      </c>
      <c r="E299" s="129">
        <v>1</v>
      </c>
      <c r="F299" s="184" t="s">
        <v>6105</v>
      </c>
      <c r="G299" s="131">
        <v>1</v>
      </c>
      <c r="H299" s="188">
        <v>1</v>
      </c>
      <c r="I299" s="133" t="s">
        <v>5902</v>
      </c>
      <c r="J299" s="130" t="s">
        <v>4886</v>
      </c>
      <c r="K299" s="164"/>
      <c r="L299" s="129"/>
      <c r="M299" s="129" t="s">
        <v>48</v>
      </c>
      <c r="N299" s="129" t="s">
        <v>48</v>
      </c>
      <c r="O299" s="133"/>
      <c r="P299" s="199" t="s">
        <v>6301</v>
      </c>
      <c r="Q299" s="133"/>
      <c r="R299" s="133"/>
      <c r="S299" s="133" t="s">
        <v>6264</v>
      </c>
      <c r="T299" t="s">
        <v>6193</v>
      </c>
      <c r="U299" s="133" t="s">
        <v>6257</v>
      </c>
      <c r="V299" s="129" t="s">
        <v>6235</v>
      </c>
      <c r="W299" t="s">
        <v>6193</v>
      </c>
      <c r="X299" s="133" t="s">
        <v>6196</v>
      </c>
    </row>
    <row r="300" spans="1:24" s="152" customFormat="1" ht="32.25" customHeight="1" x14ac:dyDescent="0.25">
      <c r="A300" s="84" t="s">
        <v>1609</v>
      </c>
      <c r="B300" s="154" t="s">
        <v>5884</v>
      </c>
      <c r="C300" s="133" t="s">
        <v>5905</v>
      </c>
      <c r="D300" s="129">
        <v>2</v>
      </c>
      <c r="E300" s="129">
        <v>1</v>
      </c>
      <c r="F300" s="184" t="s">
        <v>6106</v>
      </c>
      <c r="G300" s="131">
        <v>2</v>
      </c>
      <c r="H300" s="188">
        <v>1</v>
      </c>
      <c r="I300" s="133" t="s">
        <v>5904</v>
      </c>
      <c r="J300" s="130" t="s">
        <v>4886</v>
      </c>
      <c r="K300" s="164"/>
      <c r="L300" s="129"/>
      <c r="M300" s="129" t="s">
        <v>48</v>
      </c>
      <c r="N300" s="129" t="s">
        <v>48</v>
      </c>
      <c r="O300" s="133"/>
      <c r="P300" s="199" t="s">
        <v>6301</v>
      </c>
      <c r="Q300" s="133"/>
      <c r="R300" s="133"/>
      <c r="S300" s="133" t="s">
        <v>6265</v>
      </c>
      <c r="T300" t="s">
        <v>6193</v>
      </c>
      <c r="U300" s="133" t="s">
        <v>6257</v>
      </c>
      <c r="V300" s="129" t="s">
        <v>6236</v>
      </c>
      <c r="W300" t="s">
        <v>6193</v>
      </c>
      <c r="X300" s="187" t="s">
        <v>6257</v>
      </c>
    </row>
    <row r="301" spans="1:24" s="152" customFormat="1" ht="30.75" customHeight="1" x14ac:dyDescent="0.25">
      <c r="A301" s="84" t="s">
        <v>1610</v>
      </c>
      <c r="B301" s="154" t="s">
        <v>5884</v>
      </c>
      <c r="C301" s="133" t="s">
        <v>5906</v>
      </c>
      <c r="D301" s="129">
        <v>2</v>
      </c>
      <c r="E301" s="129">
        <v>1</v>
      </c>
      <c r="F301" s="184" t="s">
        <v>6107</v>
      </c>
      <c r="G301" s="131">
        <v>1</v>
      </c>
      <c r="H301" s="188">
        <v>1</v>
      </c>
      <c r="I301" s="133" t="s">
        <v>4604</v>
      </c>
      <c r="J301" s="130" t="s">
        <v>4886</v>
      </c>
      <c r="K301" s="164"/>
      <c r="L301" s="129"/>
      <c r="M301" s="129" t="s">
        <v>48</v>
      </c>
      <c r="N301" s="129" t="s">
        <v>48</v>
      </c>
      <c r="O301" s="133"/>
      <c r="P301" s="199" t="s">
        <v>6301</v>
      </c>
      <c r="Q301" s="133"/>
      <c r="R301" s="133"/>
      <c r="S301" s="133" t="s">
        <v>6266</v>
      </c>
      <c r="T301" t="s">
        <v>6193</v>
      </c>
      <c r="U301" s="133" t="s">
        <v>6257</v>
      </c>
      <c r="V301" s="129" t="s">
        <v>6237</v>
      </c>
      <c r="W301" t="s">
        <v>6193</v>
      </c>
      <c r="X301" s="133" t="s">
        <v>6196</v>
      </c>
    </row>
    <row r="302" spans="1:24" s="152" customFormat="1" ht="28.5" customHeight="1" x14ac:dyDescent="0.25">
      <c r="A302" s="84" t="s">
        <v>1611</v>
      </c>
      <c r="B302" s="154" t="s">
        <v>5884</v>
      </c>
      <c r="C302" s="133" t="s">
        <v>5908</v>
      </c>
      <c r="D302" s="129">
        <v>2</v>
      </c>
      <c r="E302" s="129">
        <v>1</v>
      </c>
      <c r="F302" s="184" t="s">
        <v>6108</v>
      </c>
      <c r="G302" s="131">
        <v>1</v>
      </c>
      <c r="H302" s="188">
        <v>1</v>
      </c>
      <c r="I302" s="133" t="s">
        <v>5907</v>
      </c>
      <c r="J302" s="130" t="s">
        <v>4886</v>
      </c>
      <c r="K302" s="129" t="s">
        <v>48</v>
      </c>
      <c r="L302" s="129"/>
      <c r="M302" s="129"/>
      <c r="N302" s="129" t="s">
        <v>48</v>
      </c>
      <c r="O302" s="133"/>
      <c r="P302" s="199" t="s">
        <v>6301</v>
      </c>
      <c r="Q302" s="133"/>
      <c r="R302" s="133"/>
      <c r="S302" s="133" t="s">
        <v>6267</v>
      </c>
      <c r="T302" t="s">
        <v>6193</v>
      </c>
      <c r="U302" s="133" t="s">
        <v>6257</v>
      </c>
      <c r="V302" s="129" t="s">
        <v>6238</v>
      </c>
      <c r="W302" t="s">
        <v>6193</v>
      </c>
      <c r="X302" s="133" t="s">
        <v>6196</v>
      </c>
    </row>
    <row r="303" spans="1:24" s="152" customFormat="1" ht="33.75" customHeight="1" x14ac:dyDescent="0.25">
      <c r="A303" s="84" t="s">
        <v>1612</v>
      </c>
      <c r="B303" s="154" t="s">
        <v>5884</v>
      </c>
      <c r="C303" s="133" t="s">
        <v>5909</v>
      </c>
      <c r="D303" s="129">
        <v>2</v>
      </c>
      <c r="E303" s="129">
        <v>1</v>
      </c>
      <c r="F303" s="184" t="s">
        <v>6109</v>
      </c>
      <c r="G303" s="131">
        <v>1</v>
      </c>
      <c r="H303" s="188">
        <v>1</v>
      </c>
      <c r="I303" s="133" t="s">
        <v>5890</v>
      </c>
      <c r="J303" s="130" t="s">
        <v>4886</v>
      </c>
      <c r="K303" s="129" t="s">
        <v>48</v>
      </c>
      <c r="L303" s="129"/>
      <c r="M303" s="129"/>
      <c r="N303" s="129" t="s">
        <v>48</v>
      </c>
      <c r="O303" s="133"/>
      <c r="P303" s="199" t="s">
        <v>6301</v>
      </c>
      <c r="Q303" s="133"/>
      <c r="R303" s="133"/>
      <c r="S303" s="133" t="s">
        <v>6268</v>
      </c>
      <c r="T303" t="s">
        <v>6193</v>
      </c>
      <c r="U303" s="133" t="s">
        <v>6257</v>
      </c>
      <c r="V303" s="129" t="s">
        <v>6239</v>
      </c>
      <c r="W303" t="s">
        <v>6193</v>
      </c>
      <c r="X303" s="133" t="s">
        <v>6196</v>
      </c>
    </row>
    <row r="304" spans="1:24" s="152" customFormat="1" ht="18" customHeight="1" x14ac:dyDescent="0.25">
      <c r="A304" s="84" t="s">
        <v>1613</v>
      </c>
      <c r="B304" s="154" t="s">
        <v>5884</v>
      </c>
      <c r="C304" s="133" t="s">
        <v>5910</v>
      </c>
      <c r="D304" s="129">
        <v>2</v>
      </c>
      <c r="E304" s="129">
        <v>1</v>
      </c>
      <c r="F304" s="184" t="s">
        <v>6110</v>
      </c>
      <c r="G304" s="131">
        <v>1</v>
      </c>
      <c r="H304" s="188">
        <v>1</v>
      </c>
      <c r="I304" s="133" t="s">
        <v>5900</v>
      </c>
      <c r="J304" s="130" t="s">
        <v>4886</v>
      </c>
      <c r="K304" s="164"/>
      <c r="L304" s="129"/>
      <c r="M304" s="129" t="s">
        <v>48</v>
      </c>
      <c r="N304" s="129" t="s">
        <v>48</v>
      </c>
      <c r="O304" s="133"/>
      <c r="P304" s="199" t="s">
        <v>6301</v>
      </c>
      <c r="Q304" s="133"/>
      <c r="R304" s="133"/>
      <c r="S304" s="133" t="s">
        <v>6269</v>
      </c>
      <c r="T304" t="s">
        <v>6193</v>
      </c>
      <c r="U304" s="133" t="s">
        <v>6257</v>
      </c>
      <c r="V304" s="129" t="s">
        <v>6240</v>
      </c>
      <c r="W304" t="s">
        <v>6193</v>
      </c>
      <c r="X304" s="133" t="s">
        <v>6196</v>
      </c>
    </row>
    <row r="305" spans="1:24" s="152" customFormat="1" ht="18" customHeight="1" x14ac:dyDescent="0.25">
      <c r="A305" s="84" t="s">
        <v>1614</v>
      </c>
      <c r="B305" s="130" t="s">
        <v>5304</v>
      </c>
      <c r="C305" s="133" t="s">
        <v>5912</v>
      </c>
      <c r="D305" s="129">
        <v>1</v>
      </c>
      <c r="E305" s="129">
        <v>1</v>
      </c>
      <c r="F305" s="184" t="s">
        <v>6111</v>
      </c>
      <c r="G305" s="131">
        <v>1</v>
      </c>
      <c r="H305" s="188">
        <v>1</v>
      </c>
      <c r="I305" s="129" t="s">
        <v>5911</v>
      </c>
      <c r="J305" s="130" t="s">
        <v>3461</v>
      </c>
      <c r="K305" s="164"/>
      <c r="L305" s="129"/>
      <c r="M305" s="129" t="s">
        <v>48</v>
      </c>
      <c r="N305" s="129" t="s">
        <v>48</v>
      </c>
      <c r="O305" s="133" t="s">
        <v>6736</v>
      </c>
      <c r="P305" s="133"/>
      <c r="Q305" s="133"/>
      <c r="R305" s="133"/>
      <c r="S305" s="133" t="s">
        <v>6270</v>
      </c>
      <c r="T305" t="s">
        <v>6193</v>
      </c>
      <c r="U305" s="133" t="s">
        <v>6196</v>
      </c>
      <c r="V305" s="129" t="s">
        <v>6241</v>
      </c>
      <c r="W305" t="s">
        <v>6193</v>
      </c>
      <c r="X305" s="133" t="s">
        <v>6196</v>
      </c>
    </row>
    <row r="306" spans="1:24" s="152" customFormat="1" ht="18" customHeight="1" x14ac:dyDescent="0.25">
      <c r="A306" s="84" t="s">
        <v>1615</v>
      </c>
      <c r="B306" s="130" t="s">
        <v>5304</v>
      </c>
      <c r="C306" s="133" t="s">
        <v>5914</v>
      </c>
      <c r="D306" s="129">
        <v>1</v>
      </c>
      <c r="E306" s="129">
        <v>1</v>
      </c>
      <c r="F306" s="184" t="s">
        <v>6112</v>
      </c>
      <c r="G306" s="131">
        <v>2</v>
      </c>
      <c r="H306" s="188">
        <v>1</v>
      </c>
      <c r="I306" s="129" t="s">
        <v>5913</v>
      </c>
      <c r="J306" s="130" t="s">
        <v>3461</v>
      </c>
      <c r="K306" s="196"/>
      <c r="L306" s="186"/>
      <c r="M306" s="186"/>
      <c r="N306" s="186"/>
      <c r="O306" s="133" t="s">
        <v>6737</v>
      </c>
      <c r="P306" s="133"/>
      <c r="Q306" s="133"/>
      <c r="R306" s="133"/>
      <c r="S306" s="133" t="s">
        <v>6271</v>
      </c>
      <c r="T306" t="s">
        <v>6193</v>
      </c>
      <c r="U306" s="133" t="s">
        <v>6196</v>
      </c>
      <c r="V306" s="129" t="s">
        <v>6242</v>
      </c>
      <c r="W306" t="s">
        <v>6193</v>
      </c>
      <c r="X306" s="187" t="s">
        <v>6257</v>
      </c>
    </row>
    <row r="307" spans="1:24" s="152" customFormat="1" ht="18" customHeight="1" x14ac:dyDescent="0.25">
      <c r="A307" s="84" t="s">
        <v>1616</v>
      </c>
      <c r="B307" s="130" t="s">
        <v>5304</v>
      </c>
      <c r="C307" s="133" t="s">
        <v>2011</v>
      </c>
      <c r="D307" s="129">
        <v>1</v>
      </c>
      <c r="E307" s="129">
        <v>1</v>
      </c>
      <c r="F307" s="184" t="s">
        <v>6113</v>
      </c>
      <c r="G307" s="131">
        <v>1</v>
      </c>
      <c r="H307" s="188">
        <v>1</v>
      </c>
      <c r="I307" s="129" t="s">
        <v>5915</v>
      </c>
      <c r="J307" s="130" t="s">
        <v>3461</v>
      </c>
      <c r="K307" s="164"/>
      <c r="L307" s="129"/>
      <c r="M307" s="129" t="s">
        <v>48</v>
      </c>
      <c r="N307" s="129" t="s">
        <v>48</v>
      </c>
      <c r="O307" s="133" t="s">
        <v>6738</v>
      </c>
      <c r="P307" s="133"/>
      <c r="Q307" s="133"/>
      <c r="R307" s="133"/>
      <c r="S307" s="133" t="s">
        <v>6272</v>
      </c>
      <c r="T307" t="s">
        <v>6193</v>
      </c>
      <c r="U307" s="133" t="s">
        <v>6196</v>
      </c>
      <c r="V307" s="129" t="s">
        <v>6243</v>
      </c>
      <c r="W307" t="s">
        <v>6193</v>
      </c>
      <c r="X307" s="133" t="s">
        <v>6196</v>
      </c>
    </row>
    <row r="308" spans="1:24" s="152" customFormat="1" ht="18" customHeight="1" x14ac:dyDescent="0.25">
      <c r="A308" s="84" t="s">
        <v>1617</v>
      </c>
      <c r="B308" s="130" t="s">
        <v>5304</v>
      </c>
      <c r="C308" s="133" t="s">
        <v>5917</v>
      </c>
      <c r="D308" s="129">
        <v>1</v>
      </c>
      <c r="E308" s="129">
        <v>1</v>
      </c>
      <c r="F308" s="184" t="s">
        <v>6114</v>
      </c>
      <c r="G308" s="131">
        <v>1</v>
      </c>
      <c r="H308" s="188">
        <v>1</v>
      </c>
      <c r="I308" s="129" t="s">
        <v>5916</v>
      </c>
      <c r="J308" s="130" t="s">
        <v>3461</v>
      </c>
      <c r="K308" s="164"/>
      <c r="L308" s="129"/>
      <c r="M308" s="129" t="s">
        <v>48</v>
      </c>
      <c r="N308" s="129" t="s">
        <v>48</v>
      </c>
      <c r="O308" s="133" t="s">
        <v>6739</v>
      </c>
      <c r="P308" s="133"/>
      <c r="Q308" s="133"/>
      <c r="R308" s="133"/>
      <c r="S308" s="133" t="s">
        <v>6273</v>
      </c>
      <c r="T308" t="s">
        <v>6193</v>
      </c>
      <c r="U308" s="133" t="s">
        <v>6196</v>
      </c>
      <c r="V308" s="129" t="s">
        <v>6244</v>
      </c>
      <c r="W308" t="s">
        <v>6193</v>
      </c>
      <c r="X308" s="133" t="s">
        <v>6196</v>
      </c>
    </row>
    <row r="309" spans="1:24" s="152" customFormat="1" ht="18" customHeight="1" x14ac:dyDescent="0.25">
      <c r="A309" s="84" t="s">
        <v>1618</v>
      </c>
      <c r="B309" s="130" t="s">
        <v>5304</v>
      </c>
      <c r="C309" s="133" t="s">
        <v>5919</v>
      </c>
      <c r="D309" s="129">
        <v>1</v>
      </c>
      <c r="E309" s="129">
        <v>1</v>
      </c>
      <c r="F309" s="184" t="s">
        <v>6115</v>
      </c>
      <c r="G309" s="131">
        <v>1</v>
      </c>
      <c r="H309" s="188">
        <v>1</v>
      </c>
      <c r="I309" s="129" t="s">
        <v>5918</v>
      </c>
      <c r="J309" s="130" t="s">
        <v>3461</v>
      </c>
      <c r="K309" s="164"/>
      <c r="L309" s="129"/>
      <c r="M309" s="129" t="s">
        <v>48</v>
      </c>
      <c r="N309" s="129" t="s">
        <v>48</v>
      </c>
      <c r="O309" s="133" t="s">
        <v>6740</v>
      </c>
      <c r="P309" s="133"/>
      <c r="Q309" s="133"/>
      <c r="R309" s="133"/>
      <c r="S309" s="133" t="s">
        <v>6274</v>
      </c>
      <c r="T309" t="s">
        <v>6193</v>
      </c>
      <c r="U309" s="133" t="s">
        <v>6196</v>
      </c>
      <c r="V309" s="129" t="s">
        <v>6245</v>
      </c>
      <c r="W309" t="s">
        <v>6193</v>
      </c>
      <c r="X309" s="133" t="s">
        <v>6196</v>
      </c>
    </row>
    <row r="310" spans="1:24" s="152" customFormat="1" ht="18" customHeight="1" x14ac:dyDescent="0.25">
      <c r="A310" s="84" t="s">
        <v>1619</v>
      </c>
      <c r="B310" s="130" t="s">
        <v>5920</v>
      </c>
      <c r="C310" s="163" t="s">
        <v>5922</v>
      </c>
      <c r="D310" s="129">
        <v>1</v>
      </c>
      <c r="E310" s="129">
        <v>1</v>
      </c>
      <c r="F310" s="184" t="s">
        <v>3581</v>
      </c>
      <c r="G310" s="131">
        <v>1</v>
      </c>
      <c r="H310" s="188">
        <v>1</v>
      </c>
      <c r="I310" s="163" t="s">
        <v>5921</v>
      </c>
      <c r="J310" s="130" t="s">
        <v>3461</v>
      </c>
      <c r="K310" s="164"/>
      <c r="L310" s="129"/>
      <c r="M310" s="129" t="s">
        <v>48</v>
      </c>
      <c r="N310" s="129" t="s">
        <v>48</v>
      </c>
      <c r="O310" s="133" t="s">
        <v>6735</v>
      </c>
      <c r="P310" s="195" t="s">
        <v>6302</v>
      </c>
      <c r="Q310" s="133"/>
      <c r="R310" s="133"/>
      <c r="S310" s="133" t="s">
        <v>6275</v>
      </c>
      <c r="T310" s="133" t="s">
        <v>6194</v>
      </c>
      <c r="U310" s="133" t="s">
        <v>6197</v>
      </c>
      <c r="V310" s="129" t="s">
        <v>6246</v>
      </c>
      <c r="W310" s="133" t="s">
        <v>6194</v>
      </c>
      <c r="X310" s="133" t="s">
        <v>6197</v>
      </c>
    </row>
    <row r="311" spans="1:24" s="152" customFormat="1" ht="18" customHeight="1" x14ac:dyDescent="0.25">
      <c r="A311" s="84" t="s">
        <v>1620</v>
      </c>
      <c r="B311" s="130" t="s">
        <v>5920</v>
      </c>
      <c r="C311" s="163" t="s">
        <v>5924</v>
      </c>
      <c r="D311" s="129">
        <v>1</v>
      </c>
      <c r="E311" s="129">
        <v>1</v>
      </c>
      <c r="F311" s="184" t="s">
        <v>3600</v>
      </c>
      <c r="G311" s="131">
        <v>1</v>
      </c>
      <c r="H311" s="188">
        <v>1</v>
      </c>
      <c r="I311" s="163" t="s">
        <v>5923</v>
      </c>
      <c r="J311" s="130" t="s">
        <v>3461</v>
      </c>
      <c r="K311" s="164"/>
      <c r="L311" s="129"/>
      <c r="M311" s="129" t="s">
        <v>48</v>
      </c>
      <c r="N311" s="129" t="s">
        <v>48</v>
      </c>
      <c r="O311" s="133" t="s">
        <v>6735</v>
      </c>
      <c r="P311" s="195" t="s">
        <v>6302</v>
      </c>
      <c r="Q311" s="133"/>
      <c r="R311" s="133"/>
      <c r="S311" s="133" t="s">
        <v>6276</v>
      </c>
      <c r="T311" s="133" t="s">
        <v>6194</v>
      </c>
      <c r="U311" s="133" t="s">
        <v>6197</v>
      </c>
      <c r="V311" s="129" t="s">
        <v>6247</v>
      </c>
      <c r="W311" s="133" t="s">
        <v>6194</v>
      </c>
      <c r="X311" s="133" t="s">
        <v>6197</v>
      </c>
    </row>
    <row r="312" spans="1:24" s="152" customFormat="1" ht="18" customHeight="1" x14ac:dyDescent="0.25">
      <c r="A312" s="84" t="s">
        <v>1621</v>
      </c>
      <c r="B312" s="130" t="s">
        <v>5920</v>
      </c>
      <c r="C312" s="163" t="s">
        <v>5926</v>
      </c>
      <c r="D312" s="129">
        <v>1</v>
      </c>
      <c r="E312" s="129">
        <v>1</v>
      </c>
      <c r="F312" s="184" t="s">
        <v>6116</v>
      </c>
      <c r="G312" s="131">
        <v>1</v>
      </c>
      <c r="H312" s="188">
        <v>1</v>
      </c>
      <c r="I312" s="163" t="s">
        <v>5925</v>
      </c>
      <c r="J312" s="130" t="s">
        <v>3461</v>
      </c>
      <c r="K312" s="129" t="s">
        <v>48</v>
      </c>
      <c r="L312" s="129" t="s">
        <v>48</v>
      </c>
      <c r="M312" s="129"/>
      <c r="N312" s="129"/>
      <c r="O312" s="133" t="s">
        <v>6735</v>
      </c>
      <c r="P312" s="195" t="s">
        <v>6302</v>
      </c>
      <c r="Q312" s="133"/>
      <c r="R312" s="133"/>
      <c r="S312" s="133" t="s">
        <v>6277</v>
      </c>
      <c r="T312" s="133" t="s">
        <v>6194</v>
      </c>
      <c r="U312" s="133" t="s">
        <v>6197</v>
      </c>
      <c r="V312" s="129" t="s">
        <v>6248</v>
      </c>
      <c r="W312" s="133" t="s">
        <v>6194</v>
      </c>
      <c r="X312" s="133" t="s">
        <v>6197</v>
      </c>
    </row>
    <row r="313" spans="1:24" s="152" customFormat="1" ht="18" customHeight="1" x14ac:dyDescent="0.25">
      <c r="A313" s="84" t="s">
        <v>1622</v>
      </c>
      <c r="B313" s="130" t="s">
        <v>5920</v>
      </c>
      <c r="C313" s="163" t="s">
        <v>5928</v>
      </c>
      <c r="D313" s="129">
        <v>2</v>
      </c>
      <c r="E313" s="129">
        <v>1</v>
      </c>
      <c r="F313" s="184" t="s">
        <v>3585</v>
      </c>
      <c r="G313" s="131">
        <v>2</v>
      </c>
      <c r="H313" s="188">
        <v>1</v>
      </c>
      <c r="I313" s="163" t="s">
        <v>5927</v>
      </c>
      <c r="J313" s="130" t="s">
        <v>3461</v>
      </c>
      <c r="K313" s="129" t="s">
        <v>48</v>
      </c>
      <c r="L313" s="129" t="s">
        <v>48</v>
      </c>
      <c r="M313" s="129"/>
      <c r="N313" s="129"/>
      <c r="O313" s="133" t="s">
        <v>6735</v>
      </c>
      <c r="P313" s="195" t="s">
        <v>6302</v>
      </c>
      <c r="Q313" s="133"/>
      <c r="R313" s="133"/>
      <c r="S313" s="133" t="s">
        <v>6278</v>
      </c>
      <c r="T313" s="133" t="s">
        <v>6194</v>
      </c>
      <c r="U313" s="133" t="s">
        <v>6198</v>
      </c>
      <c r="V313" s="129" t="s">
        <v>6249</v>
      </c>
      <c r="W313" s="133" t="s">
        <v>6194</v>
      </c>
      <c r="X313" s="133" t="s">
        <v>6198</v>
      </c>
    </row>
    <row r="314" spans="1:24" s="152" customFormat="1" ht="18" customHeight="1" x14ac:dyDescent="0.25">
      <c r="A314" s="84" t="s">
        <v>1623</v>
      </c>
      <c r="B314" s="130" t="s">
        <v>5920</v>
      </c>
      <c r="C314" s="163" t="s">
        <v>5930</v>
      </c>
      <c r="D314" s="129">
        <v>2</v>
      </c>
      <c r="E314" s="129">
        <v>1</v>
      </c>
      <c r="F314" s="184" t="s">
        <v>6117</v>
      </c>
      <c r="G314" s="131">
        <v>2</v>
      </c>
      <c r="H314" s="188">
        <v>1</v>
      </c>
      <c r="I314" s="163" t="s">
        <v>5929</v>
      </c>
      <c r="J314" s="130" t="s">
        <v>3461</v>
      </c>
      <c r="K314" s="129" t="s">
        <v>48</v>
      </c>
      <c r="L314" s="129" t="s">
        <v>48</v>
      </c>
      <c r="M314" s="129"/>
      <c r="N314" s="129"/>
      <c r="O314" s="133" t="s">
        <v>6735</v>
      </c>
      <c r="P314" s="195" t="s">
        <v>6302</v>
      </c>
      <c r="Q314" s="133"/>
      <c r="R314" s="133"/>
      <c r="S314" s="133" t="s">
        <v>6279</v>
      </c>
      <c r="T314" s="133" t="s">
        <v>6194</v>
      </c>
      <c r="U314" s="133" t="s">
        <v>6198</v>
      </c>
      <c r="V314" s="129" t="s">
        <v>6250</v>
      </c>
      <c r="W314" s="133" t="s">
        <v>6194</v>
      </c>
      <c r="X314" s="133" t="s">
        <v>6198</v>
      </c>
    </row>
    <row r="315" spans="1:24" s="152" customFormat="1" ht="18" customHeight="1" x14ac:dyDescent="0.25">
      <c r="A315" s="84" t="s">
        <v>1624</v>
      </c>
      <c r="B315" s="130" t="s">
        <v>5920</v>
      </c>
      <c r="C315" s="163" t="s">
        <v>2546</v>
      </c>
      <c r="D315" s="129">
        <v>2</v>
      </c>
      <c r="E315" s="129">
        <v>1</v>
      </c>
      <c r="F315" s="184" t="s">
        <v>6118</v>
      </c>
      <c r="G315" s="131">
        <v>2</v>
      </c>
      <c r="H315" s="188">
        <v>1</v>
      </c>
      <c r="I315" s="163" t="s">
        <v>5931</v>
      </c>
      <c r="J315" s="130" t="s">
        <v>3461</v>
      </c>
      <c r="K315" s="164" t="s">
        <v>48</v>
      </c>
      <c r="L315" s="129"/>
      <c r="M315" s="129"/>
      <c r="N315" s="129" t="s">
        <v>48</v>
      </c>
      <c r="O315" s="133" t="s">
        <v>6735</v>
      </c>
      <c r="P315" s="195" t="s">
        <v>6302</v>
      </c>
      <c r="Q315" s="133"/>
      <c r="R315" s="133"/>
      <c r="S315" s="133" t="s">
        <v>6280</v>
      </c>
      <c r="T315" s="133" t="s">
        <v>6194</v>
      </c>
      <c r="U315" s="133" t="s">
        <v>6198</v>
      </c>
      <c r="V315" s="129" t="s">
        <v>6251</v>
      </c>
      <c r="W315" s="133" t="s">
        <v>6194</v>
      </c>
      <c r="X315" s="133" t="s">
        <v>6198</v>
      </c>
    </row>
    <row r="316" spans="1:24" s="152" customFormat="1" ht="18" customHeight="1" x14ac:dyDescent="0.25">
      <c r="A316" s="84" t="s">
        <v>1625</v>
      </c>
      <c r="B316" s="130" t="s">
        <v>5920</v>
      </c>
      <c r="C316" s="163" t="s">
        <v>5933</v>
      </c>
      <c r="D316" s="129">
        <v>3</v>
      </c>
      <c r="E316" s="129">
        <v>1</v>
      </c>
      <c r="F316" s="184" t="s">
        <v>6119</v>
      </c>
      <c r="G316" s="131">
        <v>3</v>
      </c>
      <c r="H316" s="188">
        <v>1</v>
      </c>
      <c r="I316" s="163" t="s">
        <v>5932</v>
      </c>
      <c r="J316" s="130" t="s">
        <v>3461</v>
      </c>
      <c r="K316" s="164" t="s">
        <v>48</v>
      </c>
      <c r="L316" s="164" t="s">
        <v>48</v>
      </c>
      <c r="M316" s="129"/>
      <c r="N316" s="129"/>
      <c r="O316" s="133" t="s">
        <v>6735</v>
      </c>
      <c r="P316" s="195" t="s">
        <v>6302</v>
      </c>
      <c r="Q316" s="133"/>
      <c r="R316" s="133"/>
      <c r="S316" s="133" t="s">
        <v>6281</v>
      </c>
      <c r="T316" s="133" t="s">
        <v>6194</v>
      </c>
      <c r="U316" s="133" t="s">
        <v>6199</v>
      </c>
      <c r="V316" s="129" t="s">
        <v>6252</v>
      </c>
      <c r="W316" s="133" t="s">
        <v>6194</v>
      </c>
      <c r="X316" s="133" t="s">
        <v>6199</v>
      </c>
    </row>
    <row r="317" spans="1:24" s="152" customFormat="1" ht="18" customHeight="1" x14ac:dyDescent="0.25">
      <c r="A317" s="84" t="s">
        <v>1626</v>
      </c>
      <c r="B317" s="130" t="s">
        <v>5920</v>
      </c>
      <c r="C317" s="163" t="s">
        <v>5935</v>
      </c>
      <c r="D317" s="129">
        <v>3</v>
      </c>
      <c r="E317" s="129">
        <v>1</v>
      </c>
      <c r="F317" s="184" t="s">
        <v>3454</v>
      </c>
      <c r="G317" s="131">
        <v>3</v>
      </c>
      <c r="H317" s="188">
        <v>1</v>
      </c>
      <c r="I317" s="163" t="s">
        <v>5934</v>
      </c>
      <c r="J317" s="130" t="s">
        <v>3461</v>
      </c>
      <c r="K317" s="164" t="s">
        <v>48</v>
      </c>
      <c r="L317" s="164" t="s">
        <v>48</v>
      </c>
      <c r="M317" s="129"/>
      <c r="N317" s="129"/>
      <c r="O317" s="133" t="s">
        <v>6735</v>
      </c>
      <c r="P317" s="195" t="s">
        <v>6302</v>
      </c>
      <c r="Q317" s="133"/>
      <c r="R317" s="133"/>
      <c r="S317" s="133" t="s">
        <v>6282</v>
      </c>
      <c r="T317" s="133" t="s">
        <v>6194</v>
      </c>
      <c r="U317" s="133" t="s">
        <v>6199</v>
      </c>
      <c r="V317" s="129" t="s">
        <v>6253</v>
      </c>
      <c r="W317" s="133" t="s">
        <v>6194</v>
      </c>
      <c r="X317" s="133" t="s">
        <v>6199</v>
      </c>
    </row>
    <row r="318" spans="1:24" s="152" customFormat="1" ht="18" customHeight="1" x14ac:dyDescent="0.25">
      <c r="A318" s="84" t="s">
        <v>1627</v>
      </c>
      <c r="B318" s="130" t="s">
        <v>5920</v>
      </c>
      <c r="C318" s="163" t="s">
        <v>5937</v>
      </c>
      <c r="D318" s="129">
        <v>3</v>
      </c>
      <c r="E318" s="129">
        <v>1</v>
      </c>
      <c r="F318" s="184" t="s">
        <v>6120</v>
      </c>
      <c r="G318" s="131">
        <v>3</v>
      </c>
      <c r="H318" s="188">
        <v>1</v>
      </c>
      <c r="I318" s="163" t="s">
        <v>5936</v>
      </c>
      <c r="J318" s="130" t="s">
        <v>3461</v>
      </c>
      <c r="K318" s="164" t="s">
        <v>48</v>
      </c>
      <c r="L318" s="164" t="s">
        <v>48</v>
      </c>
      <c r="M318" s="129"/>
      <c r="N318" s="129"/>
      <c r="O318" s="133" t="s">
        <v>6735</v>
      </c>
      <c r="P318" s="195" t="s">
        <v>6302</v>
      </c>
      <c r="Q318" s="133"/>
      <c r="R318" s="133"/>
      <c r="S318" s="133" t="s">
        <v>6283</v>
      </c>
      <c r="T318" s="133" t="s">
        <v>6194</v>
      </c>
      <c r="U318" s="133" t="s">
        <v>6199</v>
      </c>
      <c r="V318" s="129" t="s">
        <v>6254</v>
      </c>
      <c r="W318" s="133" t="s">
        <v>6194</v>
      </c>
      <c r="X318" s="133" t="s">
        <v>6199</v>
      </c>
    </row>
    <row r="319" spans="1:24" s="152" customFormat="1" ht="18" customHeight="1" x14ac:dyDescent="0.25">
      <c r="A319" s="84" t="s">
        <v>1628</v>
      </c>
      <c r="B319" s="130" t="s">
        <v>5920</v>
      </c>
      <c r="C319" s="163" t="s">
        <v>2124</v>
      </c>
      <c r="D319" s="129">
        <v>3</v>
      </c>
      <c r="E319" s="129">
        <v>1</v>
      </c>
      <c r="F319" s="184" t="s">
        <v>6121</v>
      </c>
      <c r="G319" s="131">
        <v>3</v>
      </c>
      <c r="H319" s="188">
        <v>1</v>
      </c>
      <c r="I319" s="163" t="s">
        <v>5938</v>
      </c>
      <c r="J319" s="130" t="s">
        <v>3461</v>
      </c>
      <c r="K319" s="164" t="s">
        <v>48</v>
      </c>
      <c r="L319" s="129"/>
      <c r="M319" s="129"/>
      <c r="N319" s="164" t="s">
        <v>48</v>
      </c>
      <c r="O319" s="133" t="s">
        <v>6735</v>
      </c>
      <c r="P319" s="195" t="s">
        <v>6302</v>
      </c>
      <c r="Q319" s="133"/>
      <c r="R319" s="133"/>
      <c r="S319" s="133" t="s">
        <v>6284</v>
      </c>
      <c r="T319" s="133" t="s">
        <v>6194</v>
      </c>
      <c r="U319" s="133" t="s">
        <v>6199</v>
      </c>
      <c r="V319" s="129" t="s">
        <v>6255</v>
      </c>
      <c r="W319" s="133" t="s">
        <v>6194</v>
      </c>
      <c r="X319" s="133" t="s">
        <v>6199</v>
      </c>
    </row>
    <row r="320" spans="1:24" s="152" customFormat="1" ht="18" customHeight="1" x14ac:dyDescent="0.25">
      <c r="A320" s="84" t="s">
        <v>1629</v>
      </c>
      <c r="B320" s="176" t="s">
        <v>5920</v>
      </c>
      <c r="C320" s="163" t="s">
        <v>5940</v>
      </c>
      <c r="D320" s="129">
        <v>3</v>
      </c>
      <c r="E320" s="129">
        <v>1</v>
      </c>
      <c r="F320" s="184" t="s">
        <v>3589</v>
      </c>
      <c r="G320" s="131">
        <v>3</v>
      </c>
      <c r="H320" s="188">
        <v>1</v>
      </c>
      <c r="I320" s="194" t="s">
        <v>5939</v>
      </c>
      <c r="J320" s="130" t="s">
        <v>3461</v>
      </c>
      <c r="K320" s="164" t="s">
        <v>48</v>
      </c>
      <c r="L320" s="164" t="s">
        <v>48</v>
      </c>
      <c r="M320" s="129"/>
      <c r="N320" s="129"/>
      <c r="O320" s="133" t="s">
        <v>6735</v>
      </c>
      <c r="P320" s="195" t="s">
        <v>6302</v>
      </c>
      <c r="Q320" s="133"/>
      <c r="R320" s="133"/>
      <c r="S320" s="133" t="s">
        <v>6285</v>
      </c>
      <c r="T320" s="133" t="s">
        <v>6194</v>
      </c>
      <c r="U320" s="133" t="s">
        <v>6199</v>
      </c>
      <c r="V320" s="129" t="s">
        <v>6256</v>
      </c>
      <c r="W320" s="133" t="s">
        <v>6194</v>
      </c>
      <c r="X320" s="133" t="s">
        <v>6199</v>
      </c>
    </row>
    <row r="321" spans="1:25" s="152" customFormat="1" ht="18" customHeight="1" x14ac:dyDescent="0.25">
      <c r="A321" s="84"/>
      <c r="B321" s="137"/>
      <c r="C321" s="133"/>
      <c r="D321" s="129"/>
      <c r="E321" s="129"/>
      <c r="F321" s="126"/>
      <c r="G321" s="131"/>
      <c r="H321" s="131"/>
      <c r="I321" s="133"/>
      <c r="J321" s="130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29"/>
      <c r="W321" s="133"/>
      <c r="X321" s="133"/>
    </row>
    <row r="322" spans="1:25" s="152" customFormat="1" ht="18" customHeight="1" x14ac:dyDescent="0.25">
      <c r="A322" s="201"/>
      <c r="B322" s="178"/>
      <c r="C322" s="180"/>
      <c r="D322" s="202"/>
      <c r="E322" s="202"/>
      <c r="F322" s="203"/>
      <c r="G322" s="204"/>
      <c r="H322" s="204"/>
      <c r="I322" s="180"/>
      <c r="J322" s="205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202"/>
      <c r="W322" s="180"/>
      <c r="X322" s="180"/>
      <c r="Y322" s="180"/>
    </row>
    <row r="323" spans="1:25" s="152" customFormat="1" ht="18" customHeight="1" x14ac:dyDescent="0.25">
      <c r="A323" s="201"/>
      <c r="B323" s="178"/>
      <c r="C323" s="180"/>
      <c r="D323" s="202"/>
      <c r="E323" s="202"/>
      <c r="F323" s="203"/>
      <c r="G323" s="204"/>
      <c r="H323" s="204"/>
      <c r="I323" s="180"/>
      <c r="J323" s="205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202"/>
      <c r="W323" s="180"/>
      <c r="X323" s="180"/>
      <c r="Y323" s="180"/>
    </row>
    <row r="324" spans="1:25" s="152" customFormat="1" ht="18" customHeight="1" thickBot="1" x14ac:dyDescent="0.3">
      <c r="A324" s="201"/>
      <c r="B324" s="178"/>
      <c r="C324" s="180"/>
      <c r="D324" s="202"/>
      <c r="E324" s="202"/>
      <c r="F324" s="203"/>
      <c r="G324" s="204"/>
      <c r="H324" s="204"/>
      <c r="I324" s="180"/>
      <c r="J324" s="205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202"/>
      <c r="W324" s="180"/>
      <c r="X324" s="180"/>
      <c r="Y324" s="180"/>
    </row>
    <row r="325" spans="1:25" s="152" customFormat="1" ht="18" customHeight="1" thickBot="1" x14ac:dyDescent="0.3">
      <c r="A325" s="10"/>
      <c r="B325" s="318" t="s">
        <v>15</v>
      </c>
      <c r="C325" s="386"/>
      <c r="D325" s="321"/>
      <c r="E325" s="251"/>
      <c r="F325" s="318" t="s">
        <v>23</v>
      </c>
      <c r="G325" s="386"/>
      <c r="H325" s="257"/>
      <c r="I325" s="386" t="s">
        <v>24</v>
      </c>
      <c r="J325" s="321"/>
      <c r="K325" s="318" t="s">
        <v>26</v>
      </c>
      <c r="L325" s="319"/>
      <c r="M325" s="2"/>
      <c r="N325" s="2"/>
      <c r="O325" s="2"/>
      <c r="P325" s="2"/>
      <c r="Q325" s="2"/>
      <c r="R325" s="3"/>
      <c r="S325" s="180"/>
      <c r="T325" s="180"/>
      <c r="U325" s="180"/>
      <c r="V325" s="202"/>
      <c r="W325" s="180"/>
      <c r="X325" s="180"/>
      <c r="Y325" s="180"/>
    </row>
    <row r="326" spans="1:25" s="152" customFormat="1" ht="18" customHeight="1" x14ac:dyDescent="0.25">
      <c r="A326" s="3"/>
      <c r="B326" s="387" t="s">
        <v>22</v>
      </c>
      <c r="C326" s="388"/>
      <c r="D326" s="389"/>
      <c r="E326" s="258"/>
      <c r="F326" s="307">
        <v>316</v>
      </c>
      <c r="G326" s="308"/>
      <c r="H326" s="250"/>
      <c r="I326" s="308">
        <v>323</v>
      </c>
      <c r="J326" s="313"/>
      <c r="K326" s="307">
        <v>639</v>
      </c>
      <c r="L326" s="314"/>
      <c r="M326" s="2"/>
      <c r="N326" s="2"/>
      <c r="O326" s="2"/>
      <c r="P326" s="2"/>
      <c r="Q326" s="2"/>
      <c r="R326" s="3"/>
      <c r="S326" s="180"/>
      <c r="T326" s="180"/>
      <c r="U326" s="180"/>
      <c r="V326" s="202"/>
      <c r="W326" s="180"/>
      <c r="X326" s="180"/>
      <c r="Y326" s="180"/>
    </row>
    <row r="327" spans="1:25" s="152" customFormat="1" ht="18" customHeight="1" thickBot="1" x14ac:dyDescent="0.3">
      <c r="A327" s="3"/>
      <c r="B327" s="390" t="s">
        <v>25</v>
      </c>
      <c r="C327" s="391"/>
      <c r="D327" s="392"/>
      <c r="E327" s="253"/>
      <c r="F327" s="295">
        <v>293</v>
      </c>
      <c r="G327" s="296"/>
      <c r="H327" s="254"/>
      <c r="I327" s="296">
        <v>310</v>
      </c>
      <c r="J327" s="297"/>
      <c r="K327" s="295">
        <v>603</v>
      </c>
      <c r="L327" s="298"/>
      <c r="M327" s="2"/>
      <c r="N327" s="2"/>
      <c r="O327" s="2"/>
      <c r="P327" s="2"/>
      <c r="Q327" s="2"/>
      <c r="R327" s="3"/>
      <c r="S327" s="180"/>
      <c r="T327" s="180"/>
      <c r="U327" s="180"/>
      <c r="V327" s="202"/>
      <c r="W327" s="180"/>
      <c r="X327" s="180"/>
      <c r="Y327" s="180"/>
    </row>
    <row r="328" spans="1:25" s="152" customFormat="1" ht="18" customHeight="1" x14ac:dyDescent="0.25">
      <c r="A328" s="3"/>
      <c r="B328" s="4"/>
      <c r="C328" s="4"/>
      <c r="D328" s="4"/>
      <c r="E328" s="4"/>
      <c r="F328" s="7"/>
      <c r="G328" s="7"/>
      <c r="H328" s="7"/>
      <c r="I328" s="7"/>
      <c r="J328" s="7"/>
      <c r="K328" s="7"/>
      <c r="L328" s="7"/>
      <c r="M328" s="2"/>
      <c r="N328" s="2"/>
      <c r="O328" s="2"/>
      <c r="P328" s="2"/>
      <c r="Q328" s="2"/>
      <c r="R328" s="3"/>
      <c r="S328" s="180"/>
      <c r="T328" s="180"/>
      <c r="U328" s="180"/>
      <c r="V328" s="202"/>
      <c r="W328" s="180"/>
      <c r="X328" s="180"/>
      <c r="Y328" s="180"/>
    </row>
    <row r="329" spans="1:25" s="152" customFormat="1" ht="18" customHeight="1" x14ac:dyDescent="0.25">
      <c r="A329" s="3"/>
      <c r="B329" s="3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/>
      <c r="S329" s="180"/>
      <c r="T329" s="180"/>
      <c r="U329" s="180"/>
      <c r="V329" s="202"/>
      <c r="W329" s="180"/>
      <c r="X329" s="180"/>
      <c r="Y329" s="180"/>
    </row>
    <row r="330" spans="1:25" s="152" customFormat="1" ht="18" customHeight="1" x14ac:dyDescent="0.25">
      <c r="A330" s="3"/>
      <c r="B330" s="3"/>
      <c r="C330" s="3"/>
      <c r="D330" s="2"/>
      <c r="E330" s="2"/>
      <c r="F330" s="2"/>
      <c r="G330" s="6" t="s">
        <v>9</v>
      </c>
      <c r="H330" s="6"/>
      <c r="I330" s="2"/>
      <c r="J330" s="2"/>
      <c r="K330" s="2"/>
      <c r="L330" s="2"/>
      <c r="M330" s="2"/>
      <c r="N330" s="2"/>
      <c r="O330" s="6" t="s">
        <v>27</v>
      </c>
      <c r="P330" s="2"/>
      <c r="Q330" s="2"/>
      <c r="R330" s="3"/>
      <c r="S330" s="180"/>
      <c r="T330" s="180"/>
      <c r="U330" s="180"/>
      <c r="V330" s="202"/>
      <c r="W330" s="180"/>
      <c r="X330" s="180"/>
      <c r="Y330" s="180"/>
    </row>
    <row r="331" spans="1:25" s="152" customFormat="1" ht="18" customHeight="1" x14ac:dyDescent="0.25">
      <c r="A331" s="1" t="s">
        <v>7</v>
      </c>
      <c r="B331" s="3"/>
      <c r="C331" s="3"/>
      <c r="D331" s="3"/>
      <c r="E331" s="3"/>
      <c r="F331" s="3"/>
      <c r="G331" s="6" t="s">
        <v>14</v>
      </c>
      <c r="H331" s="6"/>
      <c r="I331" s="3"/>
      <c r="J331" s="3"/>
      <c r="K331" s="3"/>
      <c r="L331" s="3"/>
      <c r="M331" s="3"/>
      <c r="N331" s="3"/>
      <c r="O331" s="6" t="s">
        <v>14</v>
      </c>
      <c r="P331" s="3"/>
      <c r="Q331" s="3"/>
      <c r="R331" s="3"/>
      <c r="S331" s="180"/>
      <c r="T331" s="180"/>
      <c r="U331" s="180"/>
      <c r="V331" s="202"/>
      <c r="W331" s="180"/>
      <c r="X331" s="180"/>
      <c r="Y331" s="180"/>
    </row>
    <row r="332" spans="1:25" s="152" customFormat="1" ht="18" customHeight="1" x14ac:dyDescent="0.25">
      <c r="A332" s="6" t="s">
        <v>14</v>
      </c>
      <c r="B332" s="3"/>
      <c r="C332" s="3"/>
      <c r="D332" s="3"/>
      <c r="E332" s="3"/>
      <c r="F332" s="3"/>
      <c r="G332" s="3" t="s">
        <v>1652</v>
      </c>
      <c r="H332" s="3"/>
      <c r="I332" s="3"/>
      <c r="J332" s="3"/>
      <c r="K332" s="3"/>
      <c r="L332" s="3"/>
      <c r="M332" s="3"/>
      <c r="N332" s="3"/>
      <c r="O332" s="3" t="s">
        <v>1654</v>
      </c>
      <c r="P332" s="3"/>
      <c r="Q332" s="3"/>
      <c r="R332" s="3"/>
      <c r="S332" s="180"/>
      <c r="T332" s="180"/>
      <c r="U332" s="180"/>
      <c r="V332" s="202"/>
      <c r="W332" s="180"/>
      <c r="X332" s="180"/>
      <c r="Y332" s="180"/>
    </row>
    <row r="333" spans="1:25" s="152" customFormat="1" ht="18" customHeight="1" x14ac:dyDescent="0.25">
      <c r="A333" s="3" t="s">
        <v>1651</v>
      </c>
      <c r="B333" s="3"/>
      <c r="C333" s="3"/>
      <c r="D333" s="3"/>
      <c r="E333" s="3"/>
      <c r="F333" s="3"/>
      <c r="G333" s="3" t="s">
        <v>1653</v>
      </c>
      <c r="H333" s="3"/>
      <c r="I333" s="3"/>
      <c r="J333" s="3"/>
      <c r="K333" s="3"/>
      <c r="L333" s="3"/>
      <c r="M333" s="3"/>
      <c r="N333" s="3"/>
      <c r="O333" s="3" t="s">
        <v>1655</v>
      </c>
      <c r="P333" s="3"/>
      <c r="Q333" s="3"/>
      <c r="R333" s="3"/>
      <c r="S333" s="180"/>
      <c r="T333" s="180"/>
      <c r="U333" s="180"/>
      <c r="V333" s="202"/>
      <c r="W333" s="180"/>
      <c r="X333" s="180"/>
      <c r="Y333" s="180"/>
    </row>
    <row r="334" spans="1:25" s="152" customFormat="1" ht="18" customHeight="1" x14ac:dyDescent="0.25">
      <c r="A334" s="291" t="s">
        <v>1650</v>
      </c>
      <c r="B334" s="291"/>
      <c r="C334" s="291"/>
      <c r="D334" s="3"/>
      <c r="E334" s="3"/>
      <c r="F334" s="3"/>
      <c r="G334" s="3" t="s">
        <v>7585</v>
      </c>
      <c r="H334" s="3"/>
      <c r="I334" s="3"/>
      <c r="J334" s="3"/>
      <c r="K334" s="3"/>
      <c r="L334" s="3"/>
      <c r="M334" s="3"/>
      <c r="N334" s="3"/>
      <c r="O334" s="3" t="s">
        <v>7586</v>
      </c>
      <c r="P334" s="3"/>
      <c r="Q334" s="3"/>
      <c r="R334" s="3"/>
      <c r="S334" s="180"/>
      <c r="T334" s="180"/>
      <c r="U334" s="180"/>
      <c r="V334" s="202"/>
      <c r="W334" s="180"/>
      <c r="X334" s="180"/>
      <c r="Y334" s="180"/>
    </row>
    <row r="335" spans="1:25" s="152" customFormat="1" ht="18" customHeight="1" x14ac:dyDescent="0.25">
      <c r="A335" s="2" t="s">
        <v>7584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180"/>
      <c r="T335" s="180"/>
      <c r="U335" s="180"/>
      <c r="V335" s="202"/>
      <c r="W335" s="180"/>
      <c r="X335" s="180"/>
      <c r="Y335" s="180"/>
    </row>
    <row r="336" spans="1:25" s="152" customFormat="1" ht="18" customHeight="1" x14ac:dyDescent="0.25">
      <c r="A336" s="201"/>
      <c r="B336" s="178"/>
      <c r="C336" s="180"/>
      <c r="D336" s="202"/>
      <c r="E336" s="202"/>
      <c r="F336" s="202"/>
      <c r="G336" s="204"/>
      <c r="H336" s="204"/>
      <c r="I336" s="180"/>
      <c r="J336" s="205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202"/>
      <c r="W336" s="180"/>
      <c r="X336" s="180"/>
      <c r="Y336" s="180"/>
    </row>
    <row r="337" spans="1:25" s="152" customFormat="1" ht="18" customHeight="1" x14ac:dyDescent="0.25">
      <c r="A337" s="201"/>
      <c r="B337" s="178"/>
      <c r="C337" s="180"/>
      <c r="D337" s="202"/>
      <c r="E337" s="202"/>
      <c r="F337" s="202"/>
      <c r="G337" s="204"/>
      <c r="H337" s="204"/>
      <c r="I337" s="180"/>
      <c r="J337" s="205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202"/>
      <c r="W337" s="180"/>
      <c r="X337" s="180"/>
      <c r="Y337" s="180"/>
    </row>
    <row r="338" spans="1:25" s="152" customFormat="1" ht="18" customHeight="1" x14ac:dyDescent="0.25">
      <c r="A338" s="201"/>
      <c r="B338" s="178"/>
      <c r="C338" s="180"/>
      <c r="D338" s="202"/>
      <c r="E338" s="202"/>
      <c r="F338" s="202"/>
      <c r="G338" s="204"/>
      <c r="H338" s="204"/>
      <c r="I338" s="180"/>
      <c r="J338" s="205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202"/>
      <c r="W338" s="180"/>
      <c r="X338" s="180"/>
      <c r="Y338" s="180"/>
    </row>
    <row r="339" spans="1:25" s="152" customFormat="1" ht="18" customHeight="1" x14ac:dyDescent="0.25">
      <c r="A339" s="201"/>
      <c r="B339" s="178"/>
      <c r="C339" s="180"/>
      <c r="D339" s="202"/>
      <c r="E339" s="202"/>
      <c r="F339" s="202"/>
      <c r="G339" s="204"/>
      <c r="H339" s="204"/>
      <c r="I339" s="180"/>
      <c r="J339" s="205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202"/>
      <c r="W339" s="180"/>
      <c r="X339" s="180"/>
      <c r="Y339" s="180"/>
    </row>
    <row r="340" spans="1:25" s="152" customFormat="1" ht="18" customHeight="1" x14ac:dyDescent="0.25">
      <c r="A340" s="201"/>
      <c r="B340" s="178"/>
      <c r="C340" s="180"/>
      <c r="D340" s="202"/>
      <c r="E340" s="202"/>
      <c r="F340" s="202"/>
      <c r="G340" s="204"/>
      <c r="H340" s="204"/>
      <c r="I340" s="180"/>
      <c r="J340" s="205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202"/>
      <c r="W340" s="180"/>
      <c r="X340" s="180"/>
      <c r="Y340" s="180"/>
    </row>
    <row r="341" spans="1:25" s="152" customFormat="1" x14ac:dyDescent="0.25">
      <c r="A341" s="201"/>
      <c r="B341" s="178"/>
      <c r="C341" s="180"/>
      <c r="D341" s="202"/>
      <c r="E341" s="202"/>
      <c r="F341" s="202"/>
      <c r="G341" s="204"/>
      <c r="H341" s="204"/>
      <c r="I341" s="180"/>
      <c r="J341" s="205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202"/>
      <c r="W341" s="180"/>
      <c r="X341" s="180"/>
      <c r="Y341" s="180"/>
    </row>
    <row r="342" spans="1:25" s="152" customFormat="1" x14ac:dyDescent="0.25">
      <c r="A342" s="201"/>
      <c r="B342" s="178"/>
      <c r="C342" s="180"/>
      <c r="D342" s="202"/>
      <c r="E342" s="202"/>
      <c r="F342" s="202"/>
      <c r="G342" s="204"/>
      <c r="H342" s="204"/>
      <c r="I342" s="180"/>
      <c r="J342" s="205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202"/>
      <c r="W342" s="180"/>
      <c r="X342" s="180"/>
      <c r="Y342" s="180"/>
    </row>
    <row r="343" spans="1:25" s="152" customFormat="1" x14ac:dyDescent="0.25">
      <c r="A343" s="201"/>
      <c r="B343" s="178"/>
      <c r="C343" s="180"/>
      <c r="D343" s="202"/>
      <c r="E343" s="202"/>
      <c r="F343" s="202"/>
      <c r="G343" s="204"/>
      <c r="H343" s="204"/>
      <c r="I343" s="180"/>
      <c r="J343" s="205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202"/>
      <c r="W343" s="180"/>
      <c r="X343" s="180"/>
      <c r="Y343" s="180"/>
    </row>
    <row r="344" spans="1:25" s="152" customFormat="1" x14ac:dyDescent="0.25">
      <c r="A344" s="201"/>
      <c r="B344" s="178"/>
      <c r="C344" s="180"/>
      <c r="D344" s="202"/>
      <c r="E344" s="202"/>
      <c r="F344" s="202"/>
      <c r="G344" s="204"/>
      <c r="H344" s="204"/>
      <c r="I344" s="180"/>
      <c r="J344" s="205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202"/>
      <c r="W344" s="180"/>
      <c r="X344" s="180"/>
      <c r="Y344" s="180"/>
    </row>
    <row r="345" spans="1:25" s="152" customFormat="1" x14ac:dyDescent="0.25">
      <c r="A345" s="201"/>
      <c r="B345" s="178"/>
      <c r="C345" s="180"/>
      <c r="D345" s="202"/>
      <c r="E345" s="202"/>
      <c r="F345" s="202"/>
      <c r="G345" s="204"/>
      <c r="H345" s="204"/>
      <c r="I345" s="180"/>
      <c r="J345" s="205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202"/>
      <c r="W345" s="180"/>
      <c r="X345" s="180"/>
      <c r="Y345" s="180"/>
    </row>
    <row r="346" spans="1:25" s="152" customFormat="1" x14ac:dyDescent="0.25">
      <c r="A346" s="201"/>
      <c r="B346" s="178"/>
      <c r="C346" s="180"/>
      <c r="D346" s="202"/>
      <c r="E346" s="202"/>
      <c r="F346" s="202"/>
      <c r="G346" s="204"/>
      <c r="H346" s="204"/>
      <c r="I346" s="180"/>
      <c r="J346" s="205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202"/>
      <c r="W346" s="180"/>
      <c r="X346" s="180"/>
      <c r="Y346" s="180"/>
    </row>
    <row r="347" spans="1:25" s="152" customFormat="1" x14ac:dyDescent="0.25">
      <c r="A347" s="201"/>
      <c r="B347" s="178"/>
      <c r="C347" s="180"/>
      <c r="D347" s="202"/>
      <c r="E347" s="202"/>
      <c r="F347" s="202"/>
      <c r="G347" s="204"/>
      <c r="H347" s="204"/>
      <c r="I347" s="180"/>
      <c r="J347" s="205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202"/>
      <c r="W347" s="180"/>
      <c r="X347" s="180"/>
      <c r="Y347" s="180"/>
    </row>
    <row r="348" spans="1:25" s="152" customFormat="1" x14ac:dyDescent="0.25">
      <c r="A348" s="201"/>
      <c r="B348" s="178"/>
      <c r="C348" s="180"/>
      <c r="D348" s="202"/>
      <c r="E348" s="202"/>
      <c r="F348" s="202"/>
      <c r="G348" s="204"/>
      <c r="H348" s="204"/>
      <c r="I348" s="180"/>
      <c r="J348" s="205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202"/>
      <c r="W348" s="180"/>
      <c r="X348" s="180"/>
      <c r="Y348" s="180"/>
    </row>
    <row r="349" spans="1:25" s="152" customFormat="1" x14ac:dyDescent="0.25">
      <c r="A349" s="201"/>
      <c r="B349" s="178"/>
      <c r="C349" s="180"/>
      <c r="D349" s="202"/>
      <c r="E349" s="202"/>
      <c r="F349" s="202"/>
      <c r="G349" s="204"/>
      <c r="H349" s="204"/>
      <c r="I349" s="180"/>
      <c r="J349" s="205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202"/>
      <c r="W349" s="180"/>
      <c r="X349" s="180"/>
      <c r="Y349" s="180"/>
    </row>
    <row r="350" spans="1:25" s="152" customFormat="1" x14ac:dyDescent="0.25">
      <c r="A350" s="201"/>
      <c r="B350" s="178"/>
      <c r="C350" s="180"/>
      <c r="D350" s="202"/>
      <c r="E350" s="202"/>
      <c r="F350" s="202"/>
      <c r="G350" s="204"/>
      <c r="H350" s="204"/>
      <c r="I350" s="180"/>
      <c r="J350" s="205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202"/>
      <c r="W350" s="180"/>
      <c r="X350" s="180"/>
      <c r="Y350" s="180"/>
    </row>
    <row r="351" spans="1:25" s="152" customFormat="1" x14ac:dyDescent="0.25">
      <c r="A351" s="201"/>
      <c r="B351" s="178"/>
      <c r="C351" s="180"/>
      <c r="D351" s="202"/>
      <c r="E351" s="202"/>
      <c r="F351" s="202"/>
      <c r="G351" s="204"/>
      <c r="H351" s="204"/>
      <c r="I351" s="180"/>
      <c r="J351" s="205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202"/>
      <c r="W351" s="180"/>
      <c r="X351" s="180"/>
      <c r="Y351" s="180"/>
    </row>
    <row r="352" spans="1:25" s="152" customFormat="1" x14ac:dyDescent="0.25">
      <c r="A352" s="201"/>
      <c r="B352" s="178"/>
      <c r="C352" s="180"/>
      <c r="D352" s="202"/>
      <c r="E352" s="202"/>
      <c r="F352" s="202"/>
      <c r="G352" s="204"/>
      <c r="H352" s="204"/>
      <c r="I352" s="180"/>
      <c r="J352" s="205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202"/>
      <c r="W352" s="180"/>
      <c r="X352" s="180"/>
      <c r="Y352" s="180"/>
    </row>
    <row r="353" spans="1:25" s="152" customFormat="1" x14ac:dyDescent="0.25">
      <c r="A353" s="201"/>
      <c r="B353" s="178"/>
      <c r="C353" s="180"/>
      <c r="D353" s="202"/>
      <c r="E353" s="202"/>
      <c r="F353" s="202"/>
      <c r="G353" s="204"/>
      <c r="H353" s="204"/>
      <c r="I353" s="180"/>
      <c r="J353" s="205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202"/>
      <c r="W353" s="180"/>
      <c r="X353" s="180"/>
      <c r="Y353" s="180"/>
    </row>
    <row r="354" spans="1:25" s="152" customFormat="1" x14ac:dyDescent="0.25">
      <c r="A354" s="201"/>
      <c r="B354" s="178"/>
      <c r="C354" s="180"/>
      <c r="D354" s="202"/>
      <c r="E354" s="202"/>
      <c r="F354" s="202"/>
      <c r="G354" s="204"/>
      <c r="H354" s="204"/>
      <c r="I354" s="180"/>
      <c r="J354" s="205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202"/>
      <c r="W354" s="180"/>
      <c r="X354" s="180"/>
      <c r="Y354" s="180"/>
    </row>
    <row r="355" spans="1:25" s="152" customFormat="1" x14ac:dyDescent="0.25">
      <c r="A355" s="201"/>
      <c r="B355" s="178"/>
      <c r="C355" s="180"/>
      <c r="D355" s="202"/>
      <c r="E355" s="202"/>
      <c r="F355" s="202"/>
      <c r="G355" s="204"/>
      <c r="H355" s="204"/>
      <c r="I355" s="180"/>
      <c r="J355" s="205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202"/>
      <c r="W355" s="180"/>
      <c r="X355" s="180"/>
      <c r="Y355" s="180"/>
    </row>
    <row r="356" spans="1:25" s="152" customFormat="1" x14ac:dyDescent="0.25">
      <c r="A356" s="201"/>
      <c r="B356" s="178"/>
      <c r="C356" s="180"/>
      <c r="D356" s="202"/>
      <c r="E356" s="202"/>
      <c r="F356" s="180"/>
      <c r="G356" s="204"/>
      <c r="H356" s="204"/>
      <c r="I356" s="180"/>
      <c r="J356" s="205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202"/>
      <c r="W356" s="180"/>
      <c r="X356" s="180"/>
      <c r="Y356" s="180"/>
    </row>
    <row r="357" spans="1:25" x14ac:dyDescent="0.25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</row>
  </sheetData>
  <autoFilter ref="A7:X356">
    <filterColumn colId="10" showButton="0"/>
    <filterColumn colId="11" showButton="0"/>
    <filterColumn colId="12" showButton="0"/>
    <filterColumn colId="18" showButton="0"/>
    <filterColumn colId="19" showButton="0"/>
    <filterColumn colId="21" showButton="0"/>
    <filterColumn colId="22" showButton="0"/>
  </autoFilter>
  <mergeCells count="41">
    <mergeCell ref="E7:E9"/>
    <mergeCell ref="H7:H9"/>
    <mergeCell ref="U8:U9"/>
    <mergeCell ref="V8:V9"/>
    <mergeCell ref="W8:W9"/>
    <mergeCell ref="X8:X9"/>
    <mergeCell ref="K7:N7"/>
    <mergeCell ref="O7:O9"/>
    <mergeCell ref="P7:P9"/>
    <mergeCell ref="Q7:Q9"/>
    <mergeCell ref="R7:R9"/>
    <mergeCell ref="S7:U7"/>
    <mergeCell ref="A3:X3"/>
    <mergeCell ref="A4:X4"/>
    <mergeCell ref="A5:X5"/>
    <mergeCell ref="A7:A9"/>
    <mergeCell ref="C7:C9"/>
    <mergeCell ref="D7:D9"/>
    <mergeCell ref="F7:F9"/>
    <mergeCell ref="G7:G9"/>
    <mergeCell ref="I7:I9"/>
    <mergeCell ref="J7:J9"/>
    <mergeCell ref="B7:B9"/>
    <mergeCell ref="V7:X7"/>
    <mergeCell ref="K8:L8"/>
    <mergeCell ref="M8:N8"/>
    <mergeCell ref="S8:S9"/>
    <mergeCell ref="T8:T9"/>
    <mergeCell ref="B325:D325"/>
    <mergeCell ref="F325:G325"/>
    <mergeCell ref="I325:J325"/>
    <mergeCell ref="K325:L325"/>
    <mergeCell ref="B326:D326"/>
    <mergeCell ref="F326:G326"/>
    <mergeCell ref="I326:J326"/>
    <mergeCell ref="K326:L326"/>
    <mergeCell ref="B327:D327"/>
    <mergeCell ref="F327:G327"/>
    <mergeCell ref="I327:J327"/>
    <mergeCell ref="K327:L327"/>
    <mergeCell ref="A334:C33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82"/>
  <sheetViews>
    <sheetView topLeftCell="C1" workbookViewId="0">
      <pane ySplit="9" topLeftCell="A10" activePane="bottomLeft" state="frozen"/>
      <selection pane="bottomLeft" activeCell="F14" sqref="F14"/>
    </sheetView>
  </sheetViews>
  <sheetFormatPr defaultRowHeight="15" x14ac:dyDescent="0.25"/>
  <cols>
    <col min="1" max="1" width="12.7109375" customWidth="1"/>
    <col min="2" max="2" width="14.85546875" customWidth="1"/>
    <col min="3" max="3" width="21.140625" customWidth="1"/>
    <col min="4" max="5" width="8" customWidth="1"/>
    <col min="6" max="6" width="27" customWidth="1"/>
    <col min="7" max="7" width="16.28515625" customWidth="1"/>
    <col min="8" max="9" width="7.7109375" customWidth="1"/>
    <col min="10" max="10" width="31.28515625" customWidth="1"/>
    <col min="11" max="11" width="15.42578125" customWidth="1"/>
    <col min="12" max="15" width="9.140625" customWidth="1"/>
    <col min="16" max="16" width="12.85546875" customWidth="1"/>
    <col min="17" max="17" width="21.7109375" customWidth="1"/>
    <col min="18" max="19" width="9.140625" customWidth="1"/>
    <col min="20" max="20" width="22.42578125" customWidth="1"/>
    <col min="21" max="21" width="18.85546875" bestFit="1" customWidth="1"/>
    <col min="22" max="22" width="22.140625" customWidth="1"/>
    <col min="23" max="23" width="22.42578125" bestFit="1" customWidth="1"/>
    <col min="24" max="25" width="18.85546875" bestFit="1" customWidth="1"/>
    <col min="26" max="26" width="7" customWidth="1"/>
    <col min="27" max="27" width="7.28515625" customWidth="1"/>
  </cols>
  <sheetData>
    <row r="1" spans="1:28" ht="15.75" x14ac:dyDescent="0.25">
      <c r="A1" s="144"/>
      <c r="B1" s="144"/>
      <c r="C1" s="173"/>
      <c r="D1" s="144"/>
      <c r="E1" s="144"/>
      <c r="F1" s="168"/>
      <c r="G1" s="168"/>
      <c r="H1" s="144"/>
      <c r="I1" s="144"/>
      <c r="J1" s="144"/>
      <c r="K1" s="144"/>
      <c r="L1" s="145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71"/>
      <c r="AA1" s="171"/>
    </row>
    <row r="2" spans="1:28" ht="15.75" x14ac:dyDescent="0.25">
      <c r="A2" s="144"/>
      <c r="B2" s="144"/>
      <c r="C2" s="173"/>
      <c r="D2" s="144"/>
      <c r="E2" s="144"/>
      <c r="F2" s="168"/>
      <c r="G2" s="168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71"/>
      <c r="AA2" s="171"/>
    </row>
    <row r="3" spans="1:28" ht="20.25" x14ac:dyDescent="0.25">
      <c r="A3" s="325" t="s">
        <v>28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171"/>
      <c r="AA3" s="171"/>
    </row>
    <row r="4" spans="1:28" ht="15.75" x14ac:dyDescent="0.25">
      <c r="A4" s="326" t="s">
        <v>6456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171"/>
      <c r="AA4" s="171"/>
    </row>
    <row r="5" spans="1:28" ht="15.75" x14ac:dyDescent="0.25">
      <c r="A5" s="327" t="s">
        <v>677</v>
      </c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171"/>
      <c r="AA5" s="171"/>
    </row>
    <row r="6" spans="1:28" ht="16.5" thickBot="1" x14ac:dyDescent="0.3">
      <c r="A6" s="146"/>
      <c r="B6" s="146"/>
      <c r="C6" s="174"/>
      <c r="D6" s="146"/>
      <c r="E6" s="146"/>
      <c r="F6" s="167"/>
      <c r="G6" s="16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44"/>
      <c r="U6" s="144"/>
      <c r="V6" s="144"/>
      <c r="W6" s="9"/>
      <c r="X6" s="9"/>
      <c r="Y6" s="9"/>
      <c r="Z6" s="171"/>
      <c r="AA6" s="171"/>
    </row>
    <row r="7" spans="1:28" x14ac:dyDescent="0.25">
      <c r="A7" s="397" t="s">
        <v>13</v>
      </c>
      <c r="B7" s="433" t="s">
        <v>4651</v>
      </c>
      <c r="C7" s="399" t="s">
        <v>1</v>
      </c>
      <c r="D7" s="446" t="s">
        <v>12</v>
      </c>
      <c r="E7" s="445">
        <f>SUBTOTAL(9,E10:E356)</f>
        <v>142</v>
      </c>
      <c r="F7" s="399" t="s">
        <v>0</v>
      </c>
      <c r="G7" s="411" t="s">
        <v>7581</v>
      </c>
      <c r="H7" s="446" t="s">
        <v>12</v>
      </c>
      <c r="I7" s="445">
        <f>SUBTOTAL(9,I10:I356)</f>
        <v>135</v>
      </c>
      <c r="J7" s="399" t="s">
        <v>2</v>
      </c>
      <c r="K7" s="408" t="s">
        <v>10</v>
      </c>
      <c r="L7" s="402" t="s">
        <v>3</v>
      </c>
      <c r="M7" s="394"/>
      <c r="N7" s="394"/>
      <c r="O7" s="403"/>
      <c r="P7" s="399" t="s">
        <v>5799</v>
      </c>
      <c r="Q7" s="416" t="s">
        <v>17</v>
      </c>
      <c r="R7" s="416" t="s">
        <v>18</v>
      </c>
      <c r="S7" s="408" t="s">
        <v>19</v>
      </c>
      <c r="T7" s="419" t="s">
        <v>402</v>
      </c>
      <c r="U7" s="420"/>
      <c r="V7" s="421"/>
      <c r="W7" s="419" t="s">
        <v>401</v>
      </c>
      <c r="X7" s="420"/>
      <c r="Y7" s="421"/>
      <c r="Z7" s="165"/>
      <c r="AA7" s="171"/>
    </row>
    <row r="8" spans="1:28" ht="14.25" customHeight="1" x14ac:dyDescent="0.25">
      <c r="A8" s="398"/>
      <c r="B8" s="434"/>
      <c r="C8" s="400"/>
      <c r="D8" s="447"/>
      <c r="E8" s="445"/>
      <c r="F8" s="414"/>
      <c r="G8" s="412"/>
      <c r="H8" s="447"/>
      <c r="I8" s="445"/>
      <c r="J8" s="414"/>
      <c r="K8" s="409"/>
      <c r="L8" s="404" t="s">
        <v>4</v>
      </c>
      <c r="M8" s="405"/>
      <c r="N8" s="406" t="s">
        <v>8</v>
      </c>
      <c r="O8" s="407"/>
      <c r="P8" s="414"/>
      <c r="Q8" s="417"/>
      <c r="R8" s="417"/>
      <c r="S8" s="409"/>
      <c r="T8" s="422" t="s">
        <v>20</v>
      </c>
      <c r="U8" s="424" t="s">
        <v>11</v>
      </c>
      <c r="V8" s="426" t="s">
        <v>21</v>
      </c>
      <c r="W8" s="422" t="s">
        <v>20</v>
      </c>
      <c r="X8" s="424" t="s">
        <v>11</v>
      </c>
      <c r="Y8" s="426" t="s">
        <v>21</v>
      </c>
      <c r="Z8" s="165"/>
      <c r="AA8" s="171"/>
    </row>
    <row r="9" spans="1:28" ht="12" customHeight="1" x14ac:dyDescent="0.25">
      <c r="A9" s="398"/>
      <c r="B9" s="434"/>
      <c r="C9" s="401"/>
      <c r="D9" s="448"/>
      <c r="E9" s="445"/>
      <c r="F9" s="415"/>
      <c r="G9" s="413"/>
      <c r="H9" s="448"/>
      <c r="I9" s="445"/>
      <c r="J9" s="415"/>
      <c r="K9" s="410"/>
      <c r="L9" s="60" t="s">
        <v>5</v>
      </c>
      <c r="M9" s="177" t="s">
        <v>6</v>
      </c>
      <c r="N9" s="177" t="s">
        <v>5</v>
      </c>
      <c r="O9" s="98" t="s">
        <v>6</v>
      </c>
      <c r="P9" s="415"/>
      <c r="Q9" s="418"/>
      <c r="R9" s="418"/>
      <c r="S9" s="410"/>
      <c r="T9" s="423"/>
      <c r="U9" s="425"/>
      <c r="V9" s="427"/>
      <c r="W9" s="423"/>
      <c r="X9" s="425"/>
      <c r="Y9" s="427"/>
      <c r="Z9" s="165"/>
      <c r="AA9" s="171"/>
      <c r="AB9" s="161"/>
    </row>
    <row r="10" spans="1:28" s="161" customFormat="1" ht="14.25" customHeight="1" x14ac:dyDescent="0.25">
      <c r="A10" s="85" t="s">
        <v>682</v>
      </c>
      <c r="B10" s="128" t="s">
        <v>5920</v>
      </c>
      <c r="C10" s="162" t="s">
        <v>5942</v>
      </c>
      <c r="D10" s="133">
        <v>1</v>
      </c>
      <c r="E10" s="158">
        <v>1</v>
      </c>
      <c r="F10" s="169" t="s">
        <v>6122</v>
      </c>
      <c r="G10" s="169" t="s">
        <v>7618</v>
      </c>
      <c r="H10" s="131">
        <v>1</v>
      </c>
      <c r="I10" s="179">
        <v>1</v>
      </c>
      <c r="J10" s="166" t="s">
        <v>5941</v>
      </c>
      <c r="K10" s="223" t="s">
        <v>3461</v>
      </c>
      <c r="L10" s="164" t="s">
        <v>48</v>
      </c>
      <c r="M10" s="164" t="s">
        <v>48</v>
      </c>
      <c r="N10" s="133"/>
      <c r="O10" s="133"/>
      <c r="P10" s="227" t="s">
        <v>6726</v>
      </c>
      <c r="Q10" s="133" t="s">
        <v>6200</v>
      </c>
      <c r="R10" s="133"/>
      <c r="S10" s="128"/>
      <c r="T10" s="126" t="str">
        <f t="shared" ref="T10:T18" si="0">CONCATENATE("ECCDCBP-",AA10,"-20-Caraga")</f>
        <v>ECCDCBP-304-20-Caraga</v>
      </c>
      <c r="U10" s="129" t="s">
        <v>6303</v>
      </c>
      <c r="V10" s="129" t="s">
        <v>6304</v>
      </c>
      <c r="W10" s="128" t="str">
        <f t="shared" ref="W10:W54" si="1">CONCATENATE("ECCDSP-",Z10,"-19-Caraga")</f>
        <v>ECCDSP-316-19-Caraga</v>
      </c>
      <c r="X10" s="129" t="s">
        <v>6303</v>
      </c>
      <c r="Y10" s="129" t="s">
        <v>6304</v>
      </c>
      <c r="Z10" s="155" t="s">
        <v>1634</v>
      </c>
      <c r="AA10" s="155" t="s">
        <v>1622</v>
      </c>
      <c r="AB10" s="206"/>
    </row>
    <row r="11" spans="1:28" s="161" customFormat="1" ht="15.75" customHeight="1" x14ac:dyDescent="0.25">
      <c r="A11" s="85" t="s">
        <v>683</v>
      </c>
      <c r="B11" s="128" t="s">
        <v>5920</v>
      </c>
      <c r="C11" s="162" t="s">
        <v>5944</v>
      </c>
      <c r="D11" s="133">
        <v>2</v>
      </c>
      <c r="E11" s="133">
        <v>1</v>
      </c>
      <c r="F11" s="169" t="s">
        <v>6123</v>
      </c>
      <c r="G11" s="169" t="s">
        <v>7618</v>
      </c>
      <c r="H11" s="131">
        <v>2</v>
      </c>
      <c r="I11" s="131">
        <v>1</v>
      </c>
      <c r="J11" s="166" t="s">
        <v>5943</v>
      </c>
      <c r="K11" s="223" t="s">
        <v>3461</v>
      </c>
      <c r="L11" s="164" t="s">
        <v>48</v>
      </c>
      <c r="M11" s="164" t="s">
        <v>48</v>
      </c>
      <c r="N11" s="133"/>
      <c r="O11" s="133"/>
      <c r="P11" s="227" t="s">
        <v>6726</v>
      </c>
      <c r="Q11" s="133" t="s">
        <v>6200</v>
      </c>
      <c r="R11" s="133"/>
      <c r="S11" s="128"/>
      <c r="T11" s="126" t="str">
        <f t="shared" si="0"/>
        <v>ECCDCBP-305-20-Caraga</v>
      </c>
      <c r="U11" s="129" t="s">
        <v>6303</v>
      </c>
      <c r="V11" s="133" t="s">
        <v>6305</v>
      </c>
      <c r="W11" s="128" t="str">
        <f t="shared" si="1"/>
        <v>ECCDSP-317-19-Caraga</v>
      </c>
      <c r="X11" s="129" t="s">
        <v>6303</v>
      </c>
      <c r="Y11" s="133" t="s">
        <v>6305</v>
      </c>
      <c r="Z11" s="155" t="s">
        <v>1635</v>
      </c>
      <c r="AA11" s="155" t="s">
        <v>1623</v>
      </c>
      <c r="AB11" s="206"/>
    </row>
    <row r="12" spans="1:28" s="161" customFormat="1" ht="18" customHeight="1" x14ac:dyDescent="0.25">
      <c r="A12" s="85" t="s">
        <v>684</v>
      </c>
      <c r="B12" s="128" t="s">
        <v>5920</v>
      </c>
      <c r="C12" s="162" t="s">
        <v>5946</v>
      </c>
      <c r="D12" s="133">
        <v>2</v>
      </c>
      <c r="E12" s="133">
        <v>1</v>
      </c>
      <c r="F12" s="169" t="s">
        <v>6124</v>
      </c>
      <c r="G12" s="169" t="s">
        <v>7618</v>
      </c>
      <c r="H12" s="131">
        <v>2</v>
      </c>
      <c r="I12" s="131">
        <v>1</v>
      </c>
      <c r="J12" s="166" t="s">
        <v>5945</v>
      </c>
      <c r="K12" s="223" t="s">
        <v>3461</v>
      </c>
      <c r="L12" s="164" t="s">
        <v>48</v>
      </c>
      <c r="M12" s="164" t="s">
        <v>48</v>
      </c>
      <c r="N12" s="133"/>
      <c r="O12" s="133"/>
      <c r="P12" s="227" t="s">
        <v>6726</v>
      </c>
      <c r="Q12" s="133" t="s">
        <v>6200</v>
      </c>
      <c r="R12" s="133"/>
      <c r="S12" s="128"/>
      <c r="T12" s="126" t="str">
        <f t="shared" si="0"/>
        <v>ECCDCBP-306-20-Caraga</v>
      </c>
      <c r="U12" s="129" t="s">
        <v>6303</v>
      </c>
      <c r="V12" s="133" t="s">
        <v>6305</v>
      </c>
      <c r="W12" s="128" t="str">
        <f t="shared" si="1"/>
        <v>ECCDSP-318-19-Caraga</v>
      </c>
      <c r="X12" s="129" t="s">
        <v>6303</v>
      </c>
      <c r="Y12" s="133" t="s">
        <v>6305</v>
      </c>
      <c r="Z12" s="155" t="s">
        <v>1636</v>
      </c>
      <c r="AA12" s="155" t="s">
        <v>1624</v>
      </c>
      <c r="AB12" s="206"/>
    </row>
    <row r="13" spans="1:28" s="161" customFormat="1" ht="23.25" customHeight="1" x14ac:dyDescent="0.25">
      <c r="A13" s="85" t="s">
        <v>685</v>
      </c>
      <c r="B13" s="128" t="s">
        <v>5920</v>
      </c>
      <c r="C13" s="162" t="s">
        <v>2554</v>
      </c>
      <c r="D13" s="133">
        <v>2</v>
      </c>
      <c r="E13" s="133">
        <v>1</v>
      </c>
      <c r="F13" s="169" t="s">
        <v>2555</v>
      </c>
      <c r="G13" s="169" t="s">
        <v>7618</v>
      </c>
      <c r="H13" s="131">
        <v>2</v>
      </c>
      <c r="I13" s="131">
        <v>1</v>
      </c>
      <c r="J13" s="166" t="s">
        <v>5947</v>
      </c>
      <c r="K13" s="223" t="s">
        <v>3461</v>
      </c>
      <c r="L13" s="164"/>
      <c r="M13" s="133"/>
      <c r="N13" s="164" t="s">
        <v>48</v>
      </c>
      <c r="O13" s="164" t="s">
        <v>48</v>
      </c>
      <c r="P13" s="227" t="s">
        <v>6726</v>
      </c>
      <c r="Q13" s="133" t="s">
        <v>6200</v>
      </c>
      <c r="R13" s="133"/>
      <c r="S13" s="128"/>
      <c r="T13" s="126" t="str">
        <f t="shared" si="0"/>
        <v>ECCDCBP-307-20-Caraga</v>
      </c>
      <c r="U13" s="129" t="s">
        <v>6303</v>
      </c>
      <c r="V13" s="133" t="s">
        <v>6305</v>
      </c>
      <c r="W13" s="128" t="str">
        <f t="shared" si="1"/>
        <v>ECCDSP-319-19-Caraga</v>
      </c>
      <c r="X13" s="129" t="s">
        <v>6303</v>
      </c>
      <c r="Y13" s="133" t="s">
        <v>6305</v>
      </c>
      <c r="Z13" s="155" t="s">
        <v>1637</v>
      </c>
      <c r="AA13" s="155" t="s">
        <v>1625</v>
      </c>
      <c r="AB13" s="206"/>
    </row>
    <row r="14" spans="1:28" s="161" customFormat="1" ht="28.5" customHeight="1" x14ac:dyDescent="0.25">
      <c r="A14" s="85" t="s">
        <v>686</v>
      </c>
      <c r="B14" s="128" t="s">
        <v>5920</v>
      </c>
      <c r="C14" s="162" t="s">
        <v>5949</v>
      </c>
      <c r="D14" s="133">
        <v>3</v>
      </c>
      <c r="E14" s="133">
        <v>1</v>
      </c>
      <c r="F14" s="169" t="s">
        <v>6125</v>
      </c>
      <c r="G14" s="169" t="s">
        <v>7618</v>
      </c>
      <c r="H14" s="131">
        <v>3</v>
      </c>
      <c r="I14" s="131">
        <v>1</v>
      </c>
      <c r="J14" s="166" t="s">
        <v>5948</v>
      </c>
      <c r="K14" s="223" t="s">
        <v>3461</v>
      </c>
      <c r="L14" s="164" t="s">
        <v>48</v>
      </c>
      <c r="M14" s="164" t="s">
        <v>48</v>
      </c>
      <c r="N14" s="133"/>
      <c r="O14" s="133"/>
      <c r="P14" s="227" t="s">
        <v>6726</v>
      </c>
      <c r="Q14" s="133" t="s">
        <v>6200</v>
      </c>
      <c r="R14" s="133"/>
      <c r="S14" s="128"/>
      <c r="T14" s="126" t="str">
        <f t="shared" si="0"/>
        <v>ECCDCBP-308-20-Caraga</v>
      </c>
      <c r="U14" s="129" t="s">
        <v>6303</v>
      </c>
      <c r="V14" s="133" t="s">
        <v>6306</v>
      </c>
      <c r="W14" s="128" t="str">
        <f t="shared" si="1"/>
        <v>ECCDSP-320-19-Caraga</v>
      </c>
      <c r="X14" s="129" t="s">
        <v>6303</v>
      </c>
      <c r="Y14" s="133" t="s">
        <v>6306</v>
      </c>
      <c r="Z14" s="155" t="s">
        <v>1638</v>
      </c>
      <c r="AA14" s="155" t="s">
        <v>1626</v>
      </c>
      <c r="AB14" s="206"/>
    </row>
    <row r="15" spans="1:28" s="161" customFormat="1" ht="22.5" customHeight="1" x14ac:dyDescent="0.25">
      <c r="A15" s="85" t="s">
        <v>687</v>
      </c>
      <c r="B15" s="128" t="s">
        <v>5920</v>
      </c>
      <c r="C15" s="162" t="s">
        <v>5951</v>
      </c>
      <c r="D15" s="133">
        <v>2</v>
      </c>
      <c r="E15" s="133">
        <v>1</v>
      </c>
      <c r="F15" s="169" t="s">
        <v>3438</v>
      </c>
      <c r="G15" s="169" t="s">
        <v>7618</v>
      </c>
      <c r="H15" s="131">
        <v>2</v>
      </c>
      <c r="I15" s="131">
        <v>1</v>
      </c>
      <c r="J15" s="166" t="s">
        <v>5950</v>
      </c>
      <c r="K15" s="223" t="s">
        <v>3461</v>
      </c>
      <c r="L15" s="164" t="s">
        <v>48</v>
      </c>
      <c r="M15" s="164" t="s">
        <v>48</v>
      </c>
      <c r="N15" s="133"/>
      <c r="O15" s="133"/>
      <c r="P15" s="227" t="s">
        <v>6726</v>
      </c>
      <c r="Q15" s="133" t="s">
        <v>6200</v>
      </c>
      <c r="R15" s="133"/>
      <c r="S15" s="128"/>
      <c r="T15" s="126" t="str">
        <f t="shared" si="0"/>
        <v>ECCDCBP-309-20-Caraga</v>
      </c>
      <c r="U15" s="129" t="s">
        <v>6303</v>
      </c>
      <c r="V15" s="129" t="s">
        <v>6305</v>
      </c>
      <c r="W15" s="128" t="str">
        <f t="shared" si="1"/>
        <v>ECCDSP-321-19-Caraga</v>
      </c>
      <c r="X15" s="129" t="s">
        <v>6303</v>
      </c>
      <c r="Y15" s="129" t="s">
        <v>6305</v>
      </c>
      <c r="Z15" s="155" t="s">
        <v>1639</v>
      </c>
      <c r="AA15" s="155" t="s">
        <v>1627</v>
      </c>
      <c r="AB15" s="206"/>
    </row>
    <row r="16" spans="1:28" s="161" customFormat="1" ht="24.75" customHeight="1" x14ac:dyDescent="0.25">
      <c r="A16" s="85" t="s">
        <v>688</v>
      </c>
      <c r="B16" s="128" t="s">
        <v>5920</v>
      </c>
      <c r="C16" s="162" t="s">
        <v>5953</v>
      </c>
      <c r="D16" s="133">
        <v>1</v>
      </c>
      <c r="E16" s="133">
        <v>1</v>
      </c>
      <c r="F16" s="169" t="s">
        <v>6126</v>
      </c>
      <c r="G16" s="169" t="s">
        <v>7618</v>
      </c>
      <c r="H16" s="131">
        <v>1</v>
      </c>
      <c r="I16" s="131">
        <v>1</v>
      </c>
      <c r="J16" s="166" t="s">
        <v>5952</v>
      </c>
      <c r="K16" s="223" t="s">
        <v>3461</v>
      </c>
      <c r="L16" s="164" t="s">
        <v>48</v>
      </c>
      <c r="M16" s="164" t="s">
        <v>48</v>
      </c>
      <c r="N16" s="133"/>
      <c r="O16" s="133"/>
      <c r="P16" s="227" t="s">
        <v>6726</v>
      </c>
      <c r="Q16" s="133" t="s">
        <v>6200</v>
      </c>
      <c r="R16" s="133"/>
      <c r="S16" s="128"/>
      <c r="T16" s="126" t="str">
        <f t="shared" si="0"/>
        <v>ECCDCBP-310-20-Caraga</v>
      </c>
      <c r="U16" s="129" t="s">
        <v>6303</v>
      </c>
      <c r="V16" s="129" t="s">
        <v>6304</v>
      </c>
      <c r="W16" s="128" t="str">
        <f t="shared" si="1"/>
        <v>ECCDSP-322-19-Caraga</v>
      </c>
      <c r="X16" s="129" t="s">
        <v>6303</v>
      </c>
      <c r="Y16" s="129" t="s">
        <v>6304</v>
      </c>
      <c r="Z16" s="155" t="s">
        <v>1640</v>
      </c>
      <c r="AA16" s="155" t="s">
        <v>1628</v>
      </c>
      <c r="AB16" s="206"/>
    </row>
    <row r="17" spans="1:28" s="161" customFormat="1" ht="18.75" customHeight="1" x14ac:dyDescent="0.25">
      <c r="A17" s="85" t="s">
        <v>689</v>
      </c>
      <c r="B17" s="128" t="s">
        <v>5920</v>
      </c>
      <c r="C17" s="162" t="s">
        <v>5955</v>
      </c>
      <c r="D17" s="133">
        <v>3</v>
      </c>
      <c r="E17" s="133">
        <v>1</v>
      </c>
      <c r="F17" s="169" t="s">
        <v>6127</v>
      </c>
      <c r="G17" s="169" t="s">
        <v>7618</v>
      </c>
      <c r="H17" s="131">
        <v>3</v>
      </c>
      <c r="I17" s="131">
        <v>1</v>
      </c>
      <c r="J17" s="166" t="s">
        <v>5954</v>
      </c>
      <c r="K17" s="223" t="s">
        <v>3461</v>
      </c>
      <c r="L17" s="164" t="s">
        <v>48</v>
      </c>
      <c r="M17" s="164" t="s">
        <v>48</v>
      </c>
      <c r="N17" s="133"/>
      <c r="O17" s="133"/>
      <c r="P17" s="227" t="s">
        <v>6726</v>
      </c>
      <c r="Q17" s="133" t="s">
        <v>6200</v>
      </c>
      <c r="R17" s="133"/>
      <c r="S17" s="128"/>
      <c r="T17" s="126" t="str">
        <f t="shared" si="0"/>
        <v>ECCDCBP-311-20-Caraga</v>
      </c>
      <c r="U17" s="129" t="s">
        <v>6303</v>
      </c>
      <c r="V17" s="133" t="s">
        <v>6306</v>
      </c>
      <c r="W17" s="128" t="str">
        <f t="shared" si="1"/>
        <v>ECCDSP-323-19-Caraga</v>
      </c>
      <c r="X17" s="129" t="s">
        <v>6303</v>
      </c>
      <c r="Y17" s="133" t="s">
        <v>6306</v>
      </c>
      <c r="Z17" s="155" t="s">
        <v>1641</v>
      </c>
      <c r="AA17" s="155" t="s">
        <v>1629</v>
      </c>
      <c r="AB17" s="206"/>
    </row>
    <row r="18" spans="1:28" s="161" customFormat="1" ht="30" x14ac:dyDescent="0.25">
      <c r="A18" s="85" t="s">
        <v>690</v>
      </c>
      <c r="B18" s="128" t="s">
        <v>5714</v>
      </c>
      <c r="C18" s="209" t="s">
        <v>5957</v>
      </c>
      <c r="D18" s="129">
        <v>2</v>
      </c>
      <c r="E18" s="133">
        <v>1</v>
      </c>
      <c r="F18" s="207" t="s">
        <v>6128</v>
      </c>
      <c r="G18" s="207" t="s">
        <v>7618</v>
      </c>
      <c r="H18" s="214">
        <v>2</v>
      </c>
      <c r="I18" s="131">
        <v>1</v>
      </c>
      <c r="J18" s="208" t="s">
        <v>5956</v>
      </c>
      <c r="K18" s="224" t="s">
        <v>5303</v>
      </c>
      <c r="L18" s="164"/>
      <c r="M18" s="164" t="s">
        <v>48</v>
      </c>
      <c r="N18" s="164" t="s">
        <v>48</v>
      </c>
      <c r="O18" s="129"/>
      <c r="P18" s="212"/>
      <c r="Q18" s="195" t="s">
        <v>6301</v>
      </c>
      <c r="R18" s="129"/>
      <c r="S18" s="129"/>
      <c r="T18" s="128" t="str">
        <f t="shared" si="0"/>
        <v>ECCDCBP-312-20-Caraga</v>
      </c>
      <c r="U18" s="129" t="s">
        <v>6303</v>
      </c>
      <c r="V18" s="129" t="s">
        <v>6305</v>
      </c>
      <c r="W18" s="128" t="str">
        <f t="shared" si="1"/>
        <v>ECCDSP-324-19-Caraga</v>
      </c>
      <c r="X18" s="129" t="s">
        <v>6303</v>
      </c>
      <c r="Y18" s="133" t="s">
        <v>6305</v>
      </c>
      <c r="Z18" s="155" t="s">
        <v>1642</v>
      </c>
      <c r="AA18" s="155" t="s">
        <v>1630</v>
      </c>
      <c r="AB18" s="206"/>
    </row>
    <row r="19" spans="1:28" s="161" customFormat="1" ht="30" x14ac:dyDescent="0.25">
      <c r="A19" s="85" t="s">
        <v>691</v>
      </c>
      <c r="B19" s="128" t="s">
        <v>5714</v>
      </c>
      <c r="C19" s="128" t="s">
        <v>6307</v>
      </c>
      <c r="D19" s="129">
        <v>1</v>
      </c>
      <c r="E19" s="133">
        <v>1</v>
      </c>
      <c r="F19" s="207"/>
      <c r="G19" s="207"/>
      <c r="H19" s="214"/>
      <c r="I19" s="131"/>
      <c r="J19" s="208" t="s">
        <v>5956</v>
      </c>
      <c r="K19" s="224" t="s">
        <v>5303</v>
      </c>
      <c r="L19" s="164"/>
      <c r="M19" s="164"/>
      <c r="N19" s="164"/>
      <c r="O19" s="129"/>
      <c r="P19" s="212"/>
      <c r="Q19" s="195" t="s">
        <v>6301</v>
      </c>
      <c r="R19" s="129"/>
      <c r="S19" s="129"/>
      <c r="T19" s="128" t="s">
        <v>6308</v>
      </c>
      <c r="U19" s="129" t="s">
        <v>6303</v>
      </c>
      <c r="V19" s="129" t="s">
        <v>6304</v>
      </c>
      <c r="W19" s="128"/>
      <c r="X19" s="129"/>
      <c r="Y19" s="133"/>
      <c r="Z19" s="155"/>
      <c r="AA19" s="155"/>
      <c r="AB19" s="206"/>
    </row>
    <row r="20" spans="1:28" s="161" customFormat="1" ht="30" x14ac:dyDescent="0.25">
      <c r="A20" s="85" t="s">
        <v>692</v>
      </c>
      <c r="B20" s="128" t="s">
        <v>5714</v>
      </c>
      <c r="C20" s="209" t="s">
        <v>2124</v>
      </c>
      <c r="D20" s="129">
        <v>1</v>
      </c>
      <c r="E20" s="133">
        <v>1</v>
      </c>
      <c r="F20" s="207" t="s">
        <v>6129</v>
      </c>
      <c r="G20" s="288" t="s">
        <v>7618</v>
      </c>
      <c r="H20" s="214">
        <v>1</v>
      </c>
      <c r="I20" s="131">
        <v>1</v>
      </c>
      <c r="J20" s="208" t="s">
        <v>5958</v>
      </c>
      <c r="K20" s="224" t="s">
        <v>5303</v>
      </c>
      <c r="L20" s="164"/>
      <c r="M20" s="164"/>
      <c r="N20" s="129"/>
      <c r="O20" s="129"/>
      <c r="P20" s="212"/>
      <c r="Q20" s="195" t="s">
        <v>6301</v>
      </c>
      <c r="R20" s="129"/>
      <c r="S20" s="129"/>
      <c r="T20" s="128" t="str">
        <f t="shared" ref="T20:T30" si="2">CONCATENATE("ECCDCBP-",AA20,"-19-Caraga")</f>
        <v>ECCDCBP-314-19-Caraga</v>
      </c>
      <c r="U20" s="129" t="s">
        <v>6303</v>
      </c>
      <c r="V20" s="129" t="s">
        <v>6304</v>
      </c>
      <c r="W20" s="128" t="str">
        <f t="shared" si="1"/>
        <v>ECCDSP-325-19-Caraga</v>
      </c>
      <c r="X20" s="129" t="s">
        <v>6303</v>
      </c>
      <c r="Y20" s="129" t="s">
        <v>6304</v>
      </c>
      <c r="Z20" s="155" t="s">
        <v>1643</v>
      </c>
      <c r="AA20" s="155" t="s">
        <v>1632</v>
      </c>
      <c r="AB20" s="206"/>
    </row>
    <row r="21" spans="1:28" s="161" customFormat="1" ht="30" x14ac:dyDescent="0.25">
      <c r="A21" s="85" t="s">
        <v>693</v>
      </c>
      <c r="B21" s="128" t="s">
        <v>5714</v>
      </c>
      <c r="C21" s="209" t="s">
        <v>5937</v>
      </c>
      <c r="D21" s="129">
        <v>1</v>
      </c>
      <c r="E21" s="133">
        <v>1</v>
      </c>
      <c r="F21" s="207" t="s">
        <v>6130</v>
      </c>
      <c r="G21" s="288" t="s">
        <v>7618</v>
      </c>
      <c r="H21" s="214">
        <v>1</v>
      </c>
      <c r="I21" s="131">
        <v>1</v>
      </c>
      <c r="J21" s="208" t="s">
        <v>5959</v>
      </c>
      <c r="K21" s="224" t="s">
        <v>5303</v>
      </c>
      <c r="L21" s="164"/>
      <c r="M21" s="129"/>
      <c r="N21" s="129"/>
      <c r="O21" s="129"/>
      <c r="P21" s="212"/>
      <c r="Q21" s="195" t="s">
        <v>6301</v>
      </c>
      <c r="R21" s="129"/>
      <c r="S21" s="129"/>
      <c r="T21" s="128" t="str">
        <f t="shared" si="2"/>
        <v>ECCDCBP-315-19-Caraga</v>
      </c>
      <c r="U21" s="129" t="s">
        <v>6303</v>
      </c>
      <c r="V21" s="129" t="s">
        <v>6304</v>
      </c>
      <c r="W21" s="128" t="str">
        <f t="shared" si="1"/>
        <v>ECCDSP-326-19-Caraga</v>
      </c>
      <c r="X21" s="129" t="s">
        <v>6303</v>
      </c>
      <c r="Y21" s="129" t="s">
        <v>6304</v>
      </c>
      <c r="Z21" s="155" t="s">
        <v>1644</v>
      </c>
      <c r="AA21" s="155" t="s">
        <v>1633</v>
      </c>
      <c r="AB21" s="206"/>
    </row>
    <row r="22" spans="1:28" s="161" customFormat="1" ht="30" x14ac:dyDescent="0.25">
      <c r="A22" s="85" t="s">
        <v>694</v>
      </c>
      <c r="B22" s="128" t="s">
        <v>5714</v>
      </c>
      <c r="C22" s="209" t="s">
        <v>5961</v>
      </c>
      <c r="D22" s="129">
        <v>1</v>
      </c>
      <c r="E22" s="133">
        <v>1</v>
      </c>
      <c r="F22" s="207" t="s">
        <v>6131</v>
      </c>
      <c r="G22" s="288" t="s">
        <v>7619</v>
      </c>
      <c r="H22" s="214">
        <v>1</v>
      </c>
      <c r="I22" s="131">
        <v>1</v>
      </c>
      <c r="J22" s="208" t="s">
        <v>5960</v>
      </c>
      <c r="K22" s="224" t="s">
        <v>5303</v>
      </c>
      <c r="L22" s="164"/>
      <c r="M22" s="129"/>
      <c r="N22" s="129"/>
      <c r="O22" s="129"/>
      <c r="P22" s="212"/>
      <c r="Q22" s="195" t="s">
        <v>6301</v>
      </c>
      <c r="R22" s="129"/>
      <c r="S22" s="129"/>
      <c r="T22" s="128" t="str">
        <f t="shared" si="2"/>
        <v>ECCDCBP-316-19-Caraga</v>
      </c>
      <c r="U22" s="129" t="s">
        <v>6303</v>
      </c>
      <c r="V22" s="129" t="s">
        <v>6304</v>
      </c>
      <c r="W22" s="128" t="str">
        <f t="shared" si="1"/>
        <v>ECCDSP-327-19-Caraga</v>
      </c>
      <c r="X22" s="129" t="s">
        <v>6303</v>
      </c>
      <c r="Y22" s="129" t="s">
        <v>6304</v>
      </c>
      <c r="Z22" s="155" t="s">
        <v>1645</v>
      </c>
      <c r="AA22" s="155" t="s">
        <v>1634</v>
      </c>
      <c r="AB22" s="206"/>
    </row>
    <row r="23" spans="1:28" s="161" customFormat="1" ht="30" x14ac:dyDescent="0.25">
      <c r="A23" s="85" t="s">
        <v>695</v>
      </c>
      <c r="B23" s="128" t="s">
        <v>5714</v>
      </c>
      <c r="C23" s="209" t="s">
        <v>5962</v>
      </c>
      <c r="D23" s="129">
        <v>1</v>
      </c>
      <c r="E23" s="133">
        <v>1</v>
      </c>
      <c r="F23" s="207" t="s">
        <v>6132</v>
      </c>
      <c r="G23" s="288" t="s">
        <v>7618</v>
      </c>
      <c r="H23" s="214">
        <v>1</v>
      </c>
      <c r="I23" s="131">
        <v>1</v>
      </c>
      <c r="J23" s="208" t="s">
        <v>5959</v>
      </c>
      <c r="K23" s="224" t="s">
        <v>5303</v>
      </c>
      <c r="L23" s="164"/>
      <c r="M23" s="129"/>
      <c r="N23" s="129"/>
      <c r="O23" s="129"/>
      <c r="P23" s="212"/>
      <c r="Q23" s="195" t="s">
        <v>6301</v>
      </c>
      <c r="R23" s="129"/>
      <c r="S23" s="129"/>
      <c r="T23" s="128" t="str">
        <f t="shared" si="2"/>
        <v>ECCDCBP-317-19-Caraga</v>
      </c>
      <c r="U23" s="129" t="s">
        <v>6303</v>
      </c>
      <c r="V23" s="129" t="s">
        <v>6304</v>
      </c>
      <c r="W23" s="128" t="str">
        <f t="shared" si="1"/>
        <v>ECCDSP-328-19-Caraga</v>
      </c>
      <c r="X23" s="129" t="s">
        <v>6303</v>
      </c>
      <c r="Y23" s="129" t="s">
        <v>6304</v>
      </c>
      <c r="Z23" s="155" t="s">
        <v>1646</v>
      </c>
      <c r="AA23" s="155" t="s">
        <v>1635</v>
      </c>
      <c r="AB23" s="206"/>
    </row>
    <row r="24" spans="1:28" s="161" customFormat="1" ht="30" x14ac:dyDescent="0.25">
      <c r="A24" s="85" t="s">
        <v>696</v>
      </c>
      <c r="B24" s="128" t="s">
        <v>5714</v>
      </c>
      <c r="C24" s="209" t="s">
        <v>5963</v>
      </c>
      <c r="D24" s="129">
        <v>2</v>
      </c>
      <c r="E24" s="133">
        <v>1</v>
      </c>
      <c r="F24" s="207" t="s">
        <v>6133</v>
      </c>
      <c r="G24" s="288" t="s">
        <v>7618</v>
      </c>
      <c r="H24" s="214">
        <v>1</v>
      </c>
      <c r="I24" s="131">
        <v>1</v>
      </c>
      <c r="J24" s="208" t="s">
        <v>5959</v>
      </c>
      <c r="K24" s="224" t="s">
        <v>5303</v>
      </c>
      <c r="L24" s="164"/>
      <c r="M24" s="129"/>
      <c r="N24" s="129"/>
      <c r="O24" s="129"/>
      <c r="P24" s="212"/>
      <c r="Q24" s="195" t="s">
        <v>6301</v>
      </c>
      <c r="R24" s="129"/>
      <c r="S24" s="129"/>
      <c r="T24" s="128" t="str">
        <f t="shared" si="2"/>
        <v>ECCDCBP-318-19-Caraga</v>
      </c>
      <c r="U24" s="129" t="s">
        <v>6303</v>
      </c>
      <c r="V24" s="129" t="s">
        <v>6305</v>
      </c>
      <c r="W24" s="128" t="str">
        <f t="shared" si="1"/>
        <v>ECCDSP-329-19-Caraga</v>
      </c>
      <c r="X24" s="129" t="s">
        <v>6303</v>
      </c>
      <c r="Y24" s="129" t="s">
        <v>6304</v>
      </c>
      <c r="Z24" s="155" t="s">
        <v>1647</v>
      </c>
      <c r="AA24" s="155" t="s">
        <v>1636</v>
      </c>
      <c r="AB24" s="206"/>
    </row>
    <row r="25" spans="1:28" s="161" customFormat="1" ht="30" x14ac:dyDescent="0.25">
      <c r="A25" s="85" t="s">
        <v>697</v>
      </c>
      <c r="B25" s="128" t="s">
        <v>5714</v>
      </c>
      <c r="C25" s="209" t="s">
        <v>5965</v>
      </c>
      <c r="D25" s="129">
        <v>1</v>
      </c>
      <c r="E25" s="133">
        <v>1</v>
      </c>
      <c r="F25" s="207" t="s">
        <v>6134</v>
      </c>
      <c r="G25" s="288" t="s">
        <v>7618</v>
      </c>
      <c r="H25" s="214">
        <v>1</v>
      </c>
      <c r="I25" s="131">
        <v>1</v>
      </c>
      <c r="J25" s="208" t="s">
        <v>5964</v>
      </c>
      <c r="K25" s="224" t="s">
        <v>5303</v>
      </c>
      <c r="L25" s="164"/>
      <c r="M25" s="129"/>
      <c r="N25" s="129"/>
      <c r="O25" s="129"/>
      <c r="P25" s="212"/>
      <c r="Q25" s="195" t="s">
        <v>6301</v>
      </c>
      <c r="R25" s="129"/>
      <c r="S25" s="129"/>
      <c r="T25" s="128" t="str">
        <f t="shared" si="2"/>
        <v>ECCDCBP-319-19-Caraga</v>
      </c>
      <c r="U25" s="129" t="s">
        <v>6303</v>
      </c>
      <c r="V25" s="129" t="s">
        <v>6304</v>
      </c>
      <c r="W25" s="128" t="str">
        <f t="shared" si="1"/>
        <v>ECCDSP-330-19-Caraga</v>
      </c>
      <c r="X25" s="129" t="s">
        <v>6303</v>
      </c>
      <c r="Y25" s="129" t="s">
        <v>6304</v>
      </c>
      <c r="Z25" s="155" t="s">
        <v>1648</v>
      </c>
      <c r="AA25" s="155" t="s">
        <v>1637</v>
      </c>
      <c r="AB25" s="206"/>
    </row>
    <row r="26" spans="1:28" s="161" customFormat="1" ht="30" x14ac:dyDescent="0.25">
      <c r="A26" s="85" t="s">
        <v>698</v>
      </c>
      <c r="B26" s="128" t="s">
        <v>5714</v>
      </c>
      <c r="C26" s="209" t="s">
        <v>5967</v>
      </c>
      <c r="D26" s="129">
        <v>2</v>
      </c>
      <c r="E26" s="133">
        <v>1</v>
      </c>
      <c r="F26" s="207" t="s">
        <v>6135</v>
      </c>
      <c r="G26" s="288" t="s">
        <v>7618</v>
      </c>
      <c r="H26" s="214">
        <v>2</v>
      </c>
      <c r="I26" s="131">
        <v>1</v>
      </c>
      <c r="J26" s="208" t="s">
        <v>5966</v>
      </c>
      <c r="K26" s="224" t="s">
        <v>5303</v>
      </c>
      <c r="L26" s="164"/>
      <c r="M26" s="129"/>
      <c r="N26" s="129"/>
      <c r="O26" s="129"/>
      <c r="P26" s="212"/>
      <c r="Q26" s="195" t="s">
        <v>6301</v>
      </c>
      <c r="R26" s="129"/>
      <c r="S26" s="129"/>
      <c r="T26" s="128" t="str">
        <f t="shared" si="2"/>
        <v>ECCDCBP-320-19-Caraga</v>
      </c>
      <c r="U26" s="129" t="s">
        <v>6303</v>
      </c>
      <c r="V26" s="129" t="s">
        <v>6305</v>
      </c>
      <c r="W26" s="128" t="str">
        <f t="shared" si="1"/>
        <v>ECCDSP-331-19-Caraga</v>
      </c>
      <c r="X26" s="129" t="s">
        <v>6303</v>
      </c>
      <c r="Y26" s="133" t="s">
        <v>6305</v>
      </c>
      <c r="Z26" s="155" t="s">
        <v>5983</v>
      </c>
      <c r="AA26" s="155" t="s">
        <v>1638</v>
      </c>
      <c r="AB26" s="206"/>
    </row>
    <row r="27" spans="1:28" s="161" customFormat="1" ht="30" x14ac:dyDescent="0.25">
      <c r="A27" s="85" t="s">
        <v>702</v>
      </c>
      <c r="B27" s="128" t="s">
        <v>5714</v>
      </c>
      <c r="C27" s="209" t="s">
        <v>2119</v>
      </c>
      <c r="D27" s="129">
        <v>1</v>
      </c>
      <c r="E27" s="133">
        <v>1</v>
      </c>
      <c r="F27" s="207" t="s">
        <v>6136</v>
      </c>
      <c r="G27" s="288" t="s">
        <v>7618</v>
      </c>
      <c r="H27" s="214">
        <v>1</v>
      </c>
      <c r="I27" s="131">
        <v>1</v>
      </c>
      <c r="J27" s="208" t="s">
        <v>5968</v>
      </c>
      <c r="K27" s="224" t="s">
        <v>5303</v>
      </c>
      <c r="L27" s="164"/>
      <c r="M27" s="129"/>
      <c r="N27" s="129"/>
      <c r="O27" s="129"/>
      <c r="P27" s="212"/>
      <c r="Q27" s="195" t="s">
        <v>6301</v>
      </c>
      <c r="R27" s="129"/>
      <c r="S27" s="129"/>
      <c r="T27" s="128" t="str">
        <f t="shared" si="2"/>
        <v>ECCDCBP-321-19-Caraga</v>
      </c>
      <c r="U27" s="129" t="s">
        <v>6303</v>
      </c>
      <c r="V27" s="129" t="s">
        <v>6304</v>
      </c>
      <c r="W27" s="128" t="str">
        <f t="shared" si="1"/>
        <v>ECCDSP-332-19-Caraga</v>
      </c>
      <c r="X27" s="129" t="s">
        <v>6303</v>
      </c>
      <c r="Y27" s="129" t="s">
        <v>6304</v>
      </c>
      <c r="Z27" s="155" t="s">
        <v>5986</v>
      </c>
      <c r="AA27" s="155" t="s">
        <v>1639</v>
      </c>
      <c r="AB27" s="206"/>
    </row>
    <row r="28" spans="1:28" s="161" customFormat="1" ht="30" x14ac:dyDescent="0.25">
      <c r="A28" s="85" t="s">
        <v>703</v>
      </c>
      <c r="B28" s="128" t="s">
        <v>5714</v>
      </c>
      <c r="C28" s="209" t="s">
        <v>5970</v>
      </c>
      <c r="D28" s="129">
        <v>1</v>
      </c>
      <c r="E28" s="133">
        <v>1</v>
      </c>
      <c r="F28" s="207" t="s">
        <v>6137</v>
      </c>
      <c r="G28" s="288" t="s">
        <v>7618</v>
      </c>
      <c r="H28" s="214">
        <v>1</v>
      </c>
      <c r="I28" s="131">
        <v>1</v>
      </c>
      <c r="J28" s="208" t="s">
        <v>5969</v>
      </c>
      <c r="K28" s="224" t="s">
        <v>5303</v>
      </c>
      <c r="L28" s="164"/>
      <c r="M28" s="129"/>
      <c r="N28" s="129"/>
      <c r="O28" s="129"/>
      <c r="P28" s="212"/>
      <c r="Q28" s="195" t="s">
        <v>6301</v>
      </c>
      <c r="R28" s="129"/>
      <c r="S28" s="129"/>
      <c r="T28" s="128" t="str">
        <f t="shared" si="2"/>
        <v>ECCDCBP-322-19-Caraga</v>
      </c>
      <c r="U28" s="129" t="s">
        <v>6303</v>
      </c>
      <c r="V28" s="129" t="s">
        <v>6304</v>
      </c>
      <c r="W28" s="128" t="str">
        <f t="shared" si="1"/>
        <v>ECCDSP-333-19-Caraga</v>
      </c>
      <c r="X28" s="129" t="s">
        <v>6303</v>
      </c>
      <c r="Y28" s="129" t="s">
        <v>6304</v>
      </c>
      <c r="Z28" s="155" t="s">
        <v>5988</v>
      </c>
      <c r="AA28" s="155" t="s">
        <v>1640</v>
      </c>
      <c r="AB28" s="206"/>
    </row>
    <row r="29" spans="1:28" s="161" customFormat="1" ht="30" x14ac:dyDescent="0.25">
      <c r="A29" s="85" t="s">
        <v>704</v>
      </c>
      <c r="B29" s="128"/>
      <c r="C29" s="128" t="s">
        <v>6309</v>
      </c>
      <c r="D29" s="129">
        <v>1</v>
      </c>
      <c r="E29" s="133">
        <v>1</v>
      </c>
      <c r="F29" s="207"/>
      <c r="G29" s="288"/>
      <c r="H29" s="214"/>
      <c r="I29" s="131"/>
      <c r="J29" s="208"/>
      <c r="K29" s="224" t="s">
        <v>5303</v>
      </c>
      <c r="L29" s="164"/>
      <c r="M29" s="129"/>
      <c r="N29" s="129"/>
      <c r="O29" s="129"/>
      <c r="P29" s="212"/>
      <c r="Q29" s="195" t="s">
        <v>6301</v>
      </c>
      <c r="R29" s="129"/>
      <c r="S29" s="129"/>
      <c r="T29" s="128" t="s">
        <v>6310</v>
      </c>
      <c r="U29" s="129" t="s">
        <v>6303</v>
      </c>
      <c r="V29" s="129" t="s">
        <v>6304</v>
      </c>
      <c r="W29" s="128"/>
      <c r="X29" s="129"/>
      <c r="Y29" s="129"/>
      <c r="Z29" s="155"/>
      <c r="AA29" s="155"/>
      <c r="AB29" s="206"/>
    </row>
    <row r="30" spans="1:28" s="161" customFormat="1" ht="30" x14ac:dyDescent="0.25">
      <c r="A30" s="85" t="s">
        <v>705</v>
      </c>
      <c r="B30" s="128" t="s">
        <v>5714</v>
      </c>
      <c r="C30" s="209" t="s">
        <v>5972</v>
      </c>
      <c r="D30" s="129">
        <v>1</v>
      </c>
      <c r="E30" s="133">
        <v>1</v>
      </c>
      <c r="F30" s="207" t="s">
        <v>6138</v>
      </c>
      <c r="G30" s="288" t="s">
        <v>7618</v>
      </c>
      <c r="H30" s="214">
        <v>1</v>
      </c>
      <c r="I30" s="131">
        <v>1</v>
      </c>
      <c r="J30" s="208" t="s">
        <v>5971</v>
      </c>
      <c r="K30" s="224" t="s">
        <v>5303</v>
      </c>
      <c r="L30" s="164"/>
      <c r="M30" s="129"/>
      <c r="N30" s="129"/>
      <c r="O30" s="129"/>
      <c r="P30" s="212"/>
      <c r="Q30" s="195" t="s">
        <v>6301</v>
      </c>
      <c r="R30" s="129"/>
      <c r="S30" s="129"/>
      <c r="T30" s="128" t="str">
        <f t="shared" si="2"/>
        <v>ECCDCBP-324-19-Caraga</v>
      </c>
      <c r="U30" s="129" t="s">
        <v>6303</v>
      </c>
      <c r="V30" s="129" t="s">
        <v>6304</v>
      </c>
      <c r="W30" s="128" t="str">
        <f t="shared" si="1"/>
        <v>ECCDSP-334-19-Caraga</v>
      </c>
      <c r="X30" s="129" t="s">
        <v>6303</v>
      </c>
      <c r="Y30" s="129" t="s">
        <v>6304</v>
      </c>
      <c r="Z30" s="155" t="s">
        <v>5991</v>
      </c>
      <c r="AA30" s="155" t="s">
        <v>1642</v>
      </c>
      <c r="AB30" s="206"/>
    </row>
    <row r="31" spans="1:28" s="161" customFormat="1" ht="30" x14ac:dyDescent="0.25">
      <c r="A31" s="85" t="s">
        <v>706</v>
      </c>
      <c r="B31" s="128" t="s">
        <v>5714</v>
      </c>
      <c r="C31" s="128" t="s">
        <v>6311</v>
      </c>
      <c r="D31" s="129">
        <v>1</v>
      </c>
      <c r="E31" s="133">
        <v>1</v>
      </c>
      <c r="F31" s="207"/>
      <c r="G31" s="288"/>
      <c r="H31" s="214"/>
      <c r="I31" s="131"/>
      <c r="J31" s="208"/>
      <c r="K31" s="224" t="s">
        <v>5303</v>
      </c>
      <c r="L31" s="164"/>
      <c r="M31" s="129"/>
      <c r="N31" s="129"/>
      <c r="O31" s="129"/>
      <c r="P31" s="212"/>
      <c r="Q31" s="195" t="s">
        <v>6301</v>
      </c>
      <c r="R31" s="129"/>
      <c r="S31" s="129"/>
      <c r="T31" s="128" t="s">
        <v>6312</v>
      </c>
      <c r="U31" s="129" t="s">
        <v>6303</v>
      </c>
      <c r="V31" s="129" t="s">
        <v>6304</v>
      </c>
      <c r="W31" s="128"/>
      <c r="X31" s="129"/>
      <c r="Y31" s="129"/>
      <c r="Z31" s="155"/>
      <c r="AA31" s="155"/>
      <c r="AB31" s="206"/>
    </row>
    <row r="32" spans="1:28" s="161" customFormat="1" ht="30" x14ac:dyDescent="0.25">
      <c r="A32" s="85" t="s">
        <v>707</v>
      </c>
      <c r="B32" s="128" t="s">
        <v>5973</v>
      </c>
      <c r="C32" s="210" t="s">
        <v>5975</v>
      </c>
      <c r="D32" s="129">
        <v>1</v>
      </c>
      <c r="E32" s="133">
        <v>1</v>
      </c>
      <c r="F32" s="207" t="s">
        <v>6139</v>
      </c>
      <c r="G32" s="288" t="s">
        <v>7618</v>
      </c>
      <c r="H32" s="214">
        <v>1</v>
      </c>
      <c r="I32" s="131">
        <v>1</v>
      </c>
      <c r="J32" s="211" t="s">
        <v>5974</v>
      </c>
      <c r="K32" s="224" t="s">
        <v>5303</v>
      </c>
      <c r="L32" s="164" t="s">
        <v>48</v>
      </c>
      <c r="M32" s="129"/>
      <c r="N32" s="129"/>
      <c r="O32" s="164" t="s">
        <v>48</v>
      </c>
      <c r="P32" s="212"/>
      <c r="Q32" s="195" t="s">
        <v>6301</v>
      </c>
      <c r="R32" s="129"/>
      <c r="S32" s="129"/>
      <c r="T32" s="128" t="str">
        <f t="shared" ref="T32:T53" si="3">CONCATENATE("ECCDCBP-",AA32,"-20-Caraga")</f>
        <v>ECCDCBP-326-20-Caraga</v>
      </c>
      <c r="U32" s="129" t="s">
        <v>6313</v>
      </c>
      <c r="V32" s="129" t="s">
        <v>6315</v>
      </c>
      <c r="W32" s="128" t="str">
        <f t="shared" si="1"/>
        <v>ECCDSP-335-19-Caraga</v>
      </c>
      <c r="X32" s="129" t="s">
        <v>6313</v>
      </c>
      <c r="Y32" s="129" t="s">
        <v>6315</v>
      </c>
      <c r="Z32" s="155" t="s">
        <v>5994</v>
      </c>
      <c r="AA32" s="155" t="s">
        <v>1644</v>
      </c>
      <c r="AB32" s="206"/>
    </row>
    <row r="33" spans="1:28" s="161" customFormat="1" ht="30" x14ac:dyDescent="0.25">
      <c r="A33" s="85" t="s">
        <v>708</v>
      </c>
      <c r="B33" s="128" t="s">
        <v>5973</v>
      </c>
      <c r="C33" s="210" t="s">
        <v>5977</v>
      </c>
      <c r="D33" s="129">
        <v>1</v>
      </c>
      <c r="E33" s="133">
        <v>1</v>
      </c>
      <c r="F33" s="207" t="s">
        <v>6140</v>
      </c>
      <c r="G33" s="288" t="s">
        <v>7618</v>
      </c>
      <c r="H33" s="214">
        <v>1</v>
      </c>
      <c r="I33" s="131">
        <v>1</v>
      </c>
      <c r="J33" s="211" t="s">
        <v>5976</v>
      </c>
      <c r="K33" s="224" t="s">
        <v>5303</v>
      </c>
      <c r="L33" s="164" t="s">
        <v>48</v>
      </c>
      <c r="M33" s="129"/>
      <c r="N33" s="129"/>
      <c r="O33" s="164" t="s">
        <v>48</v>
      </c>
      <c r="P33" s="212"/>
      <c r="Q33" s="195" t="s">
        <v>6301</v>
      </c>
      <c r="R33" s="129"/>
      <c r="S33" s="129"/>
      <c r="T33" s="128" t="str">
        <f t="shared" si="3"/>
        <v>ECCDCBP-327-20-Caraga</v>
      </c>
      <c r="U33" s="129" t="s">
        <v>6313</v>
      </c>
      <c r="V33" s="129" t="s">
        <v>6315</v>
      </c>
      <c r="W33" s="128" t="str">
        <f t="shared" si="1"/>
        <v>ECCDSP-336-19-Caraga</v>
      </c>
      <c r="X33" s="129" t="s">
        <v>6313</v>
      </c>
      <c r="Y33" s="129" t="s">
        <v>6315</v>
      </c>
      <c r="Z33" s="155" t="s">
        <v>5996</v>
      </c>
      <c r="AA33" s="155" t="s">
        <v>1645</v>
      </c>
      <c r="AB33" s="206"/>
    </row>
    <row r="34" spans="1:28" s="161" customFormat="1" ht="30" x14ac:dyDescent="0.25">
      <c r="A34" s="85" t="s">
        <v>709</v>
      </c>
      <c r="B34" s="128" t="s">
        <v>5973</v>
      </c>
      <c r="C34" s="210" t="s">
        <v>5979</v>
      </c>
      <c r="D34" s="129">
        <v>1</v>
      </c>
      <c r="E34" s="133">
        <v>1</v>
      </c>
      <c r="F34" s="207" t="s">
        <v>2903</v>
      </c>
      <c r="G34" s="288" t="s">
        <v>7618</v>
      </c>
      <c r="H34" s="214">
        <v>1</v>
      </c>
      <c r="I34" s="131">
        <v>1</v>
      </c>
      <c r="J34" s="211" t="s">
        <v>5978</v>
      </c>
      <c r="K34" s="224" t="s">
        <v>5303</v>
      </c>
      <c r="L34" s="164"/>
      <c r="M34" s="129"/>
      <c r="N34" s="164" t="s">
        <v>48</v>
      </c>
      <c r="O34" s="164" t="s">
        <v>48</v>
      </c>
      <c r="P34" s="212"/>
      <c r="Q34" s="195" t="s">
        <v>6301</v>
      </c>
      <c r="R34" s="129"/>
      <c r="S34" s="129"/>
      <c r="T34" s="128" t="str">
        <f t="shared" si="3"/>
        <v>ECCDCBP-328-20-Caraga</v>
      </c>
      <c r="U34" s="129" t="s">
        <v>6313</v>
      </c>
      <c r="V34" s="129" t="s">
        <v>6315</v>
      </c>
      <c r="W34" s="128" t="str">
        <f t="shared" si="1"/>
        <v>ECCDSP-337-19-Caraga</v>
      </c>
      <c r="X34" s="129" t="s">
        <v>6313</v>
      </c>
      <c r="Y34" s="129" t="s">
        <v>6315</v>
      </c>
      <c r="Z34" s="155" t="s">
        <v>5999</v>
      </c>
      <c r="AA34" s="155" t="s">
        <v>1646</v>
      </c>
      <c r="AB34" s="206"/>
    </row>
    <row r="35" spans="1:28" s="161" customFormat="1" ht="30" x14ac:dyDescent="0.25">
      <c r="A35" s="85" t="s">
        <v>710</v>
      </c>
      <c r="B35" s="128" t="s">
        <v>5973</v>
      </c>
      <c r="C35" s="210" t="s">
        <v>5980</v>
      </c>
      <c r="D35" s="129">
        <v>1</v>
      </c>
      <c r="E35" s="133">
        <v>1</v>
      </c>
      <c r="F35" s="207" t="s">
        <v>2900</v>
      </c>
      <c r="G35" s="288" t="s">
        <v>7618</v>
      </c>
      <c r="H35" s="214">
        <v>1</v>
      </c>
      <c r="I35" s="131">
        <v>1</v>
      </c>
      <c r="J35" s="211" t="s">
        <v>5978</v>
      </c>
      <c r="K35" s="224" t="s">
        <v>5303</v>
      </c>
      <c r="L35" s="164"/>
      <c r="M35" s="129"/>
      <c r="N35" s="164" t="s">
        <v>48</v>
      </c>
      <c r="O35" s="164" t="s">
        <v>48</v>
      </c>
      <c r="P35" s="212"/>
      <c r="Q35" s="195" t="s">
        <v>6301</v>
      </c>
      <c r="R35" s="129"/>
      <c r="S35" s="129"/>
      <c r="T35" s="128" t="str">
        <f t="shared" si="3"/>
        <v>ECCDCBP-329-20-Caraga</v>
      </c>
      <c r="U35" s="129" t="s">
        <v>6313</v>
      </c>
      <c r="V35" s="129" t="s">
        <v>6315</v>
      </c>
      <c r="W35" s="128" t="str">
        <f t="shared" si="1"/>
        <v>ECCDSP-338-19-Caraga</v>
      </c>
      <c r="X35" s="129" t="s">
        <v>6313</v>
      </c>
      <c r="Y35" s="129" t="s">
        <v>6315</v>
      </c>
      <c r="Z35" s="155" t="s">
        <v>6002</v>
      </c>
      <c r="AA35" s="155" t="s">
        <v>1647</v>
      </c>
      <c r="AB35" s="206"/>
    </row>
    <row r="36" spans="1:28" s="161" customFormat="1" ht="30" x14ac:dyDescent="0.25">
      <c r="A36" s="85" t="s">
        <v>711</v>
      </c>
      <c r="B36" s="128" t="s">
        <v>5973</v>
      </c>
      <c r="C36" s="210" t="s">
        <v>5048</v>
      </c>
      <c r="D36" s="129">
        <v>1</v>
      </c>
      <c r="E36" s="133">
        <v>1</v>
      </c>
      <c r="F36" s="207" t="s">
        <v>2908</v>
      </c>
      <c r="G36" s="288" t="s">
        <v>7618</v>
      </c>
      <c r="H36" s="214">
        <v>2</v>
      </c>
      <c r="I36" s="131">
        <v>1</v>
      </c>
      <c r="J36" s="211" t="s">
        <v>5981</v>
      </c>
      <c r="K36" s="224" t="s">
        <v>5303</v>
      </c>
      <c r="L36" s="164"/>
      <c r="M36" s="129"/>
      <c r="N36" s="164" t="s">
        <v>48</v>
      </c>
      <c r="O36" s="164" t="s">
        <v>48</v>
      </c>
      <c r="P36" s="212"/>
      <c r="Q36" s="195" t="s">
        <v>6301</v>
      </c>
      <c r="R36" s="129"/>
      <c r="S36" s="129"/>
      <c r="T36" s="128" t="str">
        <f t="shared" si="3"/>
        <v>ECCDCBP-330-20-Caraga</v>
      </c>
      <c r="U36" s="129" t="s">
        <v>6313</v>
      </c>
      <c r="V36" s="129" t="s">
        <v>6315</v>
      </c>
      <c r="W36" s="128" t="str">
        <f t="shared" si="1"/>
        <v>ECCDSP-339-19-Caraga</v>
      </c>
      <c r="X36" s="129" t="s">
        <v>6313</v>
      </c>
      <c r="Y36" s="133" t="s">
        <v>6316</v>
      </c>
      <c r="Z36" s="155" t="s">
        <v>6004</v>
      </c>
      <c r="AA36" s="155" t="s">
        <v>1648</v>
      </c>
      <c r="AB36" s="206"/>
    </row>
    <row r="37" spans="1:28" s="161" customFormat="1" ht="30" x14ac:dyDescent="0.25">
      <c r="A37" s="85" t="s">
        <v>712</v>
      </c>
      <c r="B37" s="128" t="s">
        <v>5973</v>
      </c>
      <c r="C37" s="210" t="s">
        <v>5982</v>
      </c>
      <c r="D37" s="129">
        <v>1</v>
      </c>
      <c r="E37" s="133">
        <v>1</v>
      </c>
      <c r="F37" s="207" t="s">
        <v>2905</v>
      </c>
      <c r="G37" s="288" t="s">
        <v>7618</v>
      </c>
      <c r="H37" s="214">
        <v>1</v>
      </c>
      <c r="I37" s="131">
        <v>1</v>
      </c>
      <c r="J37" s="211" t="s">
        <v>5981</v>
      </c>
      <c r="K37" s="224" t="s">
        <v>5303</v>
      </c>
      <c r="L37" s="164"/>
      <c r="M37" s="129"/>
      <c r="N37" s="164" t="s">
        <v>48</v>
      </c>
      <c r="O37" s="164" t="s">
        <v>48</v>
      </c>
      <c r="P37" s="212"/>
      <c r="Q37" s="195" t="s">
        <v>6301</v>
      </c>
      <c r="R37" s="129"/>
      <c r="S37" s="129"/>
      <c r="T37" s="128" t="str">
        <f t="shared" si="3"/>
        <v>ECCDCBP-331-20-Caraga</v>
      </c>
      <c r="U37" s="129" t="s">
        <v>6313</v>
      </c>
      <c r="V37" s="129" t="s">
        <v>6315</v>
      </c>
      <c r="W37" s="128" t="str">
        <f t="shared" si="1"/>
        <v>ECCDSP-340-19-Caraga</v>
      </c>
      <c r="X37" s="129" t="s">
        <v>6313</v>
      </c>
      <c r="Y37" s="129" t="s">
        <v>6315</v>
      </c>
      <c r="Z37" s="155" t="s">
        <v>6007</v>
      </c>
      <c r="AA37" s="155" t="s">
        <v>5983</v>
      </c>
      <c r="AB37" s="206"/>
    </row>
    <row r="38" spans="1:28" s="161" customFormat="1" ht="30" x14ac:dyDescent="0.25">
      <c r="A38" s="85" t="s">
        <v>713</v>
      </c>
      <c r="B38" s="128" t="s">
        <v>5973</v>
      </c>
      <c r="C38" s="210" t="s">
        <v>5985</v>
      </c>
      <c r="D38" s="129">
        <v>1</v>
      </c>
      <c r="E38" s="133">
        <v>1</v>
      </c>
      <c r="F38" s="207" t="s">
        <v>6141</v>
      </c>
      <c r="G38" s="288" t="s">
        <v>7618</v>
      </c>
      <c r="H38" s="214">
        <v>1</v>
      </c>
      <c r="I38" s="131">
        <v>1</v>
      </c>
      <c r="J38" s="211" t="s">
        <v>5984</v>
      </c>
      <c r="K38" s="224" t="s">
        <v>5303</v>
      </c>
      <c r="L38" s="164" t="s">
        <v>48</v>
      </c>
      <c r="M38" s="129"/>
      <c r="N38" s="129"/>
      <c r="O38" s="164" t="s">
        <v>48</v>
      </c>
      <c r="P38" s="212"/>
      <c r="Q38" s="195" t="s">
        <v>6301</v>
      </c>
      <c r="R38" s="129"/>
      <c r="S38" s="129"/>
      <c r="T38" s="128" t="str">
        <f t="shared" si="3"/>
        <v>ECCDCBP-332-20-Caraga</v>
      </c>
      <c r="U38" s="129" t="s">
        <v>6313</v>
      </c>
      <c r="V38" s="129" t="s">
        <v>6315</v>
      </c>
      <c r="W38" s="128" t="str">
        <f t="shared" si="1"/>
        <v>ECCDSP-341-19-Caraga</v>
      </c>
      <c r="X38" s="129" t="s">
        <v>6313</v>
      </c>
      <c r="Y38" s="129" t="s">
        <v>6315</v>
      </c>
      <c r="Z38" s="155" t="s">
        <v>6010</v>
      </c>
      <c r="AA38" s="155" t="s">
        <v>5986</v>
      </c>
      <c r="AB38" s="206"/>
    </row>
    <row r="39" spans="1:28" s="161" customFormat="1" ht="30" x14ac:dyDescent="0.25">
      <c r="A39" s="85" t="s">
        <v>714</v>
      </c>
      <c r="B39" s="128" t="s">
        <v>5973</v>
      </c>
      <c r="C39" s="210" t="s">
        <v>5987</v>
      </c>
      <c r="D39" s="129">
        <v>2</v>
      </c>
      <c r="E39" s="133">
        <v>1</v>
      </c>
      <c r="F39" s="207" t="s">
        <v>6142</v>
      </c>
      <c r="G39" s="288" t="s">
        <v>7618</v>
      </c>
      <c r="H39" s="214">
        <v>2</v>
      </c>
      <c r="I39" s="131">
        <v>1</v>
      </c>
      <c r="J39" s="211" t="s">
        <v>5984</v>
      </c>
      <c r="K39" s="224" t="s">
        <v>5303</v>
      </c>
      <c r="L39" s="164"/>
      <c r="M39" s="129"/>
      <c r="N39" s="164" t="s">
        <v>48</v>
      </c>
      <c r="O39" s="164" t="s">
        <v>48</v>
      </c>
      <c r="P39" s="212"/>
      <c r="Q39" s="195" t="s">
        <v>6301</v>
      </c>
      <c r="R39" s="129"/>
      <c r="S39" s="129"/>
      <c r="T39" s="128" t="str">
        <f t="shared" si="3"/>
        <v>ECCDCBP-333-20-Caraga</v>
      </c>
      <c r="U39" s="129" t="s">
        <v>6313</v>
      </c>
      <c r="V39" s="129" t="s">
        <v>6314</v>
      </c>
      <c r="W39" s="128" t="str">
        <f t="shared" si="1"/>
        <v>ECCDSP-342-19-Caraga</v>
      </c>
      <c r="X39" s="129" t="s">
        <v>6313</v>
      </c>
      <c r="Y39" s="133" t="s">
        <v>6316</v>
      </c>
      <c r="Z39" s="155" t="s">
        <v>6013</v>
      </c>
      <c r="AA39" s="155" t="s">
        <v>5988</v>
      </c>
      <c r="AB39" s="206"/>
    </row>
    <row r="40" spans="1:28" s="161" customFormat="1" ht="30" x14ac:dyDescent="0.25">
      <c r="A40" s="85" t="s">
        <v>715</v>
      </c>
      <c r="B40" s="128" t="s">
        <v>5973</v>
      </c>
      <c r="C40" s="210" t="s">
        <v>5990</v>
      </c>
      <c r="D40" s="129">
        <v>1</v>
      </c>
      <c r="E40" s="133">
        <v>1</v>
      </c>
      <c r="F40" s="207" t="s">
        <v>6143</v>
      </c>
      <c r="G40" s="288" t="s">
        <v>7618</v>
      </c>
      <c r="H40" s="214">
        <v>1</v>
      </c>
      <c r="I40" s="131">
        <v>1</v>
      </c>
      <c r="J40" s="211" t="s">
        <v>5989</v>
      </c>
      <c r="K40" s="224" t="s">
        <v>5303</v>
      </c>
      <c r="L40" s="164" t="s">
        <v>48</v>
      </c>
      <c r="M40" s="164" t="s">
        <v>48</v>
      </c>
      <c r="N40" s="129"/>
      <c r="O40" s="129"/>
      <c r="P40" s="212"/>
      <c r="Q40" s="195" t="s">
        <v>6301</v>
      </c>
      <c r="R40" s="129"/>
      <c r="S40" s="129"/>
      <c r="T40" s="128" t="str">
        <f t="shared" si="3"/>
        <v>ECCDCBP-334-20-Caraga</v>
      </c>
      <c r="U40" s="129" t="s">
        <v>6313</v>
      </c>
      <c r="V40" s="129" t="s">
        <v>6315</v>
      </c>
      <c r="W40" s="128" t="str">
        <f t="shared" si="1"/>
        <v>ECCDSP-343-19-Caraga</v>
      </c>
      <c r="X40" s="129" t="s">
        <v>6313</v>
      </c>
      <c r="Y40" s="129" t="s">
        <v>6315</v>
      </c>
      <c r="Z40" s="155" t="s">
        <v>6015</v>
      </c>
      <c r="AA40" s="155" t="s">
        <v>5991</v>
      </c>
      <c r="AB40" s="206"/>
    </row>
    <row r="41" spans="1:28" s="161" customFormat="1" ht="30" x14ac:dyDescent="0.25">
      <c r="A41" s="85" t="s">
        <v>716</v>
      </c>
      <c r="B41" s="128" t="s">
        <v>5973</v>
      </c>
      <c r="C41" s="210" t="s">
        <v>5993</v>
      </c>
      <c r="D41" s="129">
        <v>1</v>
      </c>
      <c r="E41" s="133">
        <v>1</v>
      </c>
      <c r="F41" s="207" t="s">
        <v>6144</v>
      </c>
      <c r="G41" s="288" t="s">
        <v>7618</v>
      </c>
      <c r="H41" s="214">
        <v>1</v>
      </c>
      <c r="I41" s="131">
        <v>1</v>
      </c>
      <c r="J41" s="211" t="s">
        <v>5992</v>
      </c>
      <c r="K41" s="224" t="s">
        <v>5303</v>
      </c>
      <c r="L41" s="164" t="s">
        <v>48</v>
      </c>
      <c r="M41" s="129"/>
      <c r="N41" s="129"/>
      <c r="O41" s="164" t="s">
        <v>48</v>
      </c>
      <c r="P41" s="212"/>
      <c r="Q41" s="195" t="s">
        <v>6301</v>
      </c>
      <c r="R41" s="129"/>
      <c r="S41" s="129"/>
      <c r="T41" s="128" t="str">
        <f t="shared" si="3"/>
        <v>ECCDCBP-335-20-Caraga</v>
      </c>
      <c r="U41" s="129" t="s">
        <v>6313</v>
      </c>
      <c r="V41" s="129" t="s">
        <v>6315</v>
      </c>
      <c r="W41" s="128" t="str">
        <f t="shared" si="1"/>
        <v>ECCDSP-344-19-Caraga</v>
      </c>
      <c r="X41" s="129" t="s">
        <v>6313</v>
      </c>
      <c r="Y41" s="129" t="s">
        <v>6315</v>
      </c>
      <c r="Z41" s="155" t="s">
        <v>6018</v>
      </c>
      <c r="AA41" s="155" t="s">
        <v>5994</v>
      </c>
      <c r="AB41" s="206"/>
    </row>
    <row r="42" spans="1:28" s="161" customFormat="1" ht="30" x14ac:dyDescent="0.25">
      <c r="A42" s="85" t="s">
        <v>717</v>
      </c>
      <c r="B42" s="128" t="s">
        <v>5973</v>
      </c>
      <c r="C42" s="210" t="s">
        <v>5995</v>
      </c>
      <c r="D42" s="129">
        <v>2</v>
      </c>
      <c r="E42" s="133">
        <v>1</v>
      </c>
      <c r="F42" s="207" t="s">
        <v>6145</v>
      </c>
      <c r="G42" s="288" t="s">
        <v>7618</v>
      </c>
      <c r="H42" s="214">
        <v>2</v>
      </c>
      <c r="I42" s="131">
        <v>1</v>
      </c>
      <c r="J42" s="211" t="s">
        <v>5992</v>
      </c>
      <c r="K42" s="224" t="s">
        <v>5303</v>
      </c>
      <c r="L42" s="164" t="s">
        <v>48</v>
      </c>
      <c r="M42" s="129"/>
      <c r="N42" s="129"/>
      <c r="O42" s="164" t="s">
        <v>48</v>
      </c>
      <c r="P42" s="212"/>
      <c r="Q42" s="195" t="s">
        <v>6301</v>
      </c>
      <c r="R42" s="129"/>
      <c r="S42" s="129"/>
      <c r="T42" s="128" t="str">
        <f t="shared" si="3"/>
        <v>ECCDCBP-336-20-Caraga</v>
      </c>
      <c r="U42" s="129" t="s">
        <v>6313</v>
      </c>
      <c r="V42" s="129" t="s">
        <v>6314</v>
      </c>
      <c r="W42" s="128" t="str">
        <f t="shared" si="1"/>
        <v>ECCDSP-345-19-Caraga</v>
      </c>
      <c r="X42" s="129" t="s">
        <v>6313</v>
      </c>
      <c r="Y42" s="133" t="s">
        <v>6316</v>
      </c>
      <c r="Z42" s="155" t="s">
        <v>6020</v>
      </c>
      <c r="AA42" s="155" t="s">
        <v>5996</v>
      </c>
      <c r="AB42" s="206"/>
    </row>
    <row r="43" spans="1:28" s="161" customFormat="1" ht="30" x14ac:dyDescent="0.25">
      <c r="A43" s="85" t="s">
        <v>718</v>
      </c>
      <c r="B43" s="128" t="s">
        <v>5973</v>
      </c>
      <c r="C43" s="210" t="s">
        <v>5998</v>
      </c>
      <c r="D43" s="129">
        <v>1</v>
      </c>
      <c r="E43" s="133">
        <v>1</v>
      </c>
      <c r="F43" s="207" t="s">
        <v>6146</v>
      </c>
      <c r="G43" s="288" t="s">
        <v>7618</v>
      </c>
      <c r="H43" s="214">
        <v>1</v>
      </c>
      <c r="I43" s="131">
        <v>1</v>
      </c>
      <c r="J43" s="211" t="s">
        <v>5997</v>
      </c>
      <c r="K43" s="224" t="s">
        <v>5303</v>
      </c>
      <c r="L43" s="164" t="s">
        <v>48</v>
      </c>
      <c r="M43" s="164" t="s">
        <v>48</v>
      </c>
      <c r="N43" s="129"/>
      <c r="O43" s="129"/>
      <c r="P43" s="212"/>
      <c r="Q43" s="195" t="s">
        <v>6301</v>
      </c>
      <c r="R43" s="129"/>
      <c r="S43" s="129"/>
      <c r="T43" s="128" t="str">
        <f t="shared" si="3"/>
        <v>ECCDCBP-337-20-Caraga</v>
      </c>
      <c r="U43" s="129" t="s">
        <v>6313</v>
      </c>
      <c r="V43" s="129" t="s">
        <v>6315</v>
      </c>
      <c r="W43" s="128" t="str">
        <f t="shared" si="1"/>
        <v>ECCDSP-346-19-Caraga</v>
      </c>
      <c r="X43" s="129" t="s">
        <v>6313</v>
      </c>
      <c r="Y43" s="129" t="s">
        <v>6315</v>
      </c>
      <c r="Z43" s="155" t="s">
        <v>6023</v>
      </c>
      <c r="AA43" s="155" t="s">
        <v>5999</v>
      </c>
      <c r="AB43" s="206"/>
    </row>
    <row r="44" spans="1:28" s="161" customFormat="1" ht="30" x14ac:dyDescent="0.25">
      <c r="A44" s="85" t="s">
        <v>719</v>
      </c>
      <c r="B44" s="128" t="s">
        <v>5973</v>
      </c>
      <c r="C44" s="210" t="s">
        <v>6001</v>
      </c>
      <c r="D44" s="129">
        <v>1</v>
      </c>
      <c r="E44" s="133">
        <v>1</v>
      </c>
      <c r="F44" s="207" t="s">
        <v>6147</v>
      </c>
      <c r="G44" s="288" t="s">
        <v>7618</v>
      </c>
      <c r="H44" s="214">
        <v>1</v>
      </c>
      <c r="I44" s="131">
        <v>1</v>
      </c>
      <c r="J44" s="211" t="s">
        <v>6000</v>
      </c>
      <c r="K44" s="224" t="s">
        <v>5303</v>
      </c>
      <c r="L44" s="164" t="s">
        <v>48</v>
      </c>
      <c r="M44" s="164" t="s">
        <v>48</v>
      </c>
      <c r="N44" s="129"/>
      <c r="O44" s="129"/>
      <c r="P44" s="212"/>
      <c r="Q44" s="195" t="s">
        <v>6301</v>
      </c>
      <c r="R44" s="129"/>
      <c r="S44" s="129"/>
      <c r="T44" s="128" t="str">
        <f t="shared" si="3"/>
        <v>ECCDCBP-338-20-Caraga</v>
      </c>
      <c r="U44" s="129" t="s">
        <v>6313</v>
      </c>
      <c r="V44" s="129" t="s">
        <v>6315</v>
      </c>
      <c r="W44" s="128" t="str">
        <f t="shared" si="1"/>
        <v>ECCDSP-347-19-Caraga</v>
      </c>
      <c r="X44" s="129" t="s">
        <v>6313</v>
      </c>
      <c r="Y44" s="129" t="s">
        <v>6315</v>
      </c>
      <c r="Z44" s="155" t="s">
        <v>6026</v>
      </c>
      <c r="AA44" s="155" t="s">
        <v>6002</v>
      </c>
      <c r="AB44" s="206"/>
    </row>
    <row r="45" spans="1:28" s="161" customFormat="1" ht="30" x14ac:dyDescent="0.25">
      <c r="A45" s="85" t="s">
        <v>720</v>
      </c>
      <c r="B45" s="128" t="s">
        <v>5973</v>
      </c>
      <c r="C45" s="210" t="s">
        <v>6003</v>
      </c>
      <c r="D45" s="129">
        <v>1</v>
      </c>
      <c r="E45" s="133">
        <v>1</v>
      </c>
      <c r="F45" s="207" t="s">
        <v>6148</v>
      </c>
      <c r="G45" s="288" t="s">
        <v>7618</v>
      </c>
      <c r="H45" s="214">
        <v>1</v>
      </c>
      <c r="I45" s="131">
        <v>1</v>
      </c>
      <c r="J45" s="211" t="s">
        <v>6000</v>
      </c>
      <c r="K45" s="224" t="s">
        <v>5303</v>
      </c>
      <c r="L45" s="164"/>
      <c r="M45" s="129"/>
      <c r="N45" s="164" t="s">
        <v>48</v>
      </c>
      <c r="O45" s="164" t="s">
        <v>48</v>
      </c>
      <c r="P45" s="212"/>
      <c r="Q45" s="195" t="s">
        <v>6301</v>
      </c>
      <c r="R45" s="129"/>
      <c r="S45" s="129"/>
      <c r="T45" s="128" t="str">
        <f t="shared" si="3"/>
        <v>ECCDCBP-339-20-Caraga</v>
      </c>
      <c r="U45" s="129" t="s">
        <v>6313</v>
      </c>
      <c r="V45" s="129" t="s">
        <v>6315</v>
      </c>
      <c r="W45" s="128" t="str">
        <f t="shared" si="1"/>
        <v>ECCDSP-348-19-Caraga</v>
      </c>
      <c r="X45" s="129" t="s">
        <v>6313</v>
      </c>
      <c r="Y45" s="129" t="s">
        <v>6315</v>
      </c>
      <c r="Z45" s="155" t="s">
        <v>6029</v>
      </c>
      <c r="AA45" s="155" t="s">
        <v>6004</v>
      </c>
      <c r="AB45" s="206"/>
    </row>
    <row r="46" spans="1:28" s="161" customFormat="1" ht="30" x14ac:dyDescent="0.25">
      <c r="A46" s="85" t="s">
        <v>721</v>
      </c>
      <c r="B46" s="128" t="s">
        <v>5973</v>
      </c>
      <c r="C46" s="210" t="s">
        <v>6006</v>
      </c>
      <c r="D46" s="129">
        <v>1</v>
      </c>
      <c r="E46" s="133">
        <v>1</v>
      </c>
      <c r="F46" s="207" t="s">
        <v>6149</v>
      </c>
      <c r="G46" s="288" t="s">
        <v>7618</v>
      </c>
      <c r="H46" s="214">
        <v>1</v>
      </c>
      <c r="I46" s="131">
        <v>1</v>
      </c>
      <c r="J46" s="211" t="s">
        <v>6005</v>
      </c>
      <c r="K46" s="224" t="s">
        <v>5303</v>
      </c>
      <c r="L46" s="164" t="s">
        <v>48</v>
      </c>
      <c r="M46" s="129"/>
      <c r="N46" s="129"/>
      <c r="O46" s="164" t="s">
        <v>48</v>
      </c>
      <c r="P46" s="212"/>
      <c r="Q46" s="195" t="s">
        <v>6301</v>
      </c>
      <c r="R46" s="129"/>
      <c r="S46" s="129"/>
      <c r="T46" s="128" t="str">
        <f t="shared" si="3"/>
        <v>ECCDCBP-340-20-Caraga</v>
      </c>
      <c r="U46" s="129" t="s">
        <v>6313</v>
      </c>
      <c r="V46" s="129" t="s">
        <v>6315</v>
      </c>
      <c r="W46" s="128" t="str">
        <f t="shared" si="1"/>
        <v>ECCDSP-349-19-Caraga</v>
      </c>
      <c r="X46" s="129" t="s">
        <v>6313</v>
      </c>
      <c r="Y46" s="129" t="s">
        <v>6315</v>
      </c>
      <c r="Z46" s="155" t="s">
        <v>6032</v>
      </c>
      <c r="AA46" s="155" t="s">
        <v>6007</v>
      </c>
      <c r="AB46" s="206"/>
    </row>
    <row r="47" spans="1:28" s="161" customFormat="1" ht="30" x14ac:dyDescent="0.25">
      <c r="A47" s="85" t="s">
        <v>722</v>
      </c>
      <c r="B47" s="128" t="s">
        <v>5973</v>
      </c>
      <c r="C47" s="210" t="s">
        <v>6009</v>
      </c>
      <c r="D47" s="129">
        <v>1</v>
      </c>
      <c r="E47" s="133">
        <v>1</v>
      </c>
      <c r="F47" s="207" t="s">
        <v>6150</v>
      </c>
      <c r="G47" s="288" t="s">
        <v>7618</v>
      </c>
      <c r="H47" s="214">
        <v>1</v>
      </c>
      <c r="I47" s="131">
        <v>1</v>
      </c>
      <c r="J47" s="211" t="s">
        <v>6008</v>
      </c>
      <c r="K47" s="224" t="s">
        <v>5303</v>
      </c>
      <c r="L47" s="164" t="s">
        <v>48</v>
      </c>
      <c r="M47" s="164" t="s">
        <v>48</v>
      </c>
      <c r="N47" s="129"/>
      <c r="O47" s="129"/>
      <c r="P47" s="212"/>
      <c r="Q47" s="195" t="s">
        <v>6301</v>
      </c>
      <c r="R47" s="129"/>
      <c r="S47" s="129"/>
      <c r="T47" s="128" t="str">
        <f t="shared" si="3"/>
        <v>ECCDCBP-341-20-Caraga</v>
      </c>
      <c r="U47" s="129" t="s">
        <v>6313</v>
      </c>
      <c r="V47" s="129" t="s">
        <v>6315</v>
      </c>
      <c r="W47" s="128" t="str">
        <f t="shared" si="1"/>
        <v>ECCDSP-350-19-Caraga</v>
      </c>
      <c r="X47" s="129" t="s">
        <v>6313</v>
      </c>
      <c r="Y47" s="129" t="s">
        <v>6315</v>
      </c>
      <c r="Z47" s="155" t="s">
        <v>6035</v>
      </c>
      <c r="AA47" s="155" t="s">
        <v>6010</v>
      </c>
      <c r="AB47" s="206"/>
    </row>
    <row r="48" spans="1:28" s="161" customFormat="1" ht="30" x14ac:dyDescent="0.25">
      <c r="A48" s="85" t="s">
        <v>723</v>
      </c>
      <c r="B48" s="128" t="s">
        <v>5973</v>
      </c>
      <c r="C48" s="210" t="s">
        <v>6012</v>
      </c>
      <c r="D48" s="129">
        <v>1</v>
      </c>
      <c r="E48" s="133">
        <v>1</v>
      </c>
      <c r="F48" s="207" t="s">
        <v>6151</v>
      </c>
      <c r="G48" s="288" t="s">
        <v>7618</v>
      </c>
      <c r="H48" s="214">
        <v>1</v>
      </c>
      <c r="I48" s="131">
        <v>1</v>
      </c>
      <c r="J48" s="211" t="s">
        <v>6011</v>
      </c>
      <c r="K48" s="224" t="s">
        <v>5303</v>
      </c>
      <c r="L48" s="164" t="s">
        <v>48</v>
      </c>
      <c r="M48" s="164" t="s">
        <v>48</v>
      </c>
      <c r="N48" s="129"/>
      <c r="O48" s="129"/>
      <c r="P48" s="212"/>
      <c r="Q48" s="195" t="s">
        <v>6301</v>
      </c>
      <c r="R48" s="129"/>
      <c r="S48" s="129"/>
      <c r="T48" s="128" t="str">
        <f t="shared" si="3"/>
        <v>ECCDCBP-342-20-Caraga</v>
      </c>
      <c r="U48" s="129" t="s">
        <v>6313</v>
      </c>
      <c r="V48" s="129" t="s">
        <v>6315</v>
      </c>
      <c r="W48" s="128" t="str">
        <f t="shared" si="1"/>
        <v>ECCDSP-351-19-Caraga</v>
      </c>
      <c r="X48" s="129" t="s">
        <v>6313</v>
      </c>
      <c r="Y48" s="129" t="s">
        <v>6315</v>
      </c>
      <c r="Z48" s="155" t="s">
        <v>6038</v>
      </c>
      <c r="AA48" s="155" t="s">
        <v>6013</v>
      </c>
      <c r="AB48" s="206"/>
    </row>
    <row r="49" spans="1:28" s="161" customFormat="1" ht="30" x14ac:dyDescent="0.25">
      <c r="A49" s="85" t="s">
        <v>724</v>
      </c>
      <c r="B49" s="128" t="s">
        <v>5973</v>
      </c>
      <c r="C49" s="210" t="s">
        <v>6014</v>
      </c>
      <c r="D49" s="129">
        <v>1</v>
      </c>
      <c r="E49" s="133">
        <v>1</v>
      </c>
      <c r="F49" s="207" t="s">
        <v>6152</v>
      </c>
      <c r="G49" s="288" t="s">
        <v>7618</v>
      </c>
      <c r="H49" s="214">
        <v>1</v>
      </c>
      <c r="I49" s="131">
        <v>1</v>
      </c>
      <c r="J49" s="211" t="s">
        <v>4723</v>
      </c>
      <c r="K49" s="224" t="s">
        <v>5303</v>
      </c>
      <c r="L49" s="164"/>
      <c r="M49" s="129"/>
      <c r="N49" s="164" t="s">
        <v>48</v>
      </c>
      <c r="O49" s="164" t="s">
        <v>48</v>
      </c>
      <c r="P49" s="212"/>
      <c r="Q49" s="195" t="s">
        <v>6301</v>
      </c>
      <c r="R49" s="129"/>
      <c r="S49" s="129"/>
      <c r="T49" s="128" t="str">
        <f t="shared" si="3"/>
        <v>ECCDCBP-343-20-Caraga</v>
      </c>
      <c r="U49" s="129" t="s">
        <v>6313</v>
      </c>
      <c r="V49" s="129" t="s">
        <v>6315</v>
      </c>
      <c r="W49" s="128" t="str">
        <f t="shared" si="1"/>
        <v>ECCDSP-352-19-Caraga</v>
      </c>
      <c r="X49" s="129" t="s">
        <v>6313</v>
      </c>
      <c r="Y49" s="129" t="s">
        <v>6315</v>
      </c>
      <c r="Z49" s="155" t="s">
        <v>6040</v>
      </c>
      <c r="AA49" s="155" t="s">
        <v>6015</v>
      </c>
      <c r="AB49" s="206"/>
    </row>
    <row r="50" spans="1:28" s="161" customFormat="1" ht="30" x14ac:dyDescent="0.25">
      <c r="A50" s="85" t="s">
        <v>725</v>
      </c>
      <c r="B50" s="128" t="s">
        <v>5973</v>
      </c>
      <c r="C50" s="210" t="s">
        <v>6017</v>
      </c>
      <c r="D50" s="129">
        <v>2</v>
      </c>
      <c r="E50" s="133">
        <v>1</v>
      </c>
      <c r="F50" s="207" t="s">
        <v>6153</v>
      </c>
      <c r="G50" s="288" t="s">
        <v>7618</v>
      </c>
      <c r="H50" s="214">
        <v>2</v>
      </c>
      <c r="I50" s="131">
        <v>1</v>
      </c>
      <c r="J50" s="211" t="s">
        <v>6016</v>
      </c>
      <c r="K50" s="224" t="s">
        <v>5303</v>
      </c>
      <c r="L50" s="164" t="s">
        <v>48</v>
      </c>
      <c r="M50" s="164" t="s">
        <v>48</v>
      </c>
      <c r="N50" s="129"/>
      <c r="O50" s="129"/>
      <c r="P50" s="212"/>
      <c r="Q50" s="195" t="s">
        <v>6301</v>
      </c>
      <c r="R50" s="129"/>
      <c r="S50" s="129"/>
      <c r="T50" s="128" t="str">
        <f t="shared" si="3"/>
        <v>ECCDCBP-344-20-Caraga</v>
      </c>
      <c r="U50" s="129" t="s">
        <v>6313</v>
      </c>
      <c r="V50" s="129" t="s">
        <v>6314</v>
      </c>
      <c r="W50" s="128" t="str">
        <f t="shared" si="1"/>
        <v>ECCDSP-353-19-Caraga</v>
      </c>
      <c r="X50" s="129" t="s">
        <v>6313</v>
      </c>
      <c r="Y50" s="133" t="s">
        <v>6316</v>
      </c>
      <c r="Z50" s="155" t="s">
        <v>6043</v>
      </c>
      <c r="AA50" s="155" t="s">
        <v>6018</v>
      </c>
      <c r="AB50" s="206"/>
    </row>
    <row r="51" spans="1:28" s="161" customFormat="1" ht="30" x14ac:dyDescent="0.25">
      <c r="A51" s="85" t="s">
        <v>726</v>
      </c>
      <c r="B51" s="128" t="s">
        <v>5973</v>
      </c>
      <c r="C51" s="210" t="s">
        <v>6019</v>
      </c>
      <c r="D51" s="129">
        <v>2</v>
      </c>
      <c r="E51" s="133">
        <v>1</v>
      </c>
      <c r="F51" s="207" t="s">
        <v>6154</v>
      </c>
      <c r="G51" s="288" t="s">
        <v>7618</v>
      </c>
      <c r="H51" s="214">
        <v>2</v>
      </c>
      <c r="I51" s="131">
        <v>1</v>
      </c>
      <c r="J51" s="211" t="s">
        <v>4723</v>
      </c>
      <c r="K51" s="224" t="s">
        <v>5303</v>
      </c>
      <c r="L51" s="164" t="s">
        <v>48</v>
      </c>
      <c r="M51" s="164" t="s">
        <v>48</v>
      </c>
      <c r="N51" s="129"/>
      <c r="O51" s="129"/>
      <c r="P51" s="212"/>
      <c r="Q51" s="195" t="s">
        <v>6301</v>
      </c>
      <c r="R51" s="129"/>
      <c r="S51" s="129"/>
      <c r="T51" s="128" t="str">
        <f t="shared" si="3"/>
        <v>ECCDCBP-345-20-Caraga</v>
      </c>
      <c r="U51" s="129" t="s">
        <v>6313</v>
      </c>
      <c r="V51" s="129" t="s">
        <v>6314</v>
      </c>
      <c r="W51" s="128" t="str">
        <f t="shared" si="1"/>
        <v>ECCDSP-354-19-Caraga</v>
      </c>
      <c r="X51" s="129" t="s">
        <v>6313</v>
      </c>
      <c r="Y51" s="133" t="s">
        <v>6316</v>
      </c>
      <c r="Z51" s="155" t="s">
        <v>6045</v>
      </c>
      <c r="AA51" s="155" t="s">
        <v>6020</v>
      </c>
      <c r="AB51" s="206"/>
    </row>
    <row r="52" spans="1:28" s="161" customFormat="1" ht="30" x14ac:dyDescent="0.25">
      <c r="A52" s="85" t="s">
        <v>727</v>
      </c>
      <c r="B52" s="128" t="s">
        <v>5973</v>
      </c>
      <c r="C52" s="210" t="s">
        <v>6022</v>
      </c>
      <c r="D52" s="129">
        <v>1</v>
      </c>
      <c r="E52" s="133">
        <v>1</v>
      </c>
      <c r="F52" s="207" t="s">
        <v>6155</v>
      </c>
      <c r="G52" s="288" t="s">
        <v>7618</v>
      </c>
      <c r="H52" s="214">
        <v>1</v>
      </c>
      <c r="I52" s="131">
        <v>1</v>
      </c>
      <c r="J52" s="211" t="s">
        <v>6021</v>
      </c>
      <c r="K52" s="224" t="s">
        <v>5303</v>
      </c>
      <c r="L52" s="164" t="s">
        <v>48</v>
      </c>
      <c r="M52" s="129"/>
      <c r="N52" s="129"/>
      <c r="O52" s="164" t="s">
        <v>48</v>
      </c>
      <c r="P52" s="212"/>
      <c r="Q52" s="195" t="s">
        <v>6301</v>
      </c>
      <c r="R52" s="129"/>
      <c r="S52" s="129"/>
      <c r="T52" s="128" t="str">
        <f t="shared" si="3"/>
        <v>ECCDCBP-346-20-Caraga</v>
      </c>
      <c r="U52" s="129" t="s">
        <v>6313</v>
      </c>
      <c r="V52" s="129" t="s">
        <v>6315</v>
      </c>
      <c r="W52" s="128" t="str">
        <f t="shared" si="1"/>
        <v>ECCDSP-355-19-Caraga</v>
      </c>
      <c r="X52" s="129" t="s">
        <v>6313</v>
      </c>
      <c r="Y52" s="129" t="s">
        <v>6315</v>
      </c>
      <c r="Z52" s="155" t="s">
        <v>6048</v>
      </c>
      <c r="AA52" s="155" t="s">
        <v>6023</v>
      </c>
      <c r="AB52" s="206"/>
    </row>
    <row r="53" spans="1:28" s="161" customFormat="1" ht="30" x14ac:dyDescent="0.25">
      <c r="A53" s="85" t="s">
        <v>731</v>
      </c>
      <c r="B53" s="128" t="s">
        <v>5973</v>
      </c>
      <c r="C53" s="210" t="s">
        <v>6025</v>
      </c>
      <c r="D53" s="129">
        <v>1</v>
      </c>
      <c r="E53" s="133">
        <v>1</v>
      </c>
      <c r="F53" s="207" t="s">
        <v>6156</v>
      </c>
      <c r="G53" s="288" t="s">
        <v>7618</v>
      </c>
      <c r="H53" s="214">
        <v>1</v>
      </c>
      <c r="I53" s="131">
        <v>1</v>
      </c>
      <c r="J53" s="211" t="s">
        <v>6024</v>
      </c>
      <c r="K53" s="224" t="s">
        <v>5303</v>
      </c>
      <c r="L53" s="164" t="s">
        <v>48</v>
      </c>
      <c r="M53" s="164" t="s">
        <v>48</v>
      </c>
      <c r="N53" s="129"/>
      <c r="O53" s="129"/>
      <c r="P53" s="212"/>
      <c r="Q53" s="195" t="s">
        <v>6301</v>
      </c>
      <c r="R53" s="129"/>
      <c r="S53" s="129"/>
      <c r="T53" s="128" t="str">
        <f t="shared" si="3"/>
        <v>ECCDCBP-347-20-Caraga</v>
      </c>
      <c r="U53" s="129" t="s">
        <v>6313</v>
      </c>
      <c r="V53" s="129" t="s">
        <v>6315</v>
      </c>
      <c r="W53" s="128" t="str">
        <f t="shared" si="1"/>
        <v>ECCDSP-356-19-Caraga</v>
      </c>
      <c r="X53" s="129" t="s">
        <v>6313</v>
      </c>
      <c r="Y53" s="129" t="s">
        <v>6315</v>
      </c>
      <c r="Z53" s="155" t="s">
        <v>6050</v>
      </c>
      <c r="AA53" s="155" t="s">
        <v>6026</v>
      </c>
      <c r="AB53" s="206"/>
    </row>
    <row r="54" spans="1:28" s="161" customFormat="1" ht="30" x14ac:dyDescent="0.25">
      <c r="A54" s="85" t="s">
        <v>732</v>
      </c>
      <c r="B54" s="128" t="s">
        <v>5973</v>
      </c>
      <c r="C54" s="210"/>
      <c r="D54" s="129"/>
      <c r="E54" s="133"/>
      <c r="F54" s="207" t="s">
        <v>6157</v>
      </c>
      <c r="G54" s="288" t="s">
        <v>7618</v>
      </c>
      <c r="H54" s="214">
        <v>1</v>
      </c>
      <c r="I54" s="131">
        <v>1</v>
      </c>
      <c r="J54" s="211" t="s">
        <v>6180</v>
      </c>
      <c r="K54" s="224" t="s">
        <v>5303</v>
      </c>
      <c r="L54" s="164" t="s">
        <v>48</v>
      </c>
      <c r="M54" s="164" t="s">
        <v>48</v>
      </c>
      <c r="N54" s="129"/>
      <c r="O54" s="129"/>
      <c r="P54" s="212"/>
      <c r="Q54" s="195" t="s">
        <v>6301</v>
      </c>
      <c r="R54" s="129"/>
      <c r="S54" s="129"/>
      <c r="T54" s="128"/>
      <c r="U54" s="129"/>
      <c r="V54" s="129"/>
      <c r="W54" s="128" t="str">
        <f t="shared" si="1"/>
        <v>ECCDSP-357-19-Caraga</v>
      </c>
      <c r="X54" s="129" t="s">
        <v>6313</v>
      </c>
      <c r="Y54" s="129" t="s">
        <v>6315</v>
      </c>
      <c r="Z54" s="155" t="s">
        <v>6052</v>
      </c>
      <c r="AA54" s="172"/>
      <c r="AB54" s="206"/>
    </row>
    <row r="55" spans="1:28" s="161" customFormat="1" ht="30" x14ac:dyDescent="0.25">
      <c r="A55" s="85" t="s">
        <v>733</v>
      </c>
      <c r="B55" s="128" t="s">
        <v>5973</v>
      </c>
      <c r="C55" s="210" t="s">
        <v>6028</v>
      </c>
      <c r="D55" s="129">
        <v>2</v>
      </c>
      <c r="E55" s="133">
        <v>1</v>
      </c>
      <c r="F55" s="207" t="s">
        <v>6158</v>
      </c>
      <c r="G55" s="288" t="s">
        <v>7618</v>
      </c>
      <c r="H55" s="214">
        <v>2</v>
      </c>
      <c r="I55" s="131">
        <v>1</v>
      </c>
      <c r="J55" s="211" t="s">
        <v>6027</v>
      </c>
      <c r="K55" s="224" t="s">
        <v>5303</v>
      </c>
      <c r="L55" s="164" t="s">
        <v>48</v>
      </c>
      <c r="M55" s="164" t="s">
        <v>48</v>
      </c>
      <c r="N55" s="129"/>
      <c r="O55" s="129"/>
      <c r="P55" s="212"/>
      <c r="Q55" s="195" t="s">
        <v>6301</v>
      </c>
      <c r="R55" s="129"/>
      <c r="S55" s="129"/>
      <c r="T55" s="128" t="str">
        <f t="shared" ref="T55:T60" si="4">CONCATENATE("ECCDCBP-",AA55,"-20-Caraga")</f>
        <v>ECCDCBP-348-20-Caraga</v>
      </c>
      <c r="U55" s="129" t="s">
        <v>6313</v>
      </c>
      <c r="V55" s="129" t="s">
        <v>6316</v>
      </c>
      <c r="W55" s="128" t="str">
        <f t="shared" ref="W55:W75" si="5">CONCATENATE("ECCDSP-",Z55,"-19-Caraga")</f>
        <v>ECCDSP-358-19-Caraga</v>
      </c>
      <c r="X55" s="129" t="s">
        <v>6313</v>
      </c>
      <c r="Y55" s="133" t="s">
        <v>6316</v>
      </c>
      <c r="Z55" s="155" t="s">
        <v>6055</v>
      </c>
      <c r="AA55" s="155" t="s">
        <v>6029</v>
      </c>
      <c r="AB55" s="206"/>
    </row>
    <row r="56" spans="1:28" s="161" customFormat="1" ht="30" x14ac:dyDescent="0.25">
      <c r="A56" s="85" t="s">
        <v>734</v>
      </c>
      <c r="B56" s="128" t="s">
        <v>5973</v>
      </c>
      <c r="C56" s="210" t="s">
        <v>6031</v>
      </c>
      <c r="D56" s="129">
        <v>1</v>
      </c>
      <c r="E56" s="133">
        <v>1</v>
      </c>
      <c r="F56" s="207" t="s">
        <v>6159</v>
      </c>
      <c r="G56" s="288" t="s">
        <v>7618</v>
      </c>
      <c r="H56" s="214">
        <v>1</v>
      </c>
      <c r="I56" s="131">
        <v>1</v>
      </c>
      <c r="J56" s="211" t="s">
        <v>6030</v>
      </c>
      <c r="K56" s="224" t="s">
        <v>5303</v>
      </c>
      <c r="L56" s="164"/>
      <c r="M56" s="129"/>
      <c r="N56" s="164" t="s">
        <v>48</v>
      </c>
      <c r="O56" s="164" t="s">
        <v>48</v>
      </c>
      <c r="P56" s="212"/>
      <c r="Q56" s="195" t="s">
        <v>6301</v>
      </c>
      <c r="R56" s="129"/>
      <c r="S56" s="129"/>
      <c r="T56" s="128" t="str">
        <f t="shared" si="4"/>
        <v>ECCDCBP-349-20-Caraga</v>
      </c>
      <c r="U56" s="129" t="s">
        <v>6313</v>
      </c>
      <c r="V56" s="129" t="s">
        <v>6315</v>
      </c>
      <c r="W56" s="128" t="str">
        <f t="shared" si="5"/>
        <v>ECCDSP-359-19-Caraga</v>
      </c>
      <c r="X56" s="129" t="s">
        <v>6313</v>
      </c>
      <c r="Y56" s="129" t="s">
        <v>6315</v>
      </c>
      <c r="Z56" s="155" t="s">
        <v>6058</v>
      </c>
      <c r="AA56" s="155" t="s">
        <v>6032</v>
      </c>
      <c r="AB56" s="206"/>
    </row>
    <row r="57" spans="1:28" s="161" customFormat="1" ht="30" x14ac:dyDescent="0.25">
      <c r="A57" s="85" t="s">
        <v>738</v>
      </c>
      <c r="B57" s="128" t="s">
        <v>5973</v>
      </c>
      <c r="C57" s="210" t="s">
        <v>6034</v>
      </c>
      <c r="D57" s="129">
        <v>1</v>
      </c>
      <c r="E57" s="133">
        <v>1</v>
      </c>
      <c r="F57" s="207" t="s">
        <v>6160</v>
      </c>
      <c r="G57" s="288" t="s">
        <v>7618</v>
      </c>
      <c r="H57" s="214">
        <v>2</v>
      </c>
      <c r="I57" s="131">
        <v>1</v>
      </c>
      <c r="J57" s="211" t="s">
        <v>6033</v>
      </c>
      <c r="K57" s="224" t="s">
        <v>5303</v>
      </c>
      <c r="L57" s="164"/>
      <c r="M57" s="129"/>
      <c r="N57" s="164" t="s">
        <v>48</v>
      </c>
      <c r="O57" s="164" t="s">
        <v>48</v>
      </c>
      <c r="P57" s="212"/>
      <c r="Q57" s="195" t="s">
        <v>6301</v>
      </c>
      <c r="R57" s="129"/>
      <c r="S57" s="129"/>
      <c r="T57" s="128" t="str">
        <f t="shared" si="4"/>
        <v>ECCDCBP-350-20-Caraga</v>
      </c>
      <c r="U57" s="129" t="s">
        <v>6313</v>
      </c>
      <c r="V57" s="129" t="s">
        <v>6315</v>
      </c>
      <c r="W57" s="128" t="str">
        <f t="shared" si="5"/>
        <v>ECCDSP-360-19-Caraga</v>
      </c>
      <c r="X57" s="129" t="s">
        <v>6313</v>
      </c>
      <c r="Y57" s="133" t="s">
        <v>6316</v>
      </c>
      <c r="Z57" s="155" t="s">
        <v>6062</v>
      </c>
      <c r="AA57" s="155" t="s">
        <v>6035</v>
      </c>
      <c r="AB57" s="206"/>
    </row>
    <row r="58" spans="1:28" s="161" customFormat="1" ht="30" x14ac:dyDescent="0.25">
      <c r="A58" s="85" t="s">
        <v>739</v>
      </c>
      <c r="B58" s="128" t="s">
        <v>5973</v>
      </c>
      <c r="C58" s="210" t="s">
        <v>6037</v>
      </c>
      <c r="D58" s="129">
        <v>1</v>
      </c>
      <c r="E58" s="133">
        <v>1</v>
      </c>
      <c r="F58" s="207" t="s">
        <v>6161</v>
      </c>
      <c r="G58" s="288" t="s">
        <v>7618</v>
      </c>
      <c r="H58" s="214">
        <v>1</v>
      </c>
      <c r="I58" s="131">
        <v>1</v>
      </c>
      <c r="J58" s="211" t="s">
        <v>6036</v>
      </c>
      <c r="K58" s="224" t="s">
        <v>5303</v>
      </c>
      <c r="L58" s="164" t="s">
        <v>48</v>
      </c>
      <c r="M58" s="129"/>
      <c r="N58" s="129"/>
      <c r="O58" s="164" t="s">
        <v>48</v>
      </c>
      <c r="P58" s="212"/>
      <c r="Q58" s="195" t="s">
        <v>6301</v>
      </c>
      <c r="R58" s="129"/>
      <c r="S58" s="129"/>
      <c r="T58" s="128" t="str">
        <f t="shared" si="4"/>
        <v>ECCDCBP-351-20-Caraga</v>
      </c>
      <c r="U58" s="129" t="s">
        <v>6313</v>
      </c>
      <c r="V58" s="129" t="s">
        <v>6315</v>
      </c>
      <c r="W58" s="128" t="str">
        <f t="shared" si="5"/>
        <v>ECCDSP-361-19-Caraga</v>
      </c>
      <c r="X58" s="129" t="s">
        <v>6313</v>
      </c>
      <c r="Y58" s="129" t="s">
        <v>6315</v>
      </c>
      <c r="Z58" s="155" t="s">
        <v>6065</v>
      </c>
      <c r="AA58" s="155" t="s">
        <v>6038</v>
      </c>
      <c r="AB58" s="206"/>
    </row>
    <row r="59" spans="1:28" s="161" customFormat="1" ht="30" x14ac:dyDescent="0.25">
      <c r="A59" s="85" t="s">
        <v>743</v>
      </c>
      <c r="B59" s="128" t="s">
        <v>5973</v>
      </c>
      <c r="C59" s="210" t="s">
        <v>6039</v>
      </c>
      <c r="D59" s="129">
        <v>1</v>
      </c>
      <c r="E59" s="133">
        <v>1</v>
      </c>
      <c r="F59" s="207" t="s">
        <v>6162</v>
      </c>
      <c r="G59" s="288" t="s">
        <v>7618</v>
      </c>
      <c r="H59" s="214">
        <v>1</v>
      </c>
      <c r="I59" s="131">
        <v>1</v>
      </c>
      <c r="J59" s="211" t="s">
        <v>6021</v>
      </c>
      <c r="K59" s="224" t="s">
        <v>5303</v>
      </c>
      <c r="L59" s="164" t="s">
        <v>48</v>
      </c>
      <c r="M59" s="129"/>
      <c r="N59" s="129"/>
      <c r="O59" s="164" t="s">
        <v>48</v>
      </c>
      <c r="P59" s="212"/>
      <c r="Q59" s="195" t="s">
        <v>6301</v>
      </c>
      <c r="R59" s="129"/>
      <c r="S59" s="129"/>
      <c r="T59" s="128" t="str">
        <f t="shared" si="4"/>
        <v>ECCDCBP-352-20-Caraga</v>
      </c>
      <c r="U59" s="129" t="s">
        <v>6313</v>
      </c>
      <c r="V59" s="129" t="s">
        <v>6315</v>
      </c>
      <c r="W59" s="128" t="str">
        <f t="shared" si="5"/>
        <v>ECCDSP-362-19-Caraga</v>
      </c>
      <c r="X59" s="129" t="s">
        <v>6313</v>
      </c>
      <c r="Y59" s="129" t="s">
        <v>6315</v>
      </c>
      <c r="Z59" s="155" t="s">
        <v>6068</v>
      </c>
      <c r="AA59" s="155" t="s">
        <v>6040</v>
      </c>
      <c r="AB59" s="206"/>
    </row>
    <row r="60" spans="1:28" s="161" customFormat="1" ht="30" x14ac:dyDescent="0.25">
      <c r="A60" s="85" t="s">
        <v>747</v>
      </c>
      <c r="B60" s="128" t="s">
        <v>5973</v>
      </c>
      <c r="C60" s="210" t="s">
        <v>6042</v>
      </c>
      <c r="D60" s="129">
        <v>2</v>
      </c>
      <c r="E60" s="133">
        <v>1</v>
      </c>
      <c r="F60" s="207" t="s">
        <v>6163</v>
      </c>
      <c r="G60" s="288" t="s">
        <v>7618</v>
      </c>
      <c r="H60" s="214">
        <v>2</v>
      </c>
      <c r="I60" s="131">
        <v>1</v>
      </c>
      <c r="J60" s="211" t="s">
        <v>6041</v>
      </c>
      <c r="K60" s="224" t="s">
        <v>5303</v>
      </c>
      <c r="L60" s="164"/>
      <c r="M60" s="129"/>
      <c r="N60" s="164" t="s">
        <v>48</v>
      </c>
      <c r="O60" s="164" t="s">
        <v>48</v>
      </c>
      <c r="P60" s="212"/>
      <c r="Q60" s="195" t="s">
        <v>6301</v>
      </c>
      <c r="R60" s="129"/>
      <c r="S60" s="129"/>
      <c r="T60" s="128" t="str">
        <f t="shared" si="4"/>
        <v>ECCDCBP-353-20-Caraga</v>
      </c>
      <c r="U60" s="129" t="s">
        <v>6313</v>
      </c>
      <c r="V60" s="129" t="s">
        <v>6316</v>
      </c>
      <c r="W60" s="128" t="str">
        <f t="shared" si="5"/>
        <v>ECCDSP-363-19-Caraga</v>
      </c>
      <c r="X60" s="129" t="s">
        <v>6313</v>
      </c>
      <c r="Y60" s="133" t="s">
        <v>6316</v>
      </c>
      <c r="Z60" s="155" t="s">
        <v>6071</v>
      </c>
      <c r="AA60" s="155" t="s">
        <v>6043</v>
      </c>
      <c r="AB60" s="206"/>
    </row>
    <row r="61" spans="1:28" s="161" customFormat="1" ht="30" x14ac:dyDescent="0.25">
      <c r="A61" s="85" t="s">
        <v>748</v>
      </c>
      <c r="B61" s="128" t="s">
        <v>5973</v>
      </c>
      <c r="C61" s="210"/>
      <c r="D61" s="129"/>
      <c r="E61" s="133"/>
      <c r="F61" s="207" t="s">
        <v>6164</v>
      </c>
      <c r="G61" s="288" t="s">
        <v>7618</v>
      </c>
      <c r="H61" s="214">
        <v>1</v>
      </c>
      <c r="I61" s="131">
        <v>1</v>
      </c>
      <c r="J61" s="211" t="s">
        <v>6181</v>
      </c>
      <c r="K61" s="224" t="s">
        <v>5303</v>
      </c>
      <c r="L61" s="164" t="s">
        <v>48</v>
      </c>
      <c r="M61" s="164" t="s">
        <v>48</v>
      </c>
      <c r="N61" s="129"/>
      <c r="O61" s="129"/>
      <c r="P61" s="212"/>
      <c r="Q61" s="195" t="s">
        <v>6301</v>
      </c>
      <c r="R61" s="129"/>
      <c r="S61" s="129"/>
      <c r="T61" s="128"/>
      <c r="U61" s="129"/>
      <c r="V61" s="129"/>
      <c r="W61" s="128" t="str">
        <f t="shared" si="5"/>
        <v>ECCDSP-364-19-Caraga</v>
      </c>
      <c r="X61" s="129" t="s">
        <v>6313</v>
      </c>
      <c r="Y61" s="129" t="s">
        <v>6315</v>
      </c>
      <c r="Z61" s="155" t="s">
        <v>6074</v>
      </c>
      <c r="AA61" s="172"/>
      <c r="AB61" s="206"/>
    </row>
    <row r="62" spans="1:28" s="161" customFormat="1" ht="30" x14ac:dyDescent="0.25">
      <c r="A62" s="85" t="s">
        <v>749</v>
      </c>
      <c r="B62" s="128" t="s">
        <v>5973</v>
      </c>
      <c r="C62" s="210" t="s">
        <v>2837</v>
      </c>
      <c r="D62" s="129">
        <v>1</v>
      </c>
      <c r="E62" s="133">
        <v>1</v>
      </c>
      <c r="F62" s="207" t="s">
        <v>6165</v>
      </c>
      <c r="G62" s="288" t="s">
        <v>7618</v>
      </c>
      <c r="H62" s="214">
        <v>1</v>
      </c>
      <c r="I62" s="131">
        <v>1</v>
      </c>
      <c r="J62" s="211" t="s">
        <v>6044</v>
      </c>
      <c r="K62" s="224" t="s">
        <v>5303</v>
      </c>
      <c r="L62" s="164" t="s">
        <v>48</v>
      </c>
      <c r="M62" s="129"/>
      <c r="N62" s="129"/>
      <c r="O62" s="164" t="s">
        <v>48</v>
      </c>
      <c r="P62" s="212"/>
      <c r="Q62" s="195" t="s">
        <v>6301</v>
      </c>
      <c r="R62" s="129"/>
      <c r="S62" s="129"/>
      <c r="T62" s="128" t="str">
        <f t="shared" ref="T62:T73" si="6">CONCATENATE("ECCDCBP-",AA62,"-20-Caraga")</f>
        <v>ECCDCBP-354-20-Caraga</v>
      </c>
      <c r="U62" s="129" t="s">
        <v>6313</v>
      </c>
      <c r="V62" s="129" t="s">
        <v>6315</v>
      </c>
      <c r="W62" s="128" t="str">
        <f t="shared" si="5"/>
        <v>ECCDSP-365-19-Caraga</v>
      </c>
      <c r="X62" s="129" t="s">
        <v>6313</v>
      </c>
      <c r="Y62" s="129" t="s">
        <v>6315</v>
      </c>
      <c r="Z62" s="155" t="s">
        <v>6076</v>
      </c>
      <c r="AA62" s="155" t="s">
        <v>6045</v>
      </c>
      <c r="AB62" s="206"/>
    </row>
    <row r="63" spans="1:28" s="161" customFormat="1" ht="30" x14ac:dyDescent="0.25">
      <c r="A63" s="85" t="s">
        <v>750</v>
      </c>
      <c r="B63" s="128" t="s">
        <v>5973</v>
      </c>
      <c r="C63" s="210" t="s">
        <v>6047</v>
      </c>
      <c r="D63" s="129">
        <v>2</v>
      </c>
      <c r="E63" s="133">
        <v>1</v>
      </c>
      <c r="F63" s="207" t="s">
        <v>6166</v>
      </c>
      <c r="G63" s="288" t="s">
        <v>7618</v>
      </c>
      <c r="H63" s="214">
        <v>2</v>
      </c>
      <c r="I63" s="131">
        <v>1</v>
      </c>
      <c r="J63" s="211" t="s">
        <v>6046</v>
      </c>
      <c r="K63" s="224" t="s">
        <v>5303</v>
      </c>
      <c r="L63" s="164" t="s">
        <v>48</v>
      </c>
      <c r="M63" s="164" t="s">
        <v>48</v>
      </c>
      <c r="N63" s="129"/>
      <c r="O63" s="129"/>
      <c r="P63" s="212"/>
      <c r="Q63" s="195" t="s">
        <v>6301</v>
      </c>
      <c r="R63" s="129"/>
      <c r="S63" s="129"/>
      <c r="T63" s="128" t="str">
        <f t="shared" si="6"/>
        <v>ECCDCBP-355-20-Caraga</v>
      </c>
      <c r="U63" s="129" t="s">
        <v>6313</v>
      </c>
      <c r="V63" s="129" t="s">
        <v>6314</v>
      </c>
      <c r="W63" s="128" t="str">
        <f t="shared" si="5"/>
        <v>ECCDSP-366-19-Caraga</v>
      </c>
      <c r="X63" s="129" t="s">
        <v>6313</v>
      </c>
      <c r="Y63" s="133" t="s">
        <v>6316</v>
      </c>
      <c r="Z63" s="155" t="s">
        <v>6077</v>
      </c>
      <c r="AA63" s="155" t="s">
        <v>6048</v>
      </c>
      <c r="AB63" s="206"/>
    </row>
    <row r="64" spans="1:28" s="161" customFormat="1" ht="30" x14ac:dyDescent="0.25">
      <c r="A64" s="85" t="s">
        <v>753</v>
      </c>
      <c r="B64" s="128" t="s">
        <v>5973</v>
      </c>
      <c r="C64" s="210" t="s">
        <v>6049</v>
      </c>
      <c r="D64" s="129">
        <v>2</v>
      </c>
      <c r="E64" s="133">
        <v>1</v>
      </c>
      <c r="F64" s="207" t="s">
        <v>6167</v>
      </c>
      <c r="G64" s="288" t="s">
        <v>7618</v>
      </c>
      <c r="H64" s="214">
        <v>2</v>
      </c>
      <c r="I64" s="131">
        <v>1</v>
      </c>
      <c r="J64" s="211" t="s">
        <v>6046</v>
      </c>
      <c r="K64" s="224" t="s">
        <v>5303</v>
      </c>
      <c r="L64" s="164" t="s">
        <v>48</v>
      </c>
      <c r="M64" s="164" t="s">
        <v>48</v>
      </c>
      <c r="N64" s="129"/>
      <c r="O64" s="129"/>
      <c r="P64" s="212"/>
      <c r="Q64" s="195" t="s">
        <v>6301</v>
      </c>
      <c r="R64" s="129"/>
      <c r="S64" s="129"/>
      <c r="T64" s="128" t="str">
        <f t="shared" si="6"/>
        <v>ECCDCBP-356-20-Caraga</v>
      </c>
      <c r="U64" s="129" t="s">
        <v>6313</v>
      </c>
      <c r="V64" s="129" t="s">
        <v>6314</v>
      </c>
      <c r="W64" s="128" t="str">
        <f t="shared" si="5"/>
        <v>ECCDSP-367-19-Caraga</v>
      </c>
      <c r="X64" s="129" t="s">
        <v>6313</v>
      </c>
      <c r="Y64" s="133" t="s">
        <v>6316</v>
      </c>
      <c r="Z64" s="155" t="s">
        <v>6079</v>
      </c>
      <c r="AA64" s="155" t="s">
        <v>6050</v>
      </c>
      <c r="AB64" s="206"/>
    </row>
    <row r="65" spans="1:28" s="161" customFormat="1" ht="30" x14ac:dyDescent="0.25">
      <c r="A65" s="85" t="s">
        <v>754</v>
      </c>
      <c r="B65" s="128" t="s">
        <v>5973</v>
      </c>
      <c r="C65" s="210" t="s">
        <v>1904</v>
      </c>
      <c r="D65" s="129">
        <v>1</v>
      </c>
      <c r="E65" s="133">
        <v>1</v>
      </c>
      <c r="F65" s="207" t="s">
        <v>6168</v>
      </c>
      <c r="G65" s="288" t="s">
        <v>7618</v>
      </c>
      <c r="H65" s="214">
        <v>1</v>
      </c>
      <c r="I65" s="131">
        <v>1</v>
      </c>
      <c r="J65" s="211" t="s">
        <v>6051</v>
      </c>
      <c r="K65" s="224" t="s">
        <v>5303</v>
      </c>
      <c r="L65" s="164"/>
      <c r="M65" s="129"/>
      <c r="N65" s="164" t="s">
        <v>48</v>
      </c>
      <c r="O65" s="164" t="s">
        <v>48</v>
      </c>
      <c r="P65" s="212"/>
      <c r="Q65" s="195" t="s">
        <v>6301</v>
      </c>
      <c r="R65" s="129"/>
      <c r="S65" s="129"/>
      <c r="T65" s="128" t="str">
        <f t="shared" si="6"/>
        <v>ECCDCBP-357-20-Caraga</v>
      </c>
      <c r="U65" s="129" t="s">
        <v>6313</v>
      </c>
      <c r="V65" s="129" t="s">
        <v>6315</v>
      </c>
      <c r="W65" s="128" t="str">
        <f t="shared" si="5"/>
        <v>ECCDSP-368-19-Caraga</v>
      </c>
      <c r="X65" s="129" t="s">
        <v>6313</v>
      </c>
      <c r="Y65" s="129" t="s">
        <v>6315</v>
      </c>
      <c r="Z65" s="155" t="s">
        <v>6182</v>
      </c>
      <c r="AA65" s="155" t="s">
        <v>6052</v>
      </c>
      <c r="AB65" s="206"/>
    </row>
    <row r="66" spans="1:28" s="161" customFormat="1" ht="30" x14ac:dyDescent="0.25">
      <c r="A66" s="85" t="s">
        <v>755</v>
      </c>
      <c r="B66" s="128" t="s">
        <v>5973</v>
      </c>
      <c r="C66" s="210" t="s">
        <v>6054</v>
      </c>
      <c r="D66" s="129">
        <v>1</v>
      </c>
      <c r="E66" s="133">
        <v>1</v>
      </c>
      <c r="F66" s="207" t="s">
        <v>6169</v>
      </c>
      <c r="G66" s="288" t="s">
        <v>7618</v>
      </c>
      <c r="H66" s="214">
        <v>1</v>
      </c>
      <c r="I66" s="131">
        <v>1</v>
      </c>
      <c r="J66" s="211" t="s">
        <v>6053</v>
      </c>
      <c r="K66" s="224" t="s">
        <v>5303</v>
      </c>
      <c r="L66" s="164"/>
      <c r="M66" s="129"/>
      <c r="N66" s="164" t="s">
        <v>48</v>
      </c>
      <c r="O66" s="164" t="s">
        <v>48</v>
      </c>
      <c r="P66" s="212"/>
      <c r="Q66" s="195" t="s">
        <v>6301</v>
      </c>
      <c r="R66" s="129"/>
      <c r="S66" s="129"/>
      <c r="T66" s="128" t="str">
        <f t="shared" si="6"/>
        <v>ECCDCBP-358-20-Caraga</v>
      </c>
      <c r="U66" s="129" t="s">
        <v>6313</v>
      </c>
      <c r="V66" s="129" t="s">
        <v>6315</v>
      </c>
      <c r="W66" s="128" t="str">
        <f t="shared" si="5"/>
        <v>ECCDSP-369-19-Caraga</v>
      </c>
      <c r="X66" s="129" t="s">
        <v>6313</v>
      </c>
      <c r="Y66" s="129" t="s">
        <v>6315</v>
      </c>
      <c r="Z66" s="155" t="s">
        <v>6183</v>
      </c>
      <c r="AA66" s="155" t="s">
        <v>6055</v>
      </c>
      <c r="AB66" s="206"/>
    </row>
    <row r="67" spans="1:28" s="161" customFormat="1" ht="30" x14ac:dyDescent="0.25">
      <c r="A67" s="85" t="s">
        <v>756</v>
      </c>
      <c r="B67" s="128" t="s">
        <v>5973</v>
      </c>
      <c r="C67" s="210" t="s">
        <v>6057</v>
      </c>
      <c r="D67" s="129">
        <v>1</v>
      </c>
      <c r="E67" s="133">
        <v>1</v>
      </c>
      <c r="F67" s="207" t="s">
        <v>6170</v>
      </c>
      <c r="G67" s="288" t="s">
        <v>7618</v>
      </c>
      <c r="H67" s="214">
        <v>2</v>
      </c>
      <c r="I67" s="131">
        <v>1</v>
      </c>
      <c r="J67" s="211" t="s">
        <v>6056</v>
      </c>
      <c r="K67" s="224" t="s">
        <v>5303</v>
      </c>
      <c r="L67" s="164" t="s">
        <v>48</v>
      </c>
      <c r="M67" s="164" t="s">
        <v>48</v>
      </c>
      <c r="N67" s="129"/>
      <c r="O67" s="129"/>
      <c r="P67" s="212"/>
      <c r="Q67" s="195" t="s">
        <v>6301</v>
      </c>
      <c r="R67" s="129"/>
      <c r="S67" s="129"/>
      <c r="T67" s="128" t="str">
        <f t="shared" si="6"/>
        <v>ECCDCBP-359-20-Caraga</v>
      </c>
      <c r="U67" s="129" t="s">
        <v>6313</v>
      </c>
      <c r="V67" s="129" t="s">
        <v>6315</v>
      </c>
      <c r="W67" s="128" t="str">
        <f t="shared" si="5"/>
        <v>ECCDSP-370-19-Caraga</v>
      </c>
      <c r="X67" s="129" t="s">
        <v>6313</v>
      </c>
      <c r="Y67" s="133" t="s">
        <v>6316</v>
      </c>
      <c r="Z67" s="155" t="s">
        <v>6184</v>
      </c>
      <c r="AA67" s="155" t="s">
        <v>6058</v>
      </c>
      <c r="AB67" s="206"/>
    </row>
    <row r="68" spans="1:28" s="161" customFormat="1" ht="30" hidden="1" x14ac:dyDescent="0.25">
      <c r="A68" s="85" t="s">
        <v>757</v>
      </c>
      <c r="B68" s="128" t="s">
        <v>6059</v>
      </c>
      <c r="C68" s="210" t="s">
        <v>6061</v>
      </c>
      <c r="D68" s="129">
        <v>3</v>
      </c>
      <c r="E68" s="133">
        <v>1</v>
      </c>
      <c r="F68" s="207" t="s">
        <v>6171</v>
      </c>
      <c r="G68" s="207"/>
      <c r="H68" s="214">
        <v>2</v>
      </c>
      <c r="I68" s="131">
        <v>1</v>
      </c>
      <c r="J68" s="211" t="s">
        <v>6060</v>
      </c>
      <c r="K68" s="195" t="s">
        <v>4886</v>
      </c>
      <c r="L68" s="164"/>
      <c r="M68" s="129"/>
      <c r="N68" s="164" t="s">
        <v>48</v>
      </c>
      <c r="O68" s="164" t="s">
        <v>48</v>
      </c>
      <c r="P68" s="212"/>
      <c r="Q68" s="195" t="s">
        <v>6301</v>
      </c>
      <c r="R68" s="129"/>
      <c r="S68" s="128"/>
      <c r="T68" s="128" t="str">
        <f t="shared" si="6"/>
        <v>ECCDCBP-360-20-Caraga</v>
      </c>
      <c r="U68" s="129" t="s">
        <v>6318</v>
      </c>
      <c r="V68" s="129" t="s">
        <v>6319</v>
      </c>
      <c r="W68" s="128" t="str">
        <f t="shared" si="5"/>
        <v>ECCDSP-371-19-Caraga</v>
      </c>
      <c r="X68" s="129" t="s">
        <v>6318</v>
      </c>
      <c r="Y68" s="129" t="s">
        <v>6320</v>
      </c>
      <c r="Z68" s="213" t="s">
        <v>6185</v>
      </c>
      <c r="AA68" s="155" t="s">
        <v>6062</v>
      </c>
      <c r="AB68" s="206"/>
    </row>
    <row r="69" spans="1:28" s="161" customFormat="1" ht="30" hidden="1" x14ac:dyDescent="0.25">
      <c r="A69" s="85" t="s">
        <v>758</v>
      </c>
      <c r="B69" s="128" t="s">
        <v>6059</v>
      </c>
      <c r="C69" s="210" t="s">
        <v>6064</v>
      </c>
      <c r="D69" s="129">
        <v>3</v>
      </c>
      <c r="E69" s="133">
        <v>1</v>
      </c>
      <c r="F69" s="207" t="s">
        <v>6172</v>
      </c>
      <c r="G69" s="207"/>
      <c r="H69" s="214">
        <v>2</v>
      </c>
      <c r="I69" s="131">
        <v>1</v>
      </c>
      <c r="J69" s="211" t="s">
        <v>6063</v>
      </c>
      <c r="K69" s="195" t="s">
        <v>4886</v>
      </c>
      <c r="L69" s="164" t="s">
        <v>48</v>
      </c>
      <c r="M69" s="164" t="s">
        <v>48</v>
      </c>
      <c r="N69" s="129"/>
      <c r="O69" s="129"/>
      <c r="P69" s="212"/>
      <c r="Q69" s="195" t="s">
        <v>6301</v>
      </c>
      <c r="R69" s="129"/>
      <c r="S69" s="128"/>
      <c r="T69" s="128" t="str">
        <f t="shared" si="6"/>
        <v>ECCDCBP-361-20-Caraga</v>
      </c>
      <c r="U69" s="129" t="s">
        <v>6318</v>
      </c>
      <c r="V69" s="129" t="s">
        <v>6319</v>
      </c>
      <c r="W69" s="128" t="str">
        <f t="shared" si="5"/>
        <v>ECCDSP-372-19-Caraga</v>
      </c>
      <c r="X69" s="129" t="s">
        <v>6318</v>
      </c>
      <c r="Y69" s="129" t="s">
        <v>6320</v>
      </c>
      <c r="Z69" s="213" t="s">
        <v>6186</v>
      </c>
      <c r="AA69" s="155" t="s">
        <v>6065</v>
      </c>
      <c r="AB69" s="206"/>
    </row>
    <row r="70" spans="1:28" s="161" customFormat="1" ht="30" hidden="1" x14ac:dyDescent="0.25">
      <c r="A70" s="85" t="s">
        <v>759</v>
      </c>
      <c r="B70" s="128" t="s">
        <v>6059</v>
      </c>
      <c r="C70" s="210" t="s">
        <v>6067</v>
      </c>
      <c r="D70" s="129">
        <v>2</v>
      </c>
      <c r="E70" s="133">
        <v>1</v>
      </c>
      <c r="F70" s="207" t="s">
        <v>6173</v>
      </c>
      <c r="G70" s="207"/>
      <c r="H70" s="214">
        <v>2</v>
      </c>
      <c r="I70" s="131">
        <v>1</v>
      </c>
      <c r="J70" s="211" t="s">
        <v>6066</v>
      </c>
      <c r="K70" s="195" t="s">
        <v>4886</v>
      </c>
      <c r="L70" s="164"/>
      <c r="M70" s="164"/>
      <c r="N70" s="164" t="s">
        <v>48</v>
      </c>
      <c r="O70" s="164" t="s">
        <v>48</v>
      </c>
      <c r="P70" s="212"/>
      <c r="Q70" s="195" t="s">
        <v>6301</v>
      </c>
      <c r="R70" s="129"/>
      <c r="S70" s="128"/>
      <c r="T70" s="128" t="str">
        <f t="shared" si="6"/>
        <v>ECCDCBP-362-20-Caraga</v>
      </c>
      <c r="U70" s="129" t="s">
        <v>6318</v>
      </c>
      <c r="V70" s="129" t="s">
        <v>6320</v>
      </c>
      <c r="W70" s="128" t="str">
        <f t="shared" si="5"/>
        <v>ECCDSP-373-19-Caraga</v>
      </c>
      <c r="X70" s="129" t="s">
        <v>6318</v>
      </c>
      <c r="Y70" s="129" t="s">
        <v>6320</v>
      </c>
      <c r="Z70" s="213" t="s">
        <v>6187</v>
      </c>
      <c r="AA70" s="155" t="s">
        <v>6068</v>
      </c>
      <c r="AB70" s="206"/>
    </row>
    <row r="71" spans="1:28" s="161" customFormat="1" ht="30" hidden="1" x14ac:dyDescent="0.25">
      <c r="A71" s="85" t="s">
        <v>760</v>
      </c>
      <c r="B71" s="128" t="s">
        <v>6059</v>
      </c>
      <c r="C71" s="210" t="s">
        <v>6070</v>
      </c>
      <c r="D71" s="129">
        <v>2</v>
      </c>
      <c r="E71" s="133">
        <v>1</v>
      </c>
      <c r="F71" s="207" t="s">
        <v>6174</v>
      </c>
      <c r="G71" s="207"/>
      <c r="H71" s="214">
        <v>2</v>
      </c>
      <c r="I71" s="131">
        <v>1</v>
      </c>
      <c r="J71" s="211" t="s">
        <v>6069</v>
      </c>
      <c r="K71" s="195" t="s">
        <v>4886</v>
      </c>
      <c r="L71" s="129"/>
      <c r="M71" s="129"/>
      <c r="N71" s="164" t="s">
        <v>48</v>
      </c>
      <c r="O71" s="164" t="s">
        <v>48</v>
      </c>
      <c r="P71" s="212"/>
      <c r="Q71" s="195" t="s">
        <v>6301</v>
      </c>
      <c r="R71" s="129"/>
      <c r="S71" s="128"/>
      <c r="T71" s="128" t="str">
        <f t="shared" si="6"/>
        <v>ECCDCBP-363-20-Caraga</v>
      </c>
      <c r="U71" s="129" t="s">
        <v>6318</v>
      </c>
      <c r="V71" s="129" t="s">
        <v>6320</v>
      </c>
      <c r="W71" s="128" t="str">
        <f t="shared" si="5"/>
        <v>ECCDSP-374-19-Caraga</v>
      </c>
      <c r="X71" s="129" t="s">
        <v>6318</v>
      </c>
      <c r="Y71" s="129" t="s">
        <v>6320</v>
      </c>
      <c r="Z71" s="213" t="s">
        <v>6188</v>
      </c>
      <c r="AA71" s="155" t="s">
        <v>6071</v>
      </c>
      <c r="AB71" s="206"/>
    </row>
    <row r="72" spans="1:28" s="161" customFormat="1" ht="30" hidden="1" x14ac:dyDescent="0.25">
      <c r="A72" s="85" t="s">
        <v>761</v>
      </c>
      <c r="B72" s="128" t="s">
        <v>6059</v>
      </c>
      <c r="C72" s="210" t="s">
        <v>6073</v>
      </c>
      <c r="D72" s="129">
        <v>2</v>
      </c>
      <c r="E72" s="133">
        <v>1</v>
      </c>
      <c r="F72" s="207" t="s">
        <v>6175</v>
      </c>
      <c r="G72" s="207"/>
      <c r="H72" s="214">
        <v>1</v>
      </c>
      <c r="I72" s="131">
        <v>1</v>
      </c>
      <c r="J72" s="211" t="s">
        <v>6072</v>
      </c>
      <c r="K72" s="195" t="s">
        <v>4886</v>
      </c>
      <c r="L72" s="129"/>
      <c r="M72" s="129"/>
      <c r="N72" s="164" t="s">
        <v>48</v>
      </c>
      <c r="O72" s="164" t="s">
        <v>48</v>
      </c>
      <c r="P72" s="212"/>
      <c r="Q72" s="195" t="s">
        <v>6301</v>
      </c>
      <c r="R72" s="129"/>
      <c r="S72" s="128"/>
      <c r="T72" s="128" t="str">
        <f t="shared" si="6"/>
        <v>ECCDCBP-364-20-Caraga</v>
      </c>
      <c r="U72" s="129" t="s">
        <v>6318</v>
      </c>
      <c r="V72" s="129" t="s">
        <v>6320</v>
      </c>
      <c r="W72" s="128" t="str">
        <f t="shared" si="5"/>
        <v>ECCDSP-375-19-Caraga</v>
      </c>
      <c r="X72" s="129" t="s">
        <v>6318</v>
      </c>
      <c r="Y72" s="129" t="s">
        <v>6321</v>
      </c>
      <c r="Z72" s="213" t="s">
        <v>6189</v>
      </c>
      <c r="AA72" s="155" t="s">
        <v>6074</v>
      </c>
      <c r="AB72" s="206"/>
    </row>
    <row r="73" spans="1:28" s="161" customFormat="1" ht="30" hidden="1" x14ac:dyDescent="0.25">
      <c r="A73" s="85" t="s">
        <v>762</v>
      </c>
      <c r="B73" s="128" t="s">
        <v>6059</v>
      </c>
      <c r="C73" s="210" t="s">
        <v>5691</v>
      </c>
      <c r="D73" s="129">
        <v>1</v>
      </c>
      <c r="E73" s="133">
        <v>1</v>
      </c>
      <c r="F73" s="207" t="s">
        <v>6176</v>
      </c>
      <c r="G73" s="207"/>
      <c r="H73" s="214">
        <v>1</v>
      </c>
      <c r="I73" s="131">
        <v>1</v>
      </c>
      <c r="J73" s="211" t="s">
        <v>6075</v>
      </c>
      <c r="K73" s="195" t="s">
        <v>4886</v>
      </c>
      <c r="L73" s="129"/>
      <c r="M73" s="129"/>
      <c r="N73" s="164" t="s">
        <v>48</v>
      </c>
      <c r="O73" s="164" t="s">
        <v>48</v>
      </c>
      <c r="P73" s="212"/>
      <c r="Q73" s="195" t="s">
        <v>6301</v>
      </c>
      <c r="R73" s="129"/>
      <c r="S73" s="128"/>
      <c r="T73" s="128" t="str">
        <f t="shared" si="6"/>
        <v>ECCDCBP-365-20-Caraga</v>
      </c>
      <c r="U73" s="129" t="s">
        <v>6318</v>
      </c>
      <c r="V73" s="129"/>
      <c r="W73" s="128" t="str">
        <f t="shared" si="5"/>
        <v>ECCDSP-376-19-Caraga</v>
      </c>
      <c r="X73" s="129" t="s">
        <v>6318</v>
      </c>
      <c r="Y73" s="129" t="s">
        <v>6321</v>
      </c>
      <c r="Z73" s="213" t="s">
        <v>6190</v>
      </c>
      <c r="AA73" s="155" t="s">
        <v>6076</v>
      </c>
      <c r="AB73" s="206"/>
    </row>
    <row r="74" spans="1:28" s="161" customFormat="1" ht="30" hidden="1" x14ac:dyDescent="0.25">
      <c r="A74" s="85" t="s">
        <v>763</v>
      </c>
      <c r="B74" s="128" t="s">
        <v>6059</v>
      </c>
      <c r="C74" s="210"/>
      <c r="D74" s="129"/>
      <c r="E74" s="133"/>
      <c r="F74" s="207" t="s">
        <v>6177</v>
      </c>
      <c r="G74" s="207"/>
      <c r="H74" s="214">
        <v>1</v>
      </c>
      <c r="I74" s="131">
        <v>1</v>
      </c>
      <c r="J74" s="211" t="s">
        <v>6069</v>
      </c>
      <c r="K74" s="195" t="s">
        <v>4886</v>
      </c>
      <c r="L74" s="164" t="s">
        <v>48</v>
      </c>
      <c r="M74" s="129"/>
      <c r="N74" s="129"/>
      <c r="O74" s="164" t="s">
        <v>48</v>
      </c>
      <c r="P74" s="129"/>
      <c r="Q74" s="195" t="s">
        <v>6301</v>
      </c>
      <c r="R74" s="129"/>
      <c r="S74" s="128"/>
      <c r="T74" s="128"/>
      <c r="U74" s="129"/>
      <c r="V74" s="129"/>
      <c r="W74" s="128" t="str">
        <f t="shared" si="5"/>
        <v>ECCDSP-377-19-Caraga</v>
      </c>
      <c r="X74" s="129" t="s">
        <v>6318</v>
      </c>
      <c r="Y74" s="129" t="s">
        <v>6321</v>
      </c>
      <c r="Z74" s="213" t="s">
        <v>6191</v>
      </c>
      <c r="AA74" s="155" t="s">
        <v>6077</v>
      </c>
      <c r="AB74" s="206"/>
    </row>
    <row r="75" spans="1:28" s="161" customFormat="1" ht="30" hidden="1" x14ac:dyDescent="0.25">
      <c r="A75" s="85" t="s">
        <v>764</v>
      </c>
      <c r="B75" s="128" t="s">
        <v>6059</v>
      </c>
      <c r="C75" s="210" t="s">
        <v>6078</v>
      </c>
      <c r="D75" s="129">
        <v>1</v>
      </c>
      <c r="E75" s="133">
        <v>1</v>
      </c>
      <c r="F75" s="207" t="s">
        <v>6178</v>
      </c>
      <c r="G75" s="207"/>
      <c r="H75" s="214">
        <v>1</v>
      </c>
      <c r="I75" s="131">
        <v>1</v>
      </c>
      <c r="J75" s="211" t="s">
        <v>5391</v>
      </c>
      <c r="K75" s="195" t="s">
        <v>4886</v>
      </c>
      <c r="L75" s="129"/>
      <c r="M75" s="129"/>
      <c r="N75" s="164" t="s">
        <v>48</v>
      </c>
      <c r="O75" s="164" t="s">
        <v>48</v>
      </c>
      <c r="P75" s="129"/>
      <c r="Q75" s="195" t="s">
        <v>6301</v>
      </c>
      <c r="R75" s="129"/>
      <c r="S75" s="129"/>
      <c r="T75" s="128" t="s">
        <v>6317</v>
      </c>
      <c r="U75" s="129" t="s">
        <v>6318</v>
      </c>
      <c r="V75" s="129" t="s">
        <v>6321</v>
      </c>
      <c r="W75" s="128" t="str">
        <f t="shared" si="5"/>
        <v>ECCDSP-378-19-Caraga</v>
      </c>
      <c r="X75" s="129" t="s">
        <v>6318</v>
      </c>
      <c r="Y75" s="129" t="s">
        <v>6321</v>
      </c>
      <c r="Z75" s="213" t="s">
        <v>6192</v>
      </c>
      <c r="AA75" s="155" t="s">
        <v>6079</v>
      </c>
      <c r="AB75" s="206"/>
    </row>
    <row r="76" spans="1:28" s="161" customFormat="1" ht="30" hidden="1" x14ac:dyDescent="0.25">
      <c r="A76" s="85" t="s">
        <v>765</v>
      </c>
      <c r="B76" s="128" t="s">
        <v>6322</v>
      </c>
      <c r="C76" s="215" t="s">
        <v>6324</v>
      </c>
      <c r="D76" s="129">
        <v>2</v>
      </c>
      <c r="E76" s="133">
        <v>1</v>
      </c>
      <c r="F76" s="128" t="s">
        <v>6412</v>
      </c>
      <c r="G76" s="128"/>
      <c r="H76" s="214">
        <v>2</v>
      </c>
      <c r="I76" s="131">
        <v>1</v>
      </c>
      <c r="J76" s="128" t="s">
        <v>6330</v>
      </c>
      <c r="K76" s="225" t="s">
        <v>4738</v>
      </c>
      <c r="L76" s="129"/>
      <c r="M76" s="129"/>
      <c r="N76" s="164"/>
      <c r="O76" s="164"/>
      <c r="P76" s="129"/>
      <c r="Q76" s="195" t="s">
        <v>6301</v>
      </c>
      <c r="R76" s="129"/>
      <c r="S76" s="129"/>
      <c r="T76" s="128" t="s">
        <v>6336</v>
      </c>
      <c r="U76" s="129" t="s">
        <v>6318</v>
      </c>
      <c r="V76" s="129" t="s">
        <v>6320</v>
      </c>
      <c r="W76" s="128" t="s">
        <v>6398</v>
      </c>
      <c r="X76" s="129" t="s">
        <v>6318</v>
      </c>
      <c r="Y76" s="129" t="s">
        <v>6320</v>
      </c>
      <c r="Z76" s="155"/>
      <c r="AA76" s="155"/>
      <c r="AB76" s="206"/>
    </row>
    <row r="77" spans="1:28" s="161" customFormat="1" ht="30" hidden="1" x14ac:dyDescent="0.25">
      <c r="A77" s="85" t="s">
        <v>766</v>
      </c>
      <c r="B77" s="128" t="s">
        <v>6322</v>
      </c>
      <c r="C77" s="215" t="s">
        <v>5195</v>
      </c>
      <c r="D77" s="129">
        <v>1</v>
      </c>
      <c r="E77" s="133">
        <v>1</v>
      </c>
      <c r="F77" s="128" t="s">
        <v>6413</v>
      </c>
      <c r="G77" s="128"/>
      <c r="H77" s="214">
        <v>1</v>
      </c>
      <c r="I77" s="131">
        <v>1</v>
      </c>
      <c r="J77" s="128" t="s">
        <v>6331</v>
      </c>
      <c r="K77" s="225" t="s">
        <v>4738</v>
      </c>
      <c r="L77" s="129"/>
      <c r="M77" s="129"/>
      <c r="N77" s="164"/>
      <c r="O77" s="164"/>
      <c r="P77" s="129"/>
      <c r="Q77" s="195" t="s">
        <v>6301</v>
      </c>
      <c r="R77" s="129"/>
      <c r="S77" s="129"/>
      <c r="T77" s="128" t="s">
        <v>6337</v>
      </c>
      <c r="U77" s="129" t="s">
        <v>6318</v>
      </c>
      <c r="V77" s="129" t="s">
        <v>6321</v>
      </c>
      <c r="W77" s="128" t="s">
        <v>6399</v>
      </c>
      <c r="X77" s="129" t="s">
        <v>6318</v>
      </c>
      <c r="Y77" s="129" t="s">
        <v>6321</v>
      </c>
      <c r="Z77" s="155"/>
      <c r="AA77" s="155"/>
      <c r="AB77" s="206"/>
    </row>
    <row r="78" spans="1:28" s="161" customFormat="1" ht="30" hidden="1" x14ac:dyDescent="0.25">
      <c r="A78" s="85" t="s">
        <v>769</v>
      </c>
      <c r="B78" s="128" t="s">
        <v>6323</v>
      </c>
      <c r="C78" s="215" t="s">
        <v>6325</v>
      </c>
      <c r="D78" s="129">
        <v>1</v>
      </c>
      <c r="E78" s="133">
        <v>1</v>
      </c>
      <c r="F78" s="128" t="s">
        <v>6414</v>
      </c>
      <c r="G78" s="128"/>
      <c r="H78" s="214">
        <v>1</v>
      </c>
      <c r="I78" s="131">
        <v>1</v>
      </c>
      <c r="J78" s="128" t="s">
        <v>6332</v>
      </c>
      <c r="K78" s="225" t="s">
        <v>4738</v>
      </c>
      <c r="L78" s="129"/>
      <c r="M78" s="129"/>
      <c r="N78" s="164"/>
      <c r="O78" s="164"/>
      <c r="P78" s="129"/>
      <c r="Q78" s="195" t="s">
        <v>6301</v>
      </c>
      <c r="R78" s="129"/>
      <c r="S78" s="129"/>
      <c r="T78" s="128" t="s">
        <v>6338</v>
      </c>
      <c r="U78" s="129" t="s">
        <v>6318</v>
      </c>
      <c r="V78" s="129" t="s">
        <v>6321</v>
      </c>
      <c r="W78" s="128" t="s">
        <v>6400</v>
      </c>
      <c r="X78" s="129" t="s">
        <v>6318</v>
      </c>
      <c r="Y78" s="129" t="s">
        <v>6321</v>
      </c>
      <c r="Z78" s="155"/>
      <c r="AA78" s="155"/>
      <c r="AB78" s="206"/>
    </row>
    <row r="79" spans="1:28" s="161" customFormat="1" ht="30" hidden="1" x14ac:dyDescent="0.25">
      <c r="A79" s="85" t="s">
        <v>770</v>
      </c>
      <c r="B79" s="128" t="s">
        <v>6323</v>
      </c>
      <c r="C79" s="215" t="s">
        <v>6326</v>
      </c>
      <c r="D79" s="129">
        <v>1</v>
      </c>
      <c r="E79" s="133">
        <v>1</v>
      </c>
      <c r="F79" s="128" t="s">
        <v>6415</v>
      </c>
      <c r="G79" s="128"/>
      <c r="H79" s="214">
        <v>1</v>
      </c>
      <c r="I79" s="131">
        <v>1</v>
      </c>
      <c r="J79" s="128" t="s">
        <v>6333</v>
      </c>
      <c r="K79" s="225" t="s">
        <v>4738</v>
      </c>
      <c r="L79" s="129"/>
      <c r="M79" s="129"/>
      <c r="N79" s="164"/>
      <c r="O79" s="164"/>
      <c r="P79" s="129"/>
      <c r="Q79" s="195" t="s">
        <v>6301</v>
      </c>
      <c r="R79" s="129"/>
      <c r="S79" s="129"/>
      <c r="T79" s="128" t="s">
        <v>6339</v>
      </c>
      <c r="U79" s="129" t="s">
        <v>6318</v>
      </c>
      <c r="V79" s="129" t="s">
        <v>6321</v>
      </c>
      <c r="W79" s="128" t="s">
        <v>6401</v>
      </c>
      <c r="X79" s="129" t="s">
        <v>6318</v>
      </c>
      <c r="Y79" s="129" t="s">
        <v>6321</v>
      </c>
      <c r="Z79" s="155"/>
      <c r="AA79" s="155"/>
      <c r="AB79" s="206"/>
    </row>
    <row r="80" spans="1:28" s="161" customFormat="1" ht="30" hidden="1" x14ac:dyDescent="0.25">
      <c r="A80" s="85" t="s">
        <v>771</v>
      </c>
      <c r="B80" s="128" t="s">
        <v>6323</v>
      </c>
      <c r="C80" s="215" t="s">
        <v>6327</v>
      </c>
      <c r="D80" s="129">
        <v>1</v>
      </c>
      <c r="E80" s="133">
        <v>1</v>
      </c>
      <c r="F80" s="128" t="s">
        <v>6416</v>
      </c>
      <c r="G80" s="128"/>
      <c r="H80" s="214">
        <v>1</v>
      </c>
      <c r="I80" s="131">
        <v>1</v>
      </c>
      <c r="J80" s="128" t="s">
        <v>6333</v>
      </c>
      <c r="K80" s="225" t="s">
        <v>4738</v>
      </c>
      <c r="L80" s="129"/>
      <c r="M80" s="129"/>
      <c r="N80" s="164"/>
      <c r="O80" s="164"/>
      <c r="P80" s="129"/>
      <c r="Q80" s="195" t="s">
        <v>6301</v>
      </c>
      <c r="R80" s="129"/>
      <c r="S80" s="129"/>
      <c r="T80" s="128" t="s">
        <v>6340</v>
      </c>
      <c r="U80" s="129" t="s">
        <v>6318</v>
      </c>
      <c r="V80" s="129" t="s">
        <v>6321</v>
      </c>
      <c r="W80" s="128" t="s">
        <v>6402</v>
      </c>
      <c r="X80" s="129" t="s">
        <v>6318</v>
      </c>
      <c r="Y80" s="129" t="s">
        <v>6321</v>
      </c>
      <c r="Z80" s="155"/>
      <c r="AA80" s="155"/>
      <c r="AB80" s="206"/>
    </row>
    <row r="81" spans="1:28" s="161" customFormat="1" ht="30" hidden="1" x14ac:dyDescent="0.25">
      <c r="A81" s="85" t="s">
        <v>772</v>
      </c>
      <c r="B81" s="128" t="s">
        <v>5717</v>
      </c>
      <c r="C81" s="215" t="s">
        <v>6328</v>
      </c>
      <c r="D81" s="129">
        <v>1</v>
      </c>
      <c r="E81" s="133">
        <v>1</v>
      </c>
      <c r="F81" s="128" t="s">
        <v>6417</v>
      </c>
      <c r="G81" s="128"/>
      <c r="H81" s="214">
        <v>1</v>
      </c>
      <c r="I81" s="131">
        <v>1</v>
      </c>
      <c r="J81" s="128" t="s">
        <v>6334</v>
      </c>
      <c r="K81" s="225" t="s">
        <v>4738</v>
      </c>
      <c r="L81" s="129"/>
      <c r="M81" s="129"/>
      <c r="N81" s="164"/>
      <c r="O81" s="164"/>
      <c r="P81" s="129"/>
      <c r="Q81" s="195" t="s">
        <v>6301</v>
      </c>
      <c r="R81" s="129"/>
      <c r="S81" s="129"/>
      <c r="T81" s="128" t="s">
        <v>6341</v>
      </c>
      <c r="U81" s="129" t="s">
        <v>6318</v>
      </c>
      <c r="V81" s="129" t="s">
        <v>6321</v>
      </c>
      <c r="W81" s="128" t="s">
        <v>6403</v>
      </c>
      <c r="X81" s="129" t="s">
        <v>6318</v>
      </c>
      <c r="Y81" s="129" t="s">
        <v>6321</v>
      </c>
      <c r="Z81" s="155"/>
      <c r="AA81" s="155"/>
      <c r="AB81" s="206"/>
    </row>
    <row r="82" spans="1:28" s="161" customFormat="1" ht="30" hidden="1" x14ac:dyDescent="0.25">
      <c r="A82" s="85" t="s">
        <v>773</v>
      </c>
      <c r="B82" s="128" t="s">
        <v>5717</v>
      </c>
      <c r="C82" s="215" t="s">
        <v>6329</v>
      </c>
      <c r="D82" s="129">
        <v>1</v>
      </c>
      <c r="E82" s="133">
        <v>1</v>
      </c>
      <c r="F82" s="128" t="s">
        <v>6418</v>
      </c>
      <c r="G82" s="128"/>
      <c r="H82" s="214">
        <v>1</v>
      </c>
      <c r="I82" s="131">
        <v>1</v>
      </c>
      <c r="J82" s="128" t="s">
        <v>6335</v>
      </c>
      <c r="K82" s="225" t="s">
        <v>4738</v>
      </c>
      <c r="L82" s="129"/>
      <c r="M82" s="129"/>
      <c r="N82" s="164"/>
      <c r="O82" s="164"/>
      <c r="P82" s="129"/>
      <c r="Q82" s="195" t="s">
        <v>6301</v>
      </c>
      <c r="R82" s="129"/>
      <c r="S82" s="129"/>
      <c r="T82" s="128" t="s">
        <v>6342</v>
      </c>
      <c r="U82" s="129" t="s">
        <v>6318</v>
      </c>
      <c r="V82" s="129" t="s">
        <v>6321</v>
      </c>
      <c r="W82" s="128" t="s">
        <v>6404</v>
      </c>
      <c r="X82" s="129" t="s">
        <v>6318</v>
      </c>
      <c r="Y82" s="129" t="s">
        <v>6321</v>
      </c>
      <c r="Z82" s="155"/>
      <c r="AA82" s="155"/>
      <c r="AB82" s="206"/>
    </row>
    <row r="83" spans="1:28" s="161" customFormat="1" hidden="1" x14ac:dyDescent="0.25">
      <c r="A83" s="85" t="s">
        <v>774</v>
      </c>
      <c r="B83" s="128" t="s">
        <v>5689</v>
      </c>
      <c r="C83" s="209" t="s">
        <v>5690</v>
      </c>
      <c r="D83" s="129">
        <v>1</v>
      </c>
      <c r="E83" s="133">
        <v>1</v>
      </c>
      <c r="F83" s="128" t="s">
        <v>5668</v>
      </c>
      <c r="G83" s="128"/>
      <c r="H83" s="214">
        <v>1</v>
      </c>
      <c r="I83" s="131">
        <v>1</v>
      </c>
      <c r="J83" s="211" t="s">
        <v>5675</v>
      </c>
      <c r="K83" s="195" t="s">
        <v>4886</v>
      </c>
      <c r="L83" s="164"/>
      <c r="M83" s="164"/>
      <c r="N83" s="129"/>
      <c r="O83" s="129"/>
      <c r="P83" s="129"/>
      <c r="Q83" s="129" t="s">
        <v>6195</v>
      </c>
      <c r="R83" s="129"/>
      <c r="S83" s="214"/>
      <c r="T83" s="128" t="s">
        <v>6343</v>
      </c>
      <c r="U83" s="129" t="s">
        <v>6318</v>
      </c>
      <c r="V83" s="129" t="s">
        <v>6321</v>
      </c>
      <c r="W83" s="128" t="s">
        <v>6405</v>
      </c>
      <c r="X83" s="129" t="s">
        <v>6318</v>
      </c>
      <c r="Y83" s="129" t="s">
        <v>6321</v>
      </c>
      <c r="Z83" s="172"/>
      <c r="AA83" s="155"/>
      <c r="AB83" s="206"/>
    </row>
    <row r="84" spans="1:28" s="161" customFormat="1" hidden="1" x14ac:dyDescent="0.25">
      <c r="A84" s="85" t="s">
        <v>775</v>
      </c>
      <c r="B84" s="128" t="s">
        <v>5689</v>
      </c>
      <c r="C84" s="209" t="s">
        <v>5691</v>
      </c>
      <c r="D84" s="129">
        <v>1</v>
      </c>
      <c r="E84" s="133">
        <v>1</v>
      </c>
      <c r="F84" s="128" t="s">
        <v>5669</v>
      </c>
      <c r="G84" s="128"/>
      <c r="H84" s="214">
        <v>1</v>
      </c>
      <c r="I84" s="131">
        <v>1</v>
      </c>
      <c r="J84" s="211" t="s">
        <v>5676</v>
      </c>
      <c r="K84" s="195" t="s">
        <v>4886</v>
      </c>
      <c r="L84" s="129"/>
      <c r="M84" s="129"/>
      <c r="N84" s="129"/>
      <c r="O84" s="129"/>
      <c r="P84" s="129"/>
      <c r="Q84" s="129" t="s">
        <v>6195</v>
      </c>
      <c r="R84" s="129"/>
      <c r="S84" s="214"/>
      <c r="T84" s="128" t="s">
        <v>6344</v>
      </c>
      <c r="U84" s="129" t="s">
        <v>6318</v>
      </c>
      <c r="V84" s="129" t="s">
        <v>6321</v>
      </c>
      <c r="W84" s="128" t="s">
        <v>6406</v>
      </c>
      <c r="X84" s="129" t="s">
        <v>6318</v>
      </c>
      <c r="Y84" s="129" t="s">
        <v>6321</v>
      </c>
      <c r="Z84" s="172"/>
      <c r="AA84" s="155"/>
      <c r="AB84" s="206"/>
    </row>
    <row r="85" spans="1:28" s="161" customFormat="1" hidden="1" x14ac:dyDescent="0.25">
      <c r="A85" s="85" t="s">
        <v>776</v>
      </c>
      <c r="B85" s="128" t="s">
        <v>5689</v>
      </c>
      <c r="C85" s="209" t="s">
        <v>5692</v>
      </c>
      <c r="D85" s="129">
        <v>1</v>
      </c>
      <c r="E85" s="133">
        <v>1</v>
      </c>
      <c r="F85" s="128" t="s">
        <v>5670</v>
      </c>
      <c r="G85" s="128"/>
      <c r="H85" s="214">
        <v>1</v>
      </c>
      <c r="I85" s="131">
        <v>1</v>
      </c>
      <c r="J85" s="211" t="s">
        <v>5677</v>
      </c>
      <c r="K85" s="195" t="s">
        <v>4886</v>
      </c>
      <c r="L85" s="129"/>
      <c r="M85" s="129"/>
      <c r="N85" s="129"/>
      <c r="O85" s="129"/>
      <c r="P85" s="129"/>
      <c r="Q85" s="129" t="s">
        <v>6195</v>
      </c>
      <c r="R85" s="129"/>
      <c r="S85" s="214"/>
      <c r="T85" s="128" t="s">
        <v>6345</v>
      </c>
      <c r="U85" s="129" t="s">
        <v>6318</v>
      </c>
      <c r="V85" s="129" t="s">
        <v>6321</v>
      </c>
      <c r="W85" s="128" t="s">
        <v>6407</v>
      </c>
      <c r="X85" s="129" t="s">
        <v>6318</v>
      </c>
      <c r="Y85" s="129" t="s">
        <v>6321</v>
      </c>
      <c r="Z85" s="172"/>
      <c r="AA85" s="155"/>
      <c r="AB85" s="206"/>
    </row>
    <row r="86" spans="1:28" s="161" customFormat="1" hidden="1" x14ac:dyDescent="0.25">
      <c r="A86" s="85" t="s">
        <v>779</v>
      </c>
      <c r="B86" s="128" t="s">
        <v>5689</v>
      </c>
      <c r="C86" s="209" t="s">
        <v>2843</v>
      </c>
      <c r="D86" s="129">
        <v>1</v>
      </c>
      <c r="E86" s="133">
        <v>1</v>
      </c>
      <c r="F86" s="128" t="s">
        <v>5671</v>
      </c>
      <c r="G86" s="128"/>
      <c r="H86" s="214">
        <v>1</v>
      </c>
      <c r="I86" s="131">
        <v>1</v>
      </c>
      <c r="J86" s="211" t="s">
        <v>5678</v>
      </c>
      <c r="K86" s="195" t="s">
        <v>4886</v>
      </c>
      <c r="L86" s="129"/>
      <c r="M86" s="129"/>
      <c r="N86" s="129"/>
      <c r="O86" s="129"/>
      <c r="P86" s="129"/>
      <c r="Q86" s="129" t="s">
        <v>6195</v>
      </c>
      <c r="R86" s="129"/>
      <c r="S86" s="214"/>
      <c r="T86" s="128" t="s">
        <v>6346</v>
      </c>
      <c r="U86" s="129" t="s">
        <v>6318</v>
      </c>
      <c r="V86" s="129" t="s">
        <v>6321</v>
      </c>
      <c r="W86" s="128" t="s">
        <v>6408</v>
      </c>
      <c r="X86" s="129" t="s">
        <v>6318</v>
      </c>
      <c r="Y86" s="129" t="s">
        <v>6321</v>
      </c>
      <c r="Z86" s="172"/>
      <c r="AA86" s="155"/>
      <c r="AB86" s="206"/>
    </row>
    <row r="87" spans="1:28" s="161" customFormat="1" hidden="1" x14ac:dyDescent="0.25">
      <c r="A87" s="85" t="s">
        <v>782</v>
      </c>
      <c r="B87" s="128" t="s">
        <v>5689</v>
      </c>
      <c r="C87" s="209" t="s">
        <v>5693</v>
      </c>
      <c r="D87" s="129">
        <v>1</v>
      </c>
      <c r="E87" s="133">
        <v>1</v>
      </c>
      <c r="F87" s="128" t="s">
        <v>5672</v>
      </c>
      <c r="G87" s="128"/>
      <c r="H87" s="214">
        <v>1</v>
      </c>
      <c r="I87" s="131">
        <v>1</v>
      </c>
      <c r="J87" s="211" t="s">
        <v>5679</v>
      </c>
      <c r="K87" s="195" t="s">
        <v>4886</v>
      </c>
      <c r="L87" s="129"/>
      <c r="M87" s="129"/>
      <c r="N87" s="129"/>
      <c r="O87" s="129"/>
      <c r="P87" s="129"/>
      <c r="Q87" s="129" t="s">
        <v>6195</v>
      </c>
      <c r="R87" s="129"/>
      <c r="S87" s="214"/>
      <c r="T87" s="128" t="s">
        <v>6347</v>
      </c>
      <c r="U87" s="129" t="s">
        <v>6318</v>
      </c>
      <c r="V87" s="129" t="s">
        <v>6321</v>
      </c>
      <c r="W87" s="128" t="s">
        <v>6409</v>
      </c>
      <c r="X87" s="129" t="s">
        <v>6318</v>
      </c>
      <c r="Y87" s="129" t="s">
        <v>6321</v>
      </c>
      <c r="Z87" s="172"/>
      <c r="AA87" s="172"/>
      <c r="AB87" s="206"/>
    </row>
    <row r="88" spans="1:28" s="161" customFormat="1" hidden="1" x14ac:dyDescent="0.25">
      <c r="A88" s="85" t="s">
        <v>783</v>
      </c>
      <c r="B88" s="128" t="s">
        <v>5689</v>
      </c>
      <c r="C88" s="209" t="s">
        <v>5694</v>
      </c>
      <c r="D88" s="129">
        <v>1</v>
      </c>
      <c r="E88" s="133">
        <v>1</v>
      </c>
      <c r="F88" s="128" t="s">
        <v>5673</v>
      </c>
      <c r="G88" s="128"/>
      <c r="H88" s="214">
        <v>2</v>
      </c>
      <c r="I88" s="131">
        <v>1</v>
      </c>
      <c r="J88" s="211" t="s">
        <v>5680</v>
      </c>
      <c r="K88" s="195" t="s">
        <v>4886</v>
      </c>
      <c r="L88" s="129"/>
      <c r="M88" s="129"/>
      <c r="N88" s="129"/>
      <c r="O88" s="129"/>
      <c r="P88" s="129"/>
      <c r="Q88" s="129" t="s">
        <v>6195</v>
      </c>
      <c r="R88" s="129"/>
      <c r="S88" s="214"/>
      <c r="T88" s="128" t="s">
        <v>6348</v>
      </c>
      <c r="U88" s="129" t="s">
        <v>6318</v>
      </c>
      <c r="V88" s="129" t="s">
        <v>6320</v>
      </c>
      <c r="W88" s="128" t="s">
        <v>6410</v>
      </c>
      <c r="X88" s="129" t="s">
        <v>6318</v>
      </c>
      <c r="Y88" s="129" t="s">
        <v>6320</v>
      </c>
      <c r="Z88" s="172"/>
      <c r="AA88" s="172"/>
      <c r="AB88" s="206"/>
    </row>
    <row r="89" spans="1:28" s="161" customFormat="1" hidden="1" x14ac:dyDescent="0.25">
      <c r="A89" s="85" t="s">
        <v>784</v>
      </c>
      <c r="B89" s="128" t="s">
        <v>5689</v>
      </c>
      <c r="C89" s="209" t="s">
        <v>5695</v>
      </c>
      <c r="D89" s="129">
        <v>2</v>
      </c>
      <c r="E89" s="133">
        <v>1</v>
      </c>
      <c r="F89" s="128" t="s">
        <v>5674</v>
      </c>
      <c r="G89" s="128"/>
      <c r="H89" s="214">
        <v>2</v>
      </c>
      <c r="I89" s="131">
        <v>1</v>
      </c>
      <c r="J89" s="211" t="s">
        <v>5681</v>
      </c>
      <c r="K89" s="195" t="s">
        <v>4886</v>
      </c>
      <c r="L89" s="129"/>
      <c r="M89" s="129"/>
      <c r="N89" s="129"/>
      <c r="O89" s="129"/>
      <c r="P89" s="129"/>
      <c r="Q89" s="129" t="s">
        <v>6195</v>
      </c>
      <c r="R89" s="129"/>
      <c r="S89" s="214"/>
      <c r="T89" s="128" t="s">
        <v>6349</v>
      </c>
      <c r="U89" s="129" t="s">
        <v>6318</v>
      </c>
      <c r="V89" s="129" t="s">
        <v>6320</v>
      </c>
      <c r="W89" s="128" t="s">
        <v>6411</v>
      </c>
      <c r="X89" s="129" t="s">
        <v>6318</v>
      </c>
      <c r="Y89" s="129" t="s">
        <v>6320</v>
      </c>
      <c r="Z89" s="172"/>
      <c r="AA89" s="172"/>
      <c r="AB89" s="206"/>
    </row>
    <row r="90" spans="1:28" s="161" customFormat="1" ht="30" hidden="1" x14ac:dyDescent="0.25">
      <c r="A90" s="85" t="s">
        <v>785</v>
      </c>
      <c r="B90" s="128" t="s">
        <v>5659</v>
      </c>
      <c r="C90" s="209"/>
      <c r="D90" s="129"/>
      <c r="E90" s="133"/>
      <c r="F90" s="128" t="s">
        <v>6419</v>
      </c>
      <c r="G90" s="128"/>
      <c r="H90" s="214">
        <v>1</v>
      </c>
      <c r="I90" s="131">
        <v>1</v>
      </c>
      <c r="J90" s="128" t="s">
        <v>6424</v>
      </c>
      <c r="K90" s="225" t="s">
        <v>4738</v>
      </c>
      <c r="L90" s="129"/>
      <c r="M90" s="129"/>
      <c r="N90" s="129"/>
      <c r="O90" s="129"/>
      <c r="P90" s="129"/>
      <c r="Q90" s="195" t="s">
        <v>6301</v>
      </c>
      <c r="R90" s="129"/>
      <c r="S90" s="214"/>
      <c r="T90" s="128"/>
      <c r="U90" s="129"/>
      <c r="V90" s="129"/>
      <c r="W90" s="128" t="s">
        <v>6428</v>
      </c>
      <c r="X90" s="129" t="s">
        <v>6378</v>
      </c>
      <c r="Y90" s="216" t="s">
        <v>6379</v>
      </c>
      <c r="Z90" s="170">
        <v>1</v>
      </c>
      <c r="AA90" s="172"/>
      <c r="AB90" s="206"/>
    </row>
    <row r="91" spans="1:28" ht="30" hidden="1" x14ac:dyDescent="0.25">
      <c r="A91" s="85" t="s">
        <v>786</v>
      </c>
      <c r="B91" s="128" t="s">
        <v>5659</v>
      </c>
      <c r="C91" s="128" t="s">
        <v>6365</v>
      </c>
      <c r="D91" s="133">
        <v>1</v>
      </c>
      <c r="E91" s="133">
        <v>1</v>
      </c>
      <c r="F91" s="128" t="s">
        <v>6420</v>
      </c>
      <c r="G91" s="128"/>
      <c r="H91" s="214">
        <v>1</v>
      </c>
      <c r="I91" s="131">
        <v>1</v>
      </c>
      <c r="J91" s="128" t="s">
        <v>6351</v>
      </c>
      <c r="K91" s="225" t="s">
        <v>4738</v>
      </c>
      <c r="L91" s="128"/>
      <c r="M91" s="128"/>
      <c r="N91" s="128"/>
      <c r="O91" s="128"/>
      <c r="P91" s="128"/>
      <c r="Q91" s="195" t="s">
        <v>6301</v>
      </c>
      <c r="R91" s="128"/>
      <c r="S91" s="129"/>
      <c r="T91" s="128" t="s">
        <v>6380</v>
      </c>
      <c r="U91" s="129" t="s">
        <v>6378</v>
      </c>
      <c r="V91" s="129" t="s">
        <v>6379</v>
      </c>
      <c r="W91" s="128" t="s">
        <v>6429</v>
      </c>
      <c r="X91" s="129" t="s">
        <v>6378</v>
      </c>
      <c r="Y91" s="216" t="s">
        <v>6379</v>
      </c>
      <c r="Z91" s="170"/>
      <c r="AB91" s="161"/>
    </row>
    <row r="92" spans="1:28" ht="30" hidden="1" x14ac:dyDescent="0.25">
      <c r="A92" s="85" t="s">
        <v>787</v>
      </c>
      <c r="B92" s="128" t="s">
        <v>6350</v>
      </c>
      <c r="C92" s="128" t="s">
        <v>6366</v>
      </c>
      <c r="D92" s="133">
        <v>1</v>
      </c>
      <c r="E92" s="133">
        <v>1</v>
      </c>
      <c r="F92" s="128" t="s">
        <v>6421</v>
      </c>
      <c r="G92" s="128"/>
      <c r="H92" s="214">
        <v>1</v>
      </c>
      <c r="I92" s="131">
        <v>1</v>
      </c>
      <c r="J92" s="128" t="s">
        <v>6352</v>
      </c>
      <c r="K92" s="225" t="s">
        <v>4738</v>
      </c>
      <c r="L92" s="128"/>
      <c r="M92" s="128"/>
      <c r="N92" s="128"/>
      <c r="O92" s="128"/>
      <c r="P92" s="128"/>
      <c r="Q92" s="195" t="s">
        <v>6301</v>
      </c>
      <c r="R92" s="128"/>
      <c r="S92" s="129"/>
      <c r="T92" s="128" t="s">
        <v>6381</v>
      </c>
      <c r="U92" s="129" t="s">
        <v>6378</v>
      </c>
      <c r="V92" s="129" t="s">
        <v>6379</v>
      </c>
      <c r="W92" s="128" t="s">
        <v>6430</v>
      </c>
      <c r="X92" s="129" t="s">
        <v>6378</v>
      </c>
      <c r="Y92" s="216" t="s">
        <v>6379</v>
      </c>
      <c r="Z92" s="170"/>
      <c r="AB92" s="161"/>
    </row>
    <row r="93" spans="1:28" ht="30" hidden="1" x14ac:dyDescent="0.25">
      <c r="A93" s="85" t="s">
        <v>796</v>
      </c>
      <c r="B93" s="128" t="s">
        <v>6350</v>
      </c>
      <c r="C93" s="128" t="s">
        <v>6367</v>
      </c>
      <c r="D93" s="133">
        <v>1</v>
      </c>
      <c r="E93" s="133">
        <v>1</v>
      </c>
      <c r="F93" s="128" t="s">
        <v>6443</v>
      </c>
      <c r="G93" s="128"/>
      <c r="H93" s="214">
        <v>1</v>
      </c>
      <c r="I93" s="131">
        <v>1</v>
      </c>
      <c r="J93" s="128" t="s">
        <v>6353</v>
      </c>
      <c r="K93" s="225" t="s">
        <v>4738</v>
      </c>
      <c r="L93" s="128"/>
      <c r="M93" s="128"/>
      <c r="N93" s="128"/>
      <c r="O93" s="128"/>
      <c r="P93" s="128"/>
      <c r="Q93" s="195" t="s">
        <v>6301</v>
      </c>
      <c r="R93" s="128"/>
      <c r="S93" s="129"/>
      <c r="T93" s="128" t="s">
        <v>6382</v>
      </c>
      <c r="U93" s="129" t="s">
        <v>6378</v>
      </c>
      <c r="V93" s="129" t="s">
        <v>6379</v>
      </c>
      <c r="W93" s="128"/>
      <c r="X93" s="129"/>
      <c r="Y93" s="216"/>
      <c r="Z93" s="170"/>
    </row>
    <row r="94" spans="1:28" ht="30" hidden="1" x14ac:dyDescent="0.25">
      <c r="A94" s="85" t="s">
        <v>797</v>
      </c>
      <c r="B94" s="128" t="s">
        <v>6350</v>
      </c>
      <c r="C94" s="128" t="s">
        <v>6368</v>
      </c>
      <c r="D94" s="133">
        <v>1</v>
      </c>
      <c r="E94" s="133">
        <v>1</v>
      </c>
      <c r="F94" s="128" t="s">
        <v>6427</v>
      </c>
      <c r="G94" s="128"/>
      <c r="H94" s="214">
        <v>1</v>
      </c>
      <c r="I94" s="131">
        <v>1</v>
      </c>
      <c r="J94" s="128" t="s">
        <v>6354</v>
      </c>
      <c r="K94" s="225" t="s">
        <v>4738</v>
      </c>
      <c r="L94" s="126"/>
      <c r="M94" s="126"/>
      <c r="N94" s="126"/>
      <c r="O94" s="126"/>
      <c r="P94" s="126"/>
      <c r="Q94" s="195" t="s">
        <v>6301</v>
      </c>
      <c r="R94" s="126"/>
      <c r="S94" s="133"/>
      <c r="T94" s="128" t="s">
        <v>6383</v>
      </c>
      <c r="U94" s="129" t="s">
        <v>6378</v>
      </c>
      <c r="V94" s="137" t="s">
        <v>6379</v>
      </c>
      <c r="W94" s="128" t="s">
        <v>6431</v>
      </c>
      <c r="X94" s="129" t="s">
        <v>6378</v>
      </c>
      <c r="Y94" s="216" t="s">
        <v>6379</v>
      </c>
      <c r="Z94" s="170"/>
    </row>
    <row r="95" spans="1:28" ht="30" hidden="1" x14ac:dyDescent="0.25">
      <c r="A95" s="85" t="s">
        <v>798</v>
      </c>
      <c r="B95" s="128" t="s">
        <v>6350</v>
      </c>
      <c r="C95" s="128"/>
      <c r="D95" s="133"/>
      <c r="E95" s="133"/>
      <c r="F95" s="128" t="s">
        <v>6425</v>
      </c>
      <c r="G95" s="128"/>
      <c r="H95" s="214">
        <v>1</v>
      </c>
      <c r="I95" s="131">
        <v>1</v>
      </c>
      <c r="J95" s="128" t="s">
        <v>6426</v>
      </c>
      <c r="K95" s="225" t="s">
        <v>4738</v>
      </c>
      <c r="L95" s="126"/>
      <c r="M95" s="126"/>
      <c r="N95" s="126"/>
      <c r="O95" s="126"/>
      <c r="P95" s="126"/>
      <c r="Q95" s="195" t="s">
        <v>6301</v>
      </c>
      <c r="R95" s="126"/>
      <c r="S95" s="133"/>
      <c r="T95" s="128"/>
      <c r="U95" s="129"/>
      <c r="V95" s="137"/>
      <c r="W95" s="128" t="s">
        <v>6432</v>
      </c>
      <c r="X95" s="129" t="s">
        <v>6378</v>
      </c>
      <c r="Y95" s="216" t="s">
        <v>6379</v>
      </c>
      <c r="Z95" s="170"/>
    </row>
    <row r="96" spans="1:28" hidden="1" x14ac:dyDescent="0.25">
      <c r="A96" s="85" t="s">
        <v>799</v>
      </c>
      <c r="B96" s="128" t="s">
        <v>5304</v>
      </c>
      <c r="C96" s="217" t="s">
        <v>5194</v>
      </c>
      <c r="D96" s="133">
        <v>1</v>
      </c>
      <c r="E96" s="133">
        <v>1</v>
      </c>
      <c r="F96" s="217" t="s">
        <v>6434</v>
      </c>
      <c r="G96" s="217"/>
      <c r="H96" s="131">
        <v>1</v>
      </c>
      <c r="I96" s="131">
        <v>1</v>
      </c>
      <c r="J96" s="218" t="s">
        <v>6355</v>
      </c>
      <c r="K96" s="223" t="s">
        <v>3461</v>
      </c>
      <c r="L96" s="133" t="s">
        <v>48</v>
      </c>
      <c r="M96" s="133" t="s">
        <v>48</v>
      </c>
      <c r="N96" s="126"/>
      <c r="O96" s="126"/>
      <c r="P96" s="126"/>
      <c r="Q96" s="129" t="s">
        <v>6457</v>
      </c>
      <c r="R96" s="126" t="s">
        <v>6732</v>
      </c>
      <c r="S96" s="133" t="s">
        <v>6734</v>
      </c>
      <c r="T96" s="128" t="s">
        <v>6384</v>
      </c>
      <c r="U96" s="129" t="s">
        <v>6394</v>
      </c>
      <c r="V96" s="137" t="s">
        <v>6396</v>
      </c>
      <c r="W96" s="128" t="s">
        <v>6433</v>
      </c>
      <c r="X96" s="129" t="s">
        <v>6394</v>
      </c>
      <c r="Y96" s="216" t="s">
        <v>6455</v>
      </c>
      <c r="Z96" s="170"/>
    </row>
    <row r="97" spans="1:26" hidden="1" x14ac:dyDescent="0.25">
      <c r="A97" s="85" t="s">
        <v>800</v>
      </c>
      <c r="B97" s="128" t="s">
        <v>5304</v>
      </c>
      <c r="C97" s="217" t="s">
        <v>6369</v>
      </c>
      <c r="D97" s="133">
        <v>1</v>
      </c>
      <c r="E97" s="133">
        <v>1</v>
      </c>
      <c r="F97" s="217" t="s">
        <v>6435</v>
      </c>
      <c r="G97" s="217"/>
      <c r="H97" s="131">
        <v>1</v>
      </c>
      <c r="I97" s="131">
        <v>1</v>
      </c>
      <c r="J97" s="219" t="s">
        <v>6356</v>
      </c>
      <c r="K97" s="223" t="s">
        <v>3461</v>
      </c>
      <c r="L97" s="133" t="s">
        <v>48</v>
      </c>
      <c r="M97" s="133" t="s">
        <v>48</v>
      </c>
      <c r="N97" s="126"/>
      <c r="O97" s="126"/>
      <c r="P97" s="126"/>
      <c r="Q97" s="129" t="s">
        <v>6457</v>
      </c>
      <c r="R97" s="126" t="s">
        <v>6732</v>
      </c>
      <c r="S97" s="133" t="s">
        <v>6734</v>
      </c>
      <c r="T97" s="128" t="s">
        <v>6385</v>
      </c>
      <c r="U97" s="129" t="s">
        <v>6394</v>
      </c>
      <c r="V97" s="137" t="s">
        <v>6396</v>
      </c>
      <c r="W97" s="128" t="s">
        <v>6445</v>
      </c>
      <c r="X97" s="129" t="s">
        <v>6394</v>
      </c>
      <c r="Y97" s="216" t="s">
        <v>6455</v>
      </c>
      <c r="Z97" s="170"/>
    </row>
    <row r="98" spans="1:26" hidden="1" x14ac:dyDescent="0.25">
      <c r="A98" s="85" t="s">
        <v>807</v>
      </c>
      <c r="B98" s="128" t="s">
        <v>5304</v>
      </c>
      <c r="C98" s="217" t="s">
        <v>6370</v>
      </c>
      <c r="D98" s="133">
        <v>1</v>
      </c>
      <c r="E98" s="133">
        <v>1</v>
      </c>
      <c r="F98" s="217" t="s">
        <v>6436</v>
      </c>
      <c r="G98" s="217"/>
      <c r="H98" s="131">
        <v>1</v>
      </c>
      <c r="I98" s="131">
        <v>1</v>
      </c>
      <c r="J98" s="219" t="s">
        <v>6357</v>
      </c>
      <c r="K98" s="223" t="s">
        <v>3461</v>
      </c>
      <c r="L98" s="133" t="s">
        <v>48</v>
      </c>
      <c r="M98" s="133" t="s">
        <v>48</v>
      </c>
      <c r="N98" s="126"/>
      <c r="O98" s="126"/>
      <c r="P98" s="126"/>
      <c r="Q98" s="129" t="s">
        <v>6457</v>
      </c>
      <c r="R98" s="126" t="s">
        <v>6732</v>
      </c>
      <c r="S98" s="133" t="s">
        <v>6734</v>
      </c>
      <c r="T98" s="128" t="s">
        <v>6386</v>
      </c>
      <c r="U98" s="129" t="s">
        <v>6394</v>
      </c>
      <c r="V98" s="137" t="s">
        <v>6396</v>
      </c>
      <c r="W98" s="128" t="s">
        <v>6446</v>
      </c>
      <c r="X98" s="129" t="s">
        <v>6394</v>
      </c>
      <c r="Y98" s="216" t="s">
        <v>6455</v>
      </c>
      <c r="Z98" s="170"/>
    </row>
    <row r="99" spans="1:26" hidden="1" x14ac:dyDescent="0.25">
      <c r="A99" s="85" t="s">
        <v>808</v>
      </c>
      <c r="B99" s="128" t="s">
        <v>5304</v>
      </c>
      <c r="C99" s="217" t="s">
        <v>6371</v>
      </c>
      <c r="D99" s="133">
        <v>1</v>
      </c>
      <c r="E99" s="133">
        <v>1</v>
      </c>
      <c r="F99" s="217" t="s">
        <v>6437</v>
      </c>
      <c r="G99" s="217"/>
      <c r="H99" s="131">
        <v>1</v>
      </c>
      <c r="I99" s="131">
        <v>1</v>
      </c>
      <c r="J99" s="218" t="s">
        <v>6358</v>
      </c>
      <c r="K99" s="223" t="s">
        <v>3461</v>
      </c>
      <c r="L99" s="133" t="s">
        <v>48</v>
      </c>
      <c r="M99" s="133" t="s">
        <v>48</v>
      </c>
      <c r="N99" s="126"/>
      <c r="O99" s="126"/>
      <c r="P99" s="126"/>
      <c r="Q99" s="129" t="s">
        <v>6457</v>
      </c>
      <c r="R99" s="126" t="s">
        <v>6732</v>
      </c>
      <c r="S99" s="133" t="s">
        <v>6734</v>
      </c>
      <c r="T99" s="128" t="s">
        <v>6387</v>
      </c>
      <c r="U99" s="129" t="s">
        <v>6394</v>
      </c>
      <c r="V99" s="137" t="s">
        <v>6396</v>
      </c>
      <c r="W99" s="128" t="s">
        <v>6447</v>
      </c>
      <c r="X99" s="129" t="s">
        <v>6394</v>
      </c>
      <c r="Y99" s="216" t="s">
        <v>6455</v>
      </c>
      <c r="Z99" s="170"/>
    </row>
    <row r="100" spans="1:26" hidden="1" x14ac:dyDescent="0.25">
      <c r="A100" s="85" t="s">
        <v>809</v>
      </c>
      <c r="B100" s="128" t="s">
        <v>5304</v>
      </c>
      <c r="C100" s="217" t="s">
        <v>6372</v>
      </c>
      <c r="D100" s="133">
        <v>1</v>
      </c>
      <c r="E100" s="133">
        <v>1</v>
      </c>
      <c r="F100" s="217" t="s">
        <v>6438</v>
      </c>
      <c r="G100" s="217"/>
      <c r="H100" s="131">
        <v>1</v>
      </c>
      <c r="I100" s="131">
        <v>1</v>
      </c>
      <c r="J100" s="218" t="s">
        <v>6359</v>
      </c>
      <c r="K100" s="223" t="s">
        <v>3461</v>
      </c>
      <c r="L100" s="133" t="s">
        <v>48</v>
      </c>
      <c r="M100" s="133" t="s">
        <v>48</v>
      </c>
      <c r="N100" s="126"/>
      <c r="O100" s="126"/>
      <c r="P100" s="126"/>
      <c r="Q100" s="129" t="s">
        <v>6457</v>
      </c>
      <c r="R100" s="126" t="s">
        <v>6732</v>
      </c>
      <c r="S100" s="133" t="s">
        <v>6734</v>
      </c>
      <c r="T100" s="128" t="s">
        <v>6388</v>
      </c>
      <c r="U100" s="129" t="s">
        <v>6394</v>
      </c>
      <c r="V100" s="137" t="s">
        <v>6396</v>
      </c>
      <c r="W100" s="128" t="s">
        <v>6448</v>
      </c>
      <c r="X100" s="129" t="s">
        <v>6394</v>
      </c>
      <c r="Y100" s="216" t="s">
        <v>6455</v>
      </c>
      <c r="Z100" s="170"/>
    </row>
    <row r="101" spans="1:26" hidden="1" x14ac:dyDescent="0.25">
      <c r="A101" s="85" t="s">
        <v>810</v>
      </c>
      <c r="B101" s="128" t="s">
        <v>5304</v>
      </c>
      <c r="C101" s="217" t="s">
        <v>6373</v>
      </c>
      <c r="D101" s="133">
        <v>1</v>
      </c>
      <c r="E101" s="133">
        <v>1</v>
      </c>
      <c r="F101" s="217" t="s">
        <v>6439</v>
      </c>
      <c r="G101" s="217"/>
      <c r="H101" s="131">
        <v>1</v>
      </c>
      <c r="I101" s="131">
        <v>1</v>
      </c>
      <c r="J101" s="218" t="s">
        <v>6360</v>
      </c>
      <c r="K101" s="223" t="s">
        <v>3461</v>
      </c>
      <c r="L101" s="133" t="s">
        <v>48</v>
      </c>
      <c r="M101" s="133" t="s">
        <v>48</v>
      </c>
      <c r="N101" s="126"/>
      <c r="O101" s="126"/>
      <c r="P101" s="126"/>
      <c r="Q101" s="129" t="s">
        <v>6457</v>
      </c>
      <c r="R101" s="126" t="s">
        <v>6732</v>
      </c>
      <c r="S101" s="133" t="s">
        <v>6734</v>
      </c>
      <c r="T101" s="128" t="s">
        <v>6389</v>
      </c>
      <c r="U101" s="129" t="s">
        <v>6394</v>
      </c>
      <c r="V101" s="137" t="s">
        <v>6396</v>
      </c>
      <c r="W101" s="128" t="s">
        <v>6449</v>
      </c>
      <c r="X101" s="129" t="s">
        <v>6394</v>
      </c>
      <c r="Y101" s="216" t="s">
        <v>6455</v>
      </c>
      <c r="Z101" s="170"/>
    </row>
    <row r="102" spans="1:26" hidden="1" x14ac:dyDescent="0.25">
      <c r="A102" s="85" t="s">
        <v>811</v>
      </c>
      <c r="B102" s="128" t="s">
        <v>5304</v>
      </c>
      <c r="C102" s="220" t="s">
        <v>6374</v>
      </c>
      <c r="D102" s="133">
        <v>1</v>
      </c>
      <c r="E102" s="133">
        <v>1</v>
      </c>
      <c r="F102" s="220" t="s">
        <v>6440</v>
      </c>
      <c r="G102" s="220"/>
      <c r="H102" s="131">
        <v>1</v>
      </c>
      <c r="I102" s="131">
        <v>1</v>
      </c>
      <c r="J102" s="218" t="s">
        <v>6361</v>
      </c>
      <c r="K102" s="223" t="s">
        <v>3461</v>
      </c>
      <c r="L102" s="133" t="s">
        <v>48</v>
      </c>
      <c r="M102" s="133" t="s">
        <v>48</v>
      </c>
      <c r="N102" s="126"/>
      <c r="O102" s="126"/>
      <c r="P102" s="126"/>
      <c r="Q102" s="129" t="s">
        <v>6457</v>
      </c>
      <c r="R102" s="126" t="s">
        <v>6732</v>
      </c>
      <c r="S102" s="133" t="s">
        <v>6734</v>
      </c>
      <c r="T102" s="128" t="s">
        <v>6390</v>
      </c>
      <c r="U102" s="129" t="s">
        <v>6394</v>
      </c>
      <c r="V102" s="137" t="s">
        <v>6396</v>
      </c>
      <c r="W102" s="128" t="s">
        <v>6450</v>
      </c>
      <c r="X102" s="129" t="s">
        <v>6394</v>
      </c>
      <c r="Y102" s="216" t="s">
        <v>6455</v>
      </c>
      <c r="Z102" s="170"/>
    </row>
    <row r="103" spans="1:26" hidden="1" x14ac:dyDescent="0.25">
      <c r="A103" s="85" t="s">
        <v>812</v>
      </c>
      <c r="B103" s="128" t="s">
        <v>5304</v>
      </c>
      <c r="C103" s="221" t="s">
        <v>6375</v>
      </c>
      <c r="D103" s="133">
        <v>1</v>
      </c>
      <c r="E103" s="133">
        <v>1</v>
      </c>
      <c r="F103" s="221" t="s">
        <v>6441</v>
      </c>
      <c r="G103" s="221"/>
      <c r="H103" s="131">
        <v>1</v>
      </c>
      <c r="I103" s="131">
        <v>1</v>
      </c>
      <c r="J103" s="218" t="s">
        <v>6362</v>
      </c>
      <c r="K103" s="223" t="s">
        <v>3461</v>
      </c>
      <c r="L103" s="133" t="s">
        <v>48</v>
      </c>
      <c r="M103" s="133" t="s">
        <v>48</v>
      </c>
      <c r="N103" s="126"/>
      <c r="O103" s="126"/>
      <c r="P103" s="126"/>
      <c r="Q103" s="129" t="s">
        <v>6457</v>
      </c>
      <c r="R103" s="126" t="s">
        <v>6732</v>
      </c>
      <c r="S103" s="133" t="s">
        <v>6734</v>
      </c>
      <c r="T103" s="128" t="s">
        <v>6391</v>
      </c>
      <c r="U103" s="129" t="s">
        <v>6394</v>
      </c>
      <c r="V103" s="137" t="s">
        <v>6396</v>
      </c>
      <c r="W103" s="128" t="s">
        <v>6451</v>
      </c>
      <c r="X103" s="129" t="s">
        <v>6394</v>
      </c>
      <c r="Y103" s="216" t="s">
        <v>6455</v>
      </c>
      <c r="Z103" s="170"/>
    </row>
    <row r="104" spans="1:26" hidden="1" x14ac:dyDescent="0.25">
      <c r="A104" s="85" t="s">
        <v>813</v>
      </c>
      <c r="B104" s="128" t="s">
        <v>5304</v>
      </c>
      <c r="C104" s="222" t="s">
        <v>6376</v>
      </c>
      <c r="D104" s="133">
        <v>1</v>
      </c>
      <c r="E104" s="133">
        <v>1</v>
      </c>
      <c r="F104" s="128" t="s">
        <v>6442</v>
      </c>
      <c r="G104" s="128"/>
      <c r="H104" s="131">
        <v>1</v>
      </c>
      <c r="I104" s="131">
        <v>1</v>
      </c>
      <c r="J104" s="128" t="s">
        <v>6363</v>
      </c>
      <c r="K104" s="223" t="s">
        <v>3461</v>
      </c>
      <c r="L104" s="133" t="s">
        <v>48</v>
      </c>
      <c r="M104" s="133" t="s">
        <v>48</v>
      </c>
      <c r="N104" s="126"/>
      <c r="O104" s="126"/>
      <c r="P104" s="126"/>
      <c r="Q104" s="129" t="s">
        <v>6457</v>
      </c>
      <c r="R104" s="126" t="s">
        <v>6732</v>
      </c>
      <c r="S104" s="133" t="s">
        <v>6734</v>
      </c>
      <c r="T104" s="128" t="s">
        <v>6392</v>
      </c>
      <c r="U104" s="129" t="s">
        <v>6394</v>
      </c>
      <c r="V104" s="137" t="s">
        <v>6396</v>
      </c>
      <c r="W104" s="128" t="s">
        <v>6452</v>
      </c>
      <c r="X104" s="129" t="s">
        <v>6394</v>
      </c>
      <c r="Y104" s="216" t="s">
        <v>6455</v>
      </c>
      <c r="Z104" s="170"/>
    </row>
    <row r="105" spans="1:26" ht="30" hidden="1" x14ac:dyDescent="0.25">
      <c r="A105" s="85" t="s">
        <v>814</v>
      </c>
      <c r="B105" s="128" t="s">
        <v>6350</v>
      </c>
      <c r="C105" s="222"/>
      <c r="D105" s="133"/>
      <c r="E105" s="133"/>
      <c r="F105" s="128" t="s">
        <v>6443</v>
      </c>
      <c r="G105" s="128"/>
      <c r="H105" s="131">
        <v>1</v>
      </c>
      <c r="I105" s="131">
        <v>1</v>
      </c>
      <c r="J105" s="128" t="s">
        <v>6353</v>
      </c>
      <c r="K105" s="225" t="s">
        <v>4738</v>
      </c>
      <c r="L105" s="126"/>
      <c r="M105" s="126"/>
      <c r="N105" s="126"/>
      <c r="O105" s="126"/>
      <c r="P105" s="126"/>
      <c r="Q105" s="195" t="s">
        <v>6301</v>
      </c>
      <c r="R105" s="126"/>
      <c r="S105" s="133"/>
      <c r="T105" s="128"/>
      <c r="U105" s="129"/>
      <c r="V105" s="137"/>
      <c r="W105" s="128" t="s">
        <v>6453</v>
      </c>
      <c r="X105" s="129" t="s">
        <v>6394</v>
      </c>
      <c r="Y105" s="216" t="s">
        <v>6455</v>
      </c>
      <c r="Z105" s="170"/>
    </row>
    <row r="106" spans="1:26" ht="30" x14ac:dyDescent="0.25">
      <c r="A106" s="85" t="s">
        <v>815</v>
      </c>
      <c r="B106" s="239" t="s">
        <v>5266</v>
      </c>
      <c r="C106" s="222" t="s">
        <v>6377</v>
      </c>
      <c r="D106" s="133">
        <v>1</v>
      </c>
      <c r="E106" s="133">
        <v>1</v>
      </c>
      <c r="F106" s="128" t="s">
        <v>6444</v>
      </c>
      <c r="G106" s="288" t="s">
        <v>7618</v>
      </c>
      <c r="H106" s="131">
        <v>1</v>
      </c>
      <c r="I106" s="131">
        <v>1</v>
      </c>
      <c r="J106" s="218" t="s">
        <v>6364</v>
      </c>
      <c r="K106" s="223" t="s">
        <v>5303</v>
      </c>
      <c r="L106" s="126"/>
      <c r="M106" s="126"/>
      <c r="N106" s="126"/>
      <c r="O106" s="126"/>
      <c r="P106" s="126" t="s">
        <v>6733</v>
      </c>
      <c r="Q106" s="126" t="s">
        <v>6719</v>
      </c>
      <c r="R106" s="126"/>
      <c r="S106" s="133"/>
      <c r="T106" s="128" t="s">
        <v>6393</v>
      </c>
      <c r="U106" s="129" t="s">
        <v>6395</v>
      </c>
      <c r="V106" s="137" t="s">
        <v>6397</v>
      </c>
      <c r="W106" s="128" t="s">
        <v>6454</v>
      </c>
      <c r="X106" s="129" t="s">
        <v>6395</v>
      </c>
      <c r="Y106" s="216" t="s">
        <v>6397</v>
      </c>
      <c r="Z106" s="170"/>
    </row>
    <row r="107" spans="1:26" hidden="1" x14ac:dyDescent="0.25">
      <c r="A107" s="85" t="s">
        <v>816</v>
      </c>
      <c r="B107" s="128" t="s">
        <v>6458</v>
      </c>
      <c r="C107" s="128" t="s">
        <v>6597</v>
      </c>
      <c r="D107" s="133">
        <v>1</v>
      </c>
      <c r="E107" s="133">
        <v>1</v>
      </c>
      <c r="F107" s="128" t="s">
        <v>6461</v>
      </c>
      <c r="G107" s="128"/>
      <c r="H107" s="131">
        <v>2</v>
      </c>
      <c r="I107" s="131">
        <v>1</v>
      </c>
      <c r="J107" s="128" t="s">
        <v>6527</v>
      </c>
      <c r="K107" s="128" t="s">
        <v>3461</v>
      </c>
      <c r="L107" s="126"/>
      <c r="M107" s="126"/>
      <c r="N107" s="129" t="s">
        <v>48</v>
      </c>
      <c r="O107" s="129" t="s">
        <v>48</v>
      </c>
      <c r="P107" s="126" t="s">
        <v>6725</v>
      </c>
      <c r="Q107" s="126" t="s">
        <v>6717</v>
      </c>
      <c r="R107" s="126" t="s">
        <v>6722</v>
      </c>
      <c r="S107" s="133" t="s">
        <v>6727</v>
      </c>
      <c r="T107" s="128" t="s">
        <v>6624</v>
      </c>
      <c r="U107" s="129" t="s">
        <v>6588</v>
      </c>
      <c r="V107" s="137" t="s">
        <v>6596</v>
      </c>
      <c r="W107" s="128" t="str">
        <f>CONCATENATE("ECCDSP-",409,"-20-Caraga")</f>
        <v>ECCDSP-409-20-Caraga</v>
      </c>
      <c r="X107" s="128" t="s">
        <v>6588</v>
      </c>
      <c r="Y107" s="128" t="s">
        <v>6591</v>
      </c>
      <c r="Z107" s="170"/>
    </row>
    <row r="108" spans="1:26" hidden="1" x14ac:dyDescent="0.25">
      <c r="A108" s="85" t="s">
        <v>817</v>
      </c>
      <c r="B108" s="128" t="s">
        <v>6458</v>
      </c>
      <c r="C108" s="128" t="s">
        <v>2464</v>
      </c>
      <c r="D108" s="133">
        <v>1</v>
      </c>
      <c r="E108" s="133">
        <v>1</v>
      </c>
      <c r="F108" s="128" t="s">
        <v>6462</v>
      </c>
      <c r="G108" s="128"/>
      <c r="H108" s="131">
        <v>2</v>
      </c>
      <c r="I108" s="131">
        <v>1</v>
      </c>
      <c r="J108" s="128" t="s">
        <v>4720</v>
      </c>
      <c r="K108" s="128" t="s">
        <v>3461</v>
      </c>
      <c r="L108" s="129"/>
      <c r="M108" s="129"/>
      <c r="N108" s="129" t="s">
        <v>48</v>
      </c>
      <c r="O108" s="129" t="s">
        <v>48</v>
      </c>
      <c r="P108" s="126" t="s">
        <v>6725</v>
      </c>
      <c r="Q108" s="126" t="s">
        <v>6717</v>
      </c>
      <c r="R108" s="126" t="s">
        <v>6722</v>
      </c>
      <c r="S108" s="133" t="s">
        <v>6727</v>
      </c>
      <c r="T108" s="128" t="s">
        <v>6625</v>
      </c>
      <c r="U108" s="129" t="s">
        <v>6588</v>
      </c>
      <c r="V108" s="137" t="s">
        <v>6596</v>
      </c>
      <c r="W108" s="128" t="str">
        <f>CONCATENATE("ECCDSP-",410,"-20-Caraga")</f>
        <v>ECCDSP-410-20-Caraga</v>
      </c>
      <c r="X108" s="128" t="s">
        <v>6588</v>
      </c>
      <c r="Y108" s="128" t="s">
        <v>6591</v>
      </c>
      <c r="Z108" s="170"/>
    </row>
    <row r="109" spans="1:26" hidden="1" x14ac:dyDescent="0.25">
      <c r="A109" s="85" t="s">
        <v>818</v>
      </c>
      <c r="B109" s="128" t="s">
        <v>6458</v>
      </c>
      <c r="C109" s="128" t="s">
        <v>5424</v>
      </c>
      <c r="D109" s="133">
        <v>1</v>
      </c>
      <c r="E109" s="133">
        <v>1</v>
      </c>
      <c r="F109" s="128" t="s">
        <v>6463</v>
      </c>
      <c r="G109" s="128"/>
      <c r="H109" s="131">
        <v>1</v>
      </c>
      <c r="I109" s="131">
        <v>1</v>
      </c>
      <c r="J109" s="128" t="s">
        <v>5391</v>
      </c>
      <c r="K109" s="128" t="s">
        <v>3461</v>
      </c>
      <c r="L109" s="129" t="s">
        <v>48</v>
      </c>
      <c r="M109" s="129" t="s">
        <v>48</v>
      </c>
      <c r="N109" s="126"/>
      <c r="O109" s="126"/>
      <c r="P109" s="126" t="s">
        <v>6725</v>
      </c>
      <c r="Q109" s="126" t="s">
        <v>6717</v>
      </c>
      <c r="R109" s="126" t="s">
        <v>6722</v>
      </c>
      <c r="S109" s="133" t="s">
        <v>6727</v>
      </c>
      <c r="T109" s="128" t="s">
        <v>6626</v>
      </c>
      <c r="U109" s="129" t="s">
        <v>6588</v>
      </c>
      <c r="V109" s="137" t="s">
        <v>6596</v>
      </c>
      <c r="W109" s="128" t="str">
        <f>CONCATENATE("ECCDSP-",411,"-20-Caraga")</f>
        <v>ECCDSP-411-20-Caraga</v>
      </c>
      <c r="X109" s="128" t="s">
        <v>6588</v>
      </c>
      <c r="Y109" s="128" t="s">
        <v>6596</v>
      </c>
      <c r="Z109" s="170"/>
    </row>
    <row r="110" spans="1:26" hidden="1" x14ac:dyDescent="0.25">
      <c r="A110" s="85" t="s">
        <v>819</v>
      </c>
      <c r="B110" s="128" t="s">
        <v>6458</v>
      </c>
      <c r="C110" s="128" t="s">
        <v>6598</v>
      </c>
      <c r="D110" s="133">
        <v>1</v>
      </c>
      <c r="E110" s="133">
        <v>1</v>
      </c>
      <c r="F110" s="128" t="s">
        <v>6464</v>
      </c>
      <c r="G110" s="128"/>
      <c r="H110" s="131">
        <v>2</v>
      </c>
      <c r="I110" s="131">
        <v>1</v>
      </c>
      <c r="J110" s="128" t="s">
        <v>6528</v>
      </c>
      <c r="K110" s="128" t="s">
        <v>3461</v>
      </c>
      <c r="L110" s="129"/>
      <c r="M110" s="129"/>
      <c r="N110" s="129" t="s">
        <v>48</v>
      </c>
      <c r="O110" s="129" t="s">
        <v>48</v>
      </c>
      <c r="P110" s="126" t="s">
        <v>6725</v>
      </c>
      <c r="Q110" s="126" t="s">
        <v>6717</v>
      </c>
      <c r="R110" s="126" t="s">
        <v>6722</v>
      </c>
      <c r="S110" s="133" t="s">
        <v>6727</v>
      </c>
      <c r="T110" s="128" t="s">
        <v>6627</v>
      </c>
      <c r="U110" s="129" t="s">
        <v>6588</v>
      </c>
      <c r="V110" s="137" t="s">
        <v>6596</v>
      </c>
      <c r="W110" s="128" t="str">
        <f>CONCATENATE("ECCDSP-",412,"-20-Caraga")</f>
        <v>ECCDSP-412-20-Caraga</v>
      </c>
      <c r="X110" s="128" t="s">
        <v>6588</v>
      </c>
      <c r="Y110" s="128" t="s">
        <v>6591</v>
      </c>
      <c r="Z110" s="170"/>
    </row>
    <row r="111" spans="1:26" hidden="1" x14ac:dyDescent="0.25">
      <c r="A111" s="85" t="s">
        <v>820</v>
      </c>
      <c r="B111" s="128" t="s">
        <v>6458</v>
      </c>
      <c r="C111" s="128" t="s">
        <v>6599</v>
      </c>
      <c r="D111" s="133">
        <v>1</v>
      </c>
      <c r="E111" s="133">
        <v>1</v>
      </c>
      <c r="F111" s="128" t="s">
        <v>6465</v>
      </c>
      <c r="G111" s="128"/>
      <c r="H111" s="131">
        <v>1</v>
      </c>
      <c r="I111" s="131">
        <v>1</v>
      </c>
      <c r="J111" s="128" t="s">
        <v>6529</v>
      </c>
      <c r="K111" s="128" t="s">
        <v>6586</v>
      </c>
      <c r="L111" s="129" t="s">
        <v>48</v>
      </c>
      <c r="M111" s="129" t="s">
        <v>48</v>
      </c>
      <c r="N111" s="126"/>
      <c r="O111" s="126"/>
      <c r="P111" s="126" t="s">
        <v>6725</v>
      </c>
      <c r="Q111" s="126" t="s">
        <v>6717</v>
      </c>
      <c r="R111" s="126" t="s">
        <v>6722</v>
      </c>
      <c r="S111" s="133" t="s">
        <v>6727</v>
      </c>
      <c r="T111" s="128" t="s">
        <v>6628</v>
      </c>
      <c r="U111" s="129" t="s">
        <v>6588</v>
      </c>
      <c r="V111" s="137" t="s">
        <v>6596</v>
      </c>
      <c r="W111" s="128" t="str">
        <f>CONCATENATE("ECCDSP-",413,"-20-Caraga")</f>
        <v>ECCDSP-413-20-Caraga</v>
      </c>
      <c r="X111" s="128" t="s">
        <v>6588</v>
      </c>
      <c r="Y111" s="128" t="s">
        <v>6596</v>
      </c>
      <c r="Z111" s="170"/>
    </row>
    <row r="112" spans="1:26" hidden="1" x14ac:dyDescent="0.25">
      <c r="A112" s="85" t="s">
        <v>821</v>
      </c>
      <c r="B112" s="128" t="s">
        <v>6458</v>
      </c>
      <c r="C112" s="128" t="s">
        <v>6600</v>
      </c>
      <c r="D112" s="133">
        <v>1</v>
      </c>
      <c r="E112" s="133">
        <v>1</v>
      </c>
      <c r="F112" s="128" t="s">
        <v>6466</v>
      </c>
      <c r="G112" s="128"/>
      <c r="H112" s="131">
        <v>1</v>
      </c>
      <c r="I112" s="131">
        <v>1</v>
      </c>
      <c r="J112" s="128" t="s">
        <v>6530</v>
      </c>
      <c r="K112" s="128" t="s">
        <v>3461</v>
      </c>
      <c r="L112" s="129"/>
      <c r="M112" s="129"/>
      <c r="N112" s="129" t="s">
        <v>48</v>
      </c>
      <c r="O112" s="129" t="s">
        <v>48</v>
      </c>
      <c r="P112" s="126" t="s">
        <v>6725</v>
      </c>
      <c r="Q112" s="126" t="s">
        <v>6717</v>
      </c>
      <c r="R112" s="126" t="s">
        <v>6722</v>
      </c>
      <c r="S112" s="133" t="s">
        <v>6727</v>
      </c>
      <c r="T112" s="128" t="s">
        <v>6629</v>
      </c>
      <c r="U112" s="129" t="s">
        <v>6588</v>
      </c>
      <c r="V112" s="137" t="s">
        <v>6596</v>
      </c>
      <c r="W112" s="128" t="str">
        <f>CONCATENATE("ECCDSP-",414,"-20-Caraga")</f>
        <v>ECCDSP-414-20-Caraga</v>
      </c>
      <c r="X112" s="128" t="s">
        <v>6588</v>
      </c>
      <c r="Y112" s="128" t="s">
        <v>6596</v>
      </c>
      <c r="Z112" s="170"/>
    </row>
    <row r="113" spans="1:26" hidden="1" x14ac:dyDescent="0.25">
      <c r="A113" s="85" t="s">
        <v>822</v>
      </c>
      <c r="B113" s="128" t="s">
        <v>6458</v>
      </c>
      <c r="C113" s="128" t="s">
        <v>6601</v>
      </c>
      <c r="D113" s="133">
        <v>1</v>
      </c>
      <c r="E113" s="133">
        <v>1</v>
      </c>
      <c r="F113" s="128" t="s">
        <v>6467</v>
      </c>
      <c r="G113" s="128"/>
      <c r="H113" s="131">
        <v>1</v>
      </c>
      <c r="I113" s="131">
        <v>1</v>
      </c>
      <c r="J113" s="128" t="s">
        <v>6531</v>
      </c>
      <c r="K113" s="128" t="s">
        <v>3461</v>
      </c>
      <c r="L113" s="129" t="s">
        <v>48</v>
      </c>
      <c r="M113" s="129" t="s">
        <v>48</v>
      </c>
      <c r="N113" s="126"/>
      <c r="O113" s="126"/>
      <c r="P113" s="126" t="s">
        <v>6725</v>
      </c>
      <c r="Q113" s="126" t="s">
        <v>6717</v>
      </c>
      <c r="R113" s="126" t="s">
        <v>6722</v>
      </c>
      <c r="S113" s="133" t="s">
        <v>6727</v>
      </c>
      <c r="T113" s="128" t="s">
        <v>6630</v>
      </c>
      <c r="U113" s="129" t="s">
        <v>6588</v>
      </c>
      <c r="V113" s="137" t="s">
        <v>6596</v>
      </c>
      <c r="W113" s="128" t="str">
        <f>CONCATENATE("ECCDSP-",415,"-20-Caraga")</f>
        <v>ECCDSP-415-20-Caraga</v>
      </c>
      <c r="X113" s="128" t="s">
        <v>6588</v>
      </c>
      <c r="Y113" s="128" t="s">
        <v>6596</v>
      </c>
      <c r="Z113" s="170"/>
    </row>
    <row r="114" spans="1:26" hidden="1" x14ac:dyDescent="0.25">
      <c r="A114" s="85" t="s">
        <v>823</v>
      </c>
      <c r="B114" s="128" t="s">
        <v>6458</v>
      </c>
      <c r="C114" s="128" t="s">
        <v>6602</v>
      </c>
      <c r="D114" s="133">
        <v>1</v>
      </c>
      <c r="E114" s="133">
        <v>1</v>
      </c>
      <c r="F114" s="128" t="s">
        <v>6468</v>
      </c>
      <c r="G114" s="128"/>
      <c r="H114" s="131">
        <v>1</v>
      </c>
      <c r="I114" s="131">
        <v>1</v>
      </c>
      <c r="J114" s="128" t="s">
        <v>6532</v>
      </c>
      <c r="K114" s="128" t="s">
        <v>3461</v>
      </c>
      <c r="L114" s="129" t="s">
        <v>48</v>
      </c>
      <c r="M114" s="129" t="s">
        <v>48</v>
      </c>
      <c r="N114" s="126"/>
      <c r="O114" s="126"/>
      <c r="P114" s="126" t="s">
        <v>6725</v>
      </c>
      <c r="Q114" s="126" t="s">
        <v>6717</v>
      </c>
      <c r="R114" s="126" t="s">
        <v>6722</v>
      </c>
      <c r="S114" s="133" t="s">
        <v>6727</v>
      </c>
      <c r="T114" s="128" t="s">
        <v>6631</v>
      </c>
      <c r="U114" s="129" t="s">
        <v>6588</v>
      </c>
      <c r="V114" s="137" t="s">
        <v>6596</v>
      </c>
      <c r="W114" s="128" t="str">
        <f>CONCATENATE("ECCDSP-",416,"-20-Caraga")</f>
        <v>ECCDSP-416-20-Caraga</v>
      </c>
      <c r="X114" s="128" t="s">
        <v>6588</v>
      </c>
      <c r="Y114" s="128" t="s">
        <v>6596</v>
      </c>
      <c r="Z114" s="170"/>
    </row>
    <row r="115" spans="1:26" hidden="1" x14ac:dyDescent="0.25">
      <c r="A115" s="85" t="s">
        <v>824</v>
      </c>
      <c r="B115" s="128" t="s">
        <v>6458</v>
      </c>
      <c r="C115" s="128" t="s">
        <v>6603</v>
      </c>
      <c r="D115" s="133">
        <v>1</v>
      </c>
      <c r="E115" s="133">
        <v>1</v>
      </c>
      <c r="F115" s="128" t="s">
        <v>6469</v>
      </c>
      <c r="G115" s="128"/>
      <c r="H115" s="131">
        <v>1</v>
      </c>
      <c r="I115" s="131">
        <v>1</v>
      </c>
      <c r="J115" s="128" t="s">
        <v>6533</v>
      </c>
      <c r="K115" s="128" t="s">
        <v>3461</v>
      </c>
      <c r="L115" s="129" t="s">
        <v>48</v>
      </c>
      <c r="M115" s="129" t="s">
        <v>48</v>
      </c>
      <c r="N115" s="126"/>
      <c r="O115" s="126"/>
      <c r="P115" s="126" t="s">
        <v>6725</v>
      </c>
      <c r="Q115" s="126" t="s">
        <v>6717</v>
      </c>
      <c r="R115" s="126" t="s">
        <v>6722</v>
      </c>
      <c r="S115" s="133" t="s">
        <v>6727</v>
      </c>
      <c r="T115" s="128" t="s">
        <v>6632</v>
      </c>
      <c r="U115" s="129" t="s">
        <v>6588</v>
      </c>
      <c r="V115" s="137" t="s">
        <v>6596</v>
      </c>
      <c r="W115" s="128" t="str">
        <f>CONCATENATE("ECCDSP-",417,"-20-Caraga")</f>
        <v>ECCDSP-417-20-Caraga</v>
      </c>
      <c r="X115" s="128" t="s">
        <v>6588</v>
      </c>
      <c r="Y115" s="128" t="s">
        <v>6596</v>
      </c>
      <c r="Z115" s="170"/>
    </row>
    <row r="116" spans="1:26" hidden="1" x14ac:dyDescent="0.25">
      <c r="A116" s="85" t="s">
        <v>825</v>
      </c>
      <c r="B116" s="128" t="s">
        <v>6458</v>
      </c>
      <c r="C116" s="128" t="s">
        <v>6604</v>
      </c>
      <c r="D116" s="133">
        <v>1</v>
      </c>
      <c r="E116" s="133">
        <v>1</v>
      </c>
      <c r="F116" s="128" t="s">
        <v>6470</v>
      </c>
      <c r="G116" s="128"/>
      <c r="H116" s="131">
        <v>1</v>
      </c>
      <c r="I116" s="131">
        <v>1</v>
      </c>
      <c r="J116" s="128" t="s">
        <v>6534</v>
      </c>
      <c r="K116" s="128" t="s">
        <v>3461</v>
      </c>
      <c r="L116" s="129" t="s">
        <v>48</v>
      </c>
      <c r="M116" s="129" t="s">
        <v>48</v>
      </c>
      <c r="N116" s="126"/>
      <c r="O116" s="126"/>
      <c r="P116" s="126" t="s">
        <v>6725</v>
      </c>
      <c r="Q116" s="126" t="s">
        <v>6717</v>
      </c>
      <c r="R116" s="126" t="s">
        <v>6722</v>
      </c>
      <c r="S116" s="133" t="s">
        <v>6727</v>
      </c>
      <c r="T116" s="128" t="s">
        <v>6633</v>
      </c>
      <c r="U116" s="129" t="s">
        <v>6588</v>
      </c>
      <c r="V116" s="137" t="s">
        <v>6596</v>
      </c>
      <c r="W116" s="128" t="str">
        <f>CONCATENATE("ECCDSP-",418,"-20-Caraga")</f>
        <v>ECCDSP-418-20-Caraga</v>
      </c>
      <c r="X116" s="128" t="s">
        <v>6588</v>
      </c>
      <c r="Y116" s="128" t="s">
        <v>6596</v>
      </c>
      <c r="Z116" s="170"/>
    </row>
    <row r="117" spans="1:26" hidden="1" x14ac:dyDescent="0.25">
      <c r="A117" s="85" t="s">
        <v>826</v>
      </c>
      <c r="B117" s="128" t="s">
        <v>6458</v>
      </c>
      <c r="C117" s="128" t="s">
        <v>6605</v>
      </c>
      <c r="D117" s="133">
        <v>1</v>
      </c>
      <c r="E117" s="133">
        <v>1</v>
      </c>
      <c r="F117" s="128" t="s">
        <v>6471</v>
      </c>
      <c r="G117" s="128"/>
      <c r="H117" s="131">
        <v>1</v>
      </c>
      <c r="I117" s="131">
        <v>1</v>
      </c>
      <c r="J117" s="128" t="s">
        <v>6535</v>
      </c>
      <c r="K117" s="128" t="s">
        <v>3461</v>
      </c>
      <c r="L117" s="129" t="s">
        <v>48</v>
      </c>
      <c r="M117" s="129" t="s">
        <v>48</v>
      </c>
      <c r="N117" s="126"/>
      <c r="O117" s="126"/>
      <c r="P117" s="126" t="s">
        <v>6725</v>
      </c>
      <c r="Q117" s="126" t="s">
        <v>6717</v>
      </c>
      <c r="R117" s="126" t="s">
        <v>6722</v>
      </c>
      <c r="S117" s="133" t="s">
        <v>6727</v>
      </c>
      <c r="T117" s="128" t="s">
        <v>6634</v>
      </c>
      <c r="U117" s="129" t="s">
        <v>6588</v>
      </c>
      <c r="V117" s="137" t="s">
        <v>6596</v>
      </c>
      <c r="W117" s="128" t="str">
        <f>CONCATENATE("ECCDSP-",419,"-20-Caraga")</f>
        <v>ECCDSP-419-20-Caraga</v>
      </c>
      <c r="X117" s="128" t="s">
        <v>6588</v>
      </c>
      <c r="Y117" s="128" t="s">
        <v>6596</v>
      </c>
      <c r="Z117" s="170"/>
    </row>
    <row r="118" spans="1:26" hidden="1" x14ac:dyDescent="0.25">
      <c r="A118" s="85" t="s">
        <v>827</v>
      </c>
      <c r="B118" s="128" t="s">
        <v>6458</v>
      </c>
      <c r="C118" s="128" t="s">
        <v>6606</v>
      </c>
      <c r="D118" s="133">
        <v>1</v>
      </c>
      <c r="E118" s="133">
        <v>1</v>
      </c>
      <c r="F118" s="128" t="s">
        <v>6472</v>
      </c>
      <c r="G118" s="128"/>
      <c r="H118" s="131">
        <v>2</v>
      </c>
      <c r="I118" s="131">
        <v>1</v>
      </c>
      <c r="J118" s="128" t="s">
        <v>6527</v>
      </c>
      <c r="K118" s="128" t="s">
        <v>3461</v>
      </c>
      <c r="L118" s="129"/>
      <c r="M118" s="129"/>
      <c r="N118" s="129" t="s">
        <v>48</v>
      </c>
      <c r="O118" s="129" t="s">
        <v>48</v>
      </c>
      <c r="P118" s="126" t="s">
        <v>6725</v>
      </c>
      <c r="Q118" s="126" t="s">
        <v>6717</v>
      </c>
      <c r="R118" s="126" t="s">
        <v>6722</v>
      </c>
      <c r="S118" s="133" t="s">
        <v>6727</v>
      </c>
      <c r="T118" s="128" t="s">
        <v>6635</v>
      </c>
      <c r="U118" s="129" t="s">
        <v>6588</v>
      </c>
      <c r="V118" s="137" t="s">
        <v>6596</v>
      </c>
      <c r="W118" s="128" t="str">
        <f>CONCATENATE("ECCDSP-",420,"-20-Caraga")</f>
        <v>ECCDSP-420-20-Caraga</v>
      </c>
      <c r="X118" s="128" t="s">
        <v>6588</v>
      </c>
      <c r="Y118" s="128" t="s">
        <v>6591</v>
      </c>
      <c r="Z118" s="170"/>
    </row>
    <row r="119" spans="1:26" hidden="1" x14ac:dyDescent="0.25">
      <c r="A119" s="85" t="s">
        <v>828</v>
      </c>
      <c r="B119" s="128" t="s">
        <v>6458</v>
      </c>
      <c r="C119" s="128" t="s">
        <v>6607</v>
      </c>
      <c r="D119" s="133">
        <v>1</v>
      </c>
      <c r="E119" s="133">
        <v>1</v>
      </c>
      <c r="F119" s="128" t="s">
        <v>6473</v>
      </c>
      <c r="G119" s="128"/>
      <c r="H119" s="131">
        <v>2</v>
      </c>
      <c r="I119" s="131">
        <v>1</v>
      </c>
      <c r="J119" s="128" t="s">
        <v>6536</v>
      </c>
      <c r="K119" s="128" t="s">
        <v>3461</v>
      </c>
      <c r="L119" s="129"/>
      <c r="M119" s="129"/>
      <c r="N119" s="129" t="s">
        <v>48</v>
      </c>
      <c r="O119" s="129" t="s">
        <v>48</v>
      </c>
      <c r="P119" s="126" t="s">
        <v>6725</v>
      </c>
      <c r="Q119" s="126" t="s">
        <v>6717</v>
      </c>
      <c r="R119" s="126" t="s">
        <v>6722</v>
      </c>
      <c r="S119" s="133" t="s">
        <v>6727</v>
      </c>
      <c r="T119" s="128" t="s">
        <v>6636</v>
      </c>
      <c r="U119" s="129" t="s">
        <v>6588</v>
      </c>
      <c r="V119" s="137" t="s">
        <v>6596</v>
      </c>
      <c r="W119" s="128" t="str">
        <f>CONCATENATE("ECCDSP-",421,"-20-Caraga")</f>
        <v>ECCDSP-421-20-Caraga</v>
      </c>
      <c r="X119" s="128" t="s">
        <v>6588</v>
      </c>
      <c r="Y119" s="128" t="s">
        <v>6591</v>
      </c>
      <c r="Z119" s="170"/>
    </row>
    <row r="120" spans="1:26" hidden="1" x14ac:dyDescent="0.25">
      <c r="A120" s="85" t="s">
        <v>829</v>
      </c>
      <c r="B120" s="128" t="s">
        <v>6458</v>
      </c>
      <c r="C120" s="128" t="s">
        <v>1844</v>
      </c>
      <c r="D120" s="133">
        <v>1</v>
      </c>
      <c r="E120" s="133">
        <v>1</v>
      </c>
      <c r="F120" s="128" t="s">
        <v>6474</v>
      </c>
      <c r="G120" s="128"/>
      <c r="H120" s="131">
        <v>2</v>
      </c>
      <c r="I120" s="131">
        <v>1</v>
      </c>
      <c r="J120" s="128" t="s">
        <v>6537</v>
      </c>
      <c r="K120" s="128" t="s">
        <v>3461</v>
      </c>
      <c r="L120" s="129" t="s">
        <v>48</v>
      </c>
      <c r="M120" s="129" t="s">
        <v>48</v>
      </c>
      <c r="N120" s="126"/>
      <c r="O120" s="126"/>
      <c r="P120" s="126" t="s">
        <v>6725</v>
      </c>
      <c r="Q120" s="126" t="s">
        <v>6717</v>
      </c>
      <c r="R120" s="126" t="s">
        <v>6722</v>
      </c>
      <c r="S120" s="133" t="s">
        <v>6727</v>
      </c>
      <c r="T120" s="128" t="s">
        <v>6637</v>
      </c>
      <c r="U120" s="129" t="s">
        <v>6588</v>
      </c>
      <c r="V120" s="137" t="s">
        <v>6596</v>
      </c>
      <c r="W120" s="128" t="str">
        <f>CONCATENATE("ECCDSP-",422,"-20-Caraga")</f>
        <v>ECCDSP-422-20-Caraga</v>
      </c>
      <c r="X120" s="128" t="s">
        <v>6588</v>
      </c>
      <c r="Y120" s="128" t="s">
        <v>6591</v>
      </c>
      <c r="Z120" s="170"/>
    </row>
    <row r="121" spans="1:26" hidden="1" x14ac:dyDescent="0.25">
      <c r="A121" s="85" t="s">
        <v>830</v>
      </c>
      <c r="B121" s="128" t="s">
        <v>6458</v>
      </c>
      <c r="C121" s="128" t="s">
        <v>6608</v>
      </c>
      <c r="D121" s="133">
        <v>1</v>
      </c>
      <c r="E121" s="133">
        <v>1</v>
      </c>
      <c r="F121" s="128" t="s">
        <v>6475</v>
      </c>
      <c r="G121" s="128"/>
      <c r="H121" s="131">
        <v>2</v>
      </c>
      <c r="I121" s="131">
        <v>1</v>
      </c>
      <c r="J121" s="128" t="s">
        <v>6538</v>
      </c>
      <c r="K121" s="128" t="s">
        <v>3461</v>
      </c>
      <c r="L121" s="129" t="s">
        <v>48</v>
      </c>
      <c r="M121" s="129" t="s">
        <v>48</v>
      </c>
      <c r="N121" s="126"/>
      <c r="O121" s="126"/>
      <c r="P121" s="126" t="s">
        <v>6725</v>
      </c>
      <c r="Q121" s="126" t="s">
        <v>6717</v>
      </c>
      <c r="R121" s="126" t="s">
        <v>6722</v>
      </c>
      <c r="S121" s="133" t="s">
        <v>6727</v>
      </c>
      <c r="T121" s="128" t="s">
        <v>6638</v>
      </c>
      <c r="U121" s="129" t="s">
        <v>6588</v>
      </c>
      <c r="V121" s="137" t="s">
        <v>6596</v>
      </c>
      <c r="W121" s="128" t="str">
        <f>CONCATENATE("ECCDSP-",423,"-20-Caraga")</f>
        <v>ECCDSP-423-20-Caraga</v>
      </c>
      <c r="X121" s="128" t="s">
        <v>6588</v>
      </c>
      <c r="Y121" s="128" t="s">
        <v>6591</v>
      </c>
      <c r="Z121" s="170"/>
    </row>
    <row r="122" spans="1:26" hidden="1" x14ac:dyDescent="0.25">
      <c r="A122" s="85" t="s">
        <v>831</v>
      </c>
      <c r="B122" s="128" t="s">
        <v>6458</v>
      </c>
      <c r="C122" s="128" t="s">
        <v>6609</v>
      </c>
      <c r="D122" s="133">
        <v>1</v>
      </c>
      <c r="E122" s="133">
        <v>1</v>
      </c>
      <c r="F122" s="128" t="s">
        <v>6476</v>
      </c>
      <c r="G122" s="128"/>
      <c r="H122" s="131">
        <v>2</v>
      </c>
      <c r="I122" s="131">
        <v>1</v>
      </c>
      <c r="J122" s="128" t="s">
        <v>6539</v>
      </c>
      <c r="K122" s="128" t="s">
        <v>3461</v>
      </c>
      <c r="L122" s="129" t="s">
        <v>48</v>
      </c>
      <c r="M122" s="129" t="s">
        <v>48</v>
      </c>
      <c r="N122" s="129" t="s">
        <v>48</v>
      </c>
      <c r="O122" s="129" t="s">
        <v>48</v>
      </c>
      <c r="P122" s="126" t="s">
        <v>6725</v>
      </c>
      <c r="Q122" s="126" t="s">
        <v>6717</v>
      </c>
      <c r="R122" s="126" t="s">
        <v>6722</v>
      </c>
      <c r="S122" s="133" t="s">
        <v>6727</v>
      </c>
      <c r="T122" s="128" t="s">
        <v>6639</v>
      </c>
      <c r="U122" s="129" t="s">
        <v>6588</v>
      </c>
      <c r="V122" s="137" t="s">
        <v>6596</v>
      </c>
      <c r="W122" s="128" t="str">
        <f>CONCATENATE("ECCDSP-",424,"-20-Caraga")</f>
        <v>ECCDSP-424-20-Caraga</v>
      </c>
      <c r="X122" s="128" t="s">
        <v>6588</v>
      </c>
      <c r="Y122" s="128" t="s">
        <v>6591</v>
      </c>
      <c r="Z122" s="170"/>
    </row>
    <row r="123" spans="1:26" hidden="1" x14ac:dyDescent="0.25">
      <c r="A123" s="85" t="s">
        <v>832</v>
      </c>
      <c r="B123" s="128" t="s">
        <v>6458</v>
      </c>
      <c r="C123" s="128" t="s">
        <v>6610</v>
      </c>
      <c r="D123" s="133">
        <v>1</v>
      </c>
      <c r="E123" s="133">
        <v>1</v>
      </c>
      <c r="F123" s="128" t="s">
        <v>6477</v>
      </c>
      <c r="G123" s="128"/>
      <c r="H123" s="131">
        <v>1</v>
      </c>
      <c r="I123" s="131">
        <v>1</v>
      </c>
      <c r="J123" s="128" t="s">
        <v>6540</v>
      </c>
      <c r="K123" s="128" t="s">
        <v>3461</v>
      </c>
      <c r="L123" s="129" t="s">
        <v>48</v>
      </c>
      <c r="M123" s="129" t="s">
        <v>48</v>
      </c>
      <c r="N123" s="126"/>
      <c r="O123" s="126"/>
      <c r="P123" s="126" t="s">
        <v>6725</v>
      </c>
      <c r="Q123" s="126" t="s">
        <v>6717</v>
      </c>
      <c r="R123" s="126" t="s">
        <v>6722</v>
      </c>
      <c r="S123" s="133" t="s">
        <v>6727</v>
      </c>
      <c r="T123" s="128" t="s">
        <v>6640</v>
      </c>
      <c r="U123" s="129" t="s">
        <v>6588</v>
      </c>
      <c r="V123" s="137" t="s">
        <v>6596</v>
      </c>
      <c r="W123" s="128" t="str">
        <f>CONCATENATE("ECCDSP-",425,"-20-Caraga")</f>
        <v>ECCDSP-425-20-Caraga</v>
      </c>
      <c r="X123" s="128" t="s">
        <v>6588</v>
      </c>
      <c r="Y123" s="128" t="s">
        <v>6596</v>
      </c>
      <c r="Z123" s="170"/>
    </row>
    <row r="124" spans="1:26" hidden="1" x14ac:dyDescent="0.25">
      <c r="A124" s="85" t="s">
        <v>833</v>
      </c>
      <c r="B124" s="128" t="s">
        <v>6458</v>
      </c>
      <c r="C124" s="128" t="s">
        <v>6611</v>
      </c>
      <c r="D124" s="133">
        <v>1</v>
      </c>
      <c r="E124" s="133">
        <v>1</v>
      </c>
      <c r="F124" s="128" t="s">
        <v>6478</v>
      </c>
      <c r="G124" s="128"/>
      <c r="H124" s="131">
        <v>1</v>
      </c>
      <c r="I124" s="131">
        <v>1</v>
      </c>
      <c r="J124" s="128" t="s">
        <v>6541</v>
      </c>
      <c r="K124" s="128" t="s">
        <v>3461</v>
      </c>
      <c r="L124" s="129"/>
      <c r="M124" s="129"/>
      <c r="N124" s="129" t="s">
        <v>48</v>
      </c>
      <c r="O124" s="129" t="s">
        <v>48</v>
      </c>
      <c r="P124" s="126" t="s">
        <v>6725</v>
      </c>
      <c r="Q124" s="126" t="s">
        <v>6717</v>
      </c>
      <c r="R124" s="126" t="s">
        <v>6722</v>
      </c>
      <c r="S124" s="133" t="s">
        <v>6727</v>
      </c>
      <c r="T124" s="128" t="s">
        <v>6641</v>
      </c>
      <c r="U124" s="129" t="s">
        <v>6588</v>
      </c>
      <c r="V124" s="137" t="s">
        <v>6596</v>
      </c>
      <c r="W124" s="128" t="str">
        <f>CONCATENATE("ECCDSP-",426,"-20-Caraga")</f>
        <v>ECCDSP-426-20-Caraga</v>
      </c>
      <c r="X124" s="128" t="s">
        <v>6588</v>
      </c>
      <c r="Y124" s="128" t="s">
        <v>6596</v>
      </c>
      <c r="Z124" s="170"/>
    </row>
    <row r="125" spans="1:26" hidden="1" x14ac:dyDescent="0.25">
      <c r="A125" s="85" t="s">
        <v>834</v>
      </c>
      <c r="B125" s="128" t="s">
        <v>6458</v>
      </c>
      <c r="C125" s="128" t="s">
        <v>6612</v>
      </c>
      <c r="D125" s="133">
        <v>1</v>
      </c>
      <c r="E125" s="133">
        <v>1</v>
      </c>
      <c r="F125" s="128" t="s">
        <v>6479</v>
      </c>
      <c r="G125" s="128"/>
      <c r="H125" s="131">
        <v>2</v>
      </c>
      <c r="I125" s="131">
        <v>1</v>
      </c>
      <c r="J125" s="215" t="s">
        <v>6542</v>
      </c>
      <c r="K125" s="128" t="s">
        <v>3461</v>
      </c>
      <c r="L125" s="129"/>
      <c r="M125" s="129"/>
      <c r="N125" s="129" t="s">
        <v>48</v>
      </c>
      <c r="O125" s="129" t="s">
        <v>48</v>
      </c>
      <c r="P125" s="126" t="s">
        <v>6725</v>
      </c>
      <c r="Q125" s="126" t="s">
        <v>6717</v>
      </c>
      <c r="R125" s="126" t="s">
        <v>6722</v>
      </c>
      <c r="S125" s="133" t="s">
        <v>6727</v>
      </c>
      <c r="T125" s="128" t="s">
        <v>6642</v>
      </c>
      <c r="U125" s="129" t="s">
        <v>6588</v>
      </c>
      <c r="V125" s="137" t="s">
        <v>6596</v>
      </c>
      <c r="W125" s="128" t="str">
        <f>CONCATENATE("ECCDSP-",427,"-20-Caraga")</f>
        <v>ECCDSP-427-20-Caraga</v>
      </c>
      <c r="X125" s="128" t="s">
        <v>6588</v>
      </c>
      <c r="Y125" s="128" t="s">
        <v>6591</v>
      </c>
      <c r="Z125" s="170"/>
    </row>
    <row r="126" spans="1:26" hidden="1" x14ac:dyDescent="0.25">
      <c r="A126" s="85" t="s">
        <v>835</v>
      </c>
      <c r="B126" s="128" t="s">
        <v>6458</v>
      </c>
      <c r="C126" s="128" t="s">
        <v>6613</v>
      </c>
      <c r="D126" s="133">
        <v>1</v>
      </c>
      <c r="E126" s="133">
        <v>1</v>
      </c>
      <c r="F126" s="128" t="s">
        <v>6480</v>
      </c>
      <c r="G126" s="128"/>
      <c r="H126" s="131">
        <v>1</v>
      </c>
      <c r="I126" s="131">
        <v>1</v>
      </c>
      <c r="J126" s="215" t="s">
        <v>6543</v>
      </c>
      <c r="K126" s="128" t="s">
        <v>3461</v>
      </c>
      <c r="L126" s="129" t="s">
        <v>48</v>
      </c>
      <c r="M126" s="129" t="s">
        <v>48</v>
      </c>
      <c r="N126" s="126"/>
      <c r="O126" s="126"/>
      <c r="P126" s="126" t="s">
        <v>6725</v>
      </c>
      <c r="Q126" s="126" t="s">
        <v>6717</v>
      </c>
      <c r="R126" s="126" t="s">
        <v>6722</v>
      </c>
      <c r="S126" s="133" t="s">
        <v>6727</v>
      </c>
      <c r="T126" s="128" t="s">
        <v>6643</v>
      </c>
      <c r="U126" s="129" t="s">
        <v>6588</v>
      </c>
      <c r="V126" s="137" t="s">
        <v>6596</v>
      </c>
      <c r="W126" s="128" t="str">
        <f>CONCATENATE("ECCDSP-",428,"-20-Caraga")</f>
        <v>ECCDSP-428-20-Caraga</v>
      </c>
      <c r="X126" s="128" t="s">
        <v>6588</v>
      </c>
      <c r="Y126" s="128" t="s">
        <v>6596</v>
      </c>
      <c r="Z126" s="170"/>
    </row>
    <row r="127" spans="1:26" hidden="1" x14ac:dyDescent="0.25">
      <c r="A127" s="85" t="s">
        <v>836</v>
      </c>
      <c r="B127" s="128" t="s">
        <v>6458</v>
      </c>
      <c r="C127" s="128" t="s">
        <v>6614</v>
      </c>
      <c r="D127" s="133">
        <v>1</v>
      </c>
      <c r="E127" s="133">
        <v>1</v>
      </c>
      <c r="F127" s="128" t="s">
        <v>6481</v>
      </c>
      <c r="G127" s="128"/>
      <c r="H127" s="131">
        <v>1</v>
      </c>
      <c r="I127" s="131">
        <v>1</v>
      </c>
      <c r="J127" s="215" t="s">
        <v>6544</v>
      </c>
      <c r="K127" s="128" t="s">
        <v>3461</v>
      </c>
      <c r="L127" s="129" t="s">
        <v>48</v>
      </c>
      <c r="M127" s="129" t="s">
        <v>48</v>
      </c>
      <c r="N127" s="126"/>
      <c r="O127" s="126"/>
      <c r="P127" s="126" t="s">
        <v>6725</v>
      </c>
      <c r="Q127" s="126" t="s">
        <v>6717</v>
      </c>
      <c r="R127" s="126" t="s">
        <v>6722</v>
      </c>
      <c r="S127" s="133" t="s">
        <v>6727</v>
      </c>
      <c r="T127" s="128" t="s">
        <v>6644</v>
      </c>
      <c r="U127" s="129" t="s">
        <v>6588</v>
      </c>
      <c r="V127" s="137" t="s">
        <v>6596</v>
      </c>
      <c r="W127" s="128" t="str">
        <f>CONCATENATE("ECCDSP-",429,"-20-Caraga")</f>
        <v>ECCDSP-429-20-Caraga</v>
      </c>
      <c r="X127" s="128" t="s">
        <v>6588</v>
      </c>
      <c r="Y127" s="128" t="s">
        <v>6596</v>
      </c>
      <c r="Z127" s="170"/>
    </row>
    <row r="128" spans="1:26" hidden="1" x14ac:dyDescent="0.25">
      <c r="A128" s="85" t="s">
        <v>837</v>
      </c>
      <c r="B128" s="128" t="s">
        <v>6458</v>
      </c>
      <c r="C128" s="128" t="s">
        <v>2154</v>
      </c>
      <c r="D128" s="133">
        <v>1</v>
      </c>
      <c r="E128" s="133">
        <v>1</v>
      </c>
      <c r="F128" s="128" t="s">
        <v>6482</v>
      </c>
      <c r="G128" s="128"/>
      <c r="H128" s="131">
        <v>1</v>
      </c>
      <c r="I128" s="131">
        <v>1</v>
      </c>
      <c r="J128" s="215" t="s">
        <v>6545</v>
      </c>
      <c r="K128" s="128" t="s">
        <v>3461</v>
      </c>
      <c r="L128" s="129" t="s">
        <v>48</v>
      </c>
      <c r="M128" s="129" t="s">
        <v>48</v>
      </c>
      <c r="N128" s="126"/>
      <c r="O128" s="126"/>
      <c r="P128" s="126" t="s">
        <v>6725</v>
      </c>
      <c r="Q128" s="126" t="s">
        <v>6717</v>
      </c>
      <c r="R128" s="126" t="s">
        <v>6722</v>
      </c>
      <c r="S128" s="133" t="s">
        <v>6727</v>
      </c>
      <c r="T128" s="128" t="s">
        <v>6645</v>
      </c>
      <c r="U128" s="129" t="s">
        <v>6588</v>
      </c>
      <c r="V128" s="137" t="s">
        <v>6596</v>
      </c>
      <c r="W128" s="128" t="str">
        <f>CONCATENATE("ECCDSP-",430,"-20-Caraga")</f>
        <v>ECCDSP-430-20-Caraga</v>
      </c>
      <c r="X128" s="128" t="s">
        <v>6588</v>
      </c>
      <c r="Y128" s="128" t="s">
        <v>6596</v>
      </c>
      <c r="Z128" s="170"/>
    </row>
    <row r="129" spans="1:26" hidden="1" x14ac:dyDescent="0.25">
      <c r="A129" s="85" t="s">
        <v>838</v>
      </c>
      <c r="B129" s="128" t="s">
        <v>6458</v>
      </c>
      <c r="C129" s="128" t="s">
        <v>6615</v>
      </c>
      <c r="D129" s="133">
        <v>1</v>
      </c>
      <c r="E129" s="133">
        <v>1</v>
      </c>
      <c r="F129" s="128" t="s">
        <v>6483</v>
      </c>
      <c r="G129" s="128"/>
      <c r="H129" s="131">
        <v>1</v>
      </c>
      <c r="I129" s="131">
        <v>1</v>
      </c>
      <c r="J129" s="215" t="s">
        <v>6546</v>
      </c>
      <c r="K129" s="128" t="s">
        <v>3461</v>
      </c>
      <c r="L129" s="129"/>
      <c r="M129" s="129"/>
      <c r="N129" s="129" t="s">
        <v>48</v>
      </c>
      <c r="O129" s="129" t="s">
        <v>48</v>
      </c>
      <c r="P129" s="126" t="s">
        <v>6725</v>
      </c>
      <c r="Q129" s="126" t="s">
        <v>6717</v>
      </c>
      <c r="R129" s="126" t="s">
        <v>6722</v>
      </c>
      <c r="S129" s="133" t="s">
        <v>6727</v>
      </c>
      <c r="T129" s="128" t="s">
        <v>6646</v>
      </c>
      <c r="U129" s="129" t="s">
        <v>6588</v>
      </c>
      <c r="V129" s="137" t="s">
        <v>6596</v>
      </c>
      <c r="W129" s="128" t="str">
        <f>CONCATENATE("ECCDSP-",431,"-20-Caraga")</f>
        <v>ECCDSP-431-20-Caraga</v>
      </c>
      <c r="X129" s="128" t="s">
        <v>6588</v>
      </c>
      <c r="Y129" s="128" t="s">
        <v>6596</v>
      </c>
      <c r="Z129" s="170"/>
    </row>
    <row r="130" spans="1:26" hidden="1" x14ac:dyDescent="0.25">
      <c r="A130" s="85" t="s">
        <v>839</v>
      </c>
      <c r="B130" s="128" t="s">
        <v>6458</v>
      </c>
      <c r="C130" s="128" t="s">
        <v>6616</v>
      </c>
      <c r="D130" s="133">
        <v>1</v>
      </c>
      <c r="E130" s="133">
        <v>1</v>
      </c>
      <c r="F130" s="128" t="s">
        <v>6484</v>
      </c>
      <c r="G130" s="128"/>
      <c r="H130" s="131">
        <v>1</v>
      </c>
      <c r="I130" s="131">
        <v>1</v>
      </c>
      <c r="J130" s="215" t="s">
        <v>6547</v>
      </c>
      <c r="K130" s="128" t="s">
        <v>3461</v>
      </c>
      <c r="L130" s="129"/>
      <c r="M130" s="129"/>
      <c r="N130" s="129" t="s">
        <v>48</v>
      </c>
      <c r="O130" s="129" t="s">
        <v>48</v>
      </c>
      <c r="P130" s="126" t="s">
        <v>6725</v>
      </c>
      <c r="Q130" s="126" t="s">
        <v>6717</v>
      </c>
      <c r="R130" s="126" t="s">
        <v>6722</v>
      </c>
      <c r="S130" s="133" t="s">
        <v>6727</v>
      </c>
      <c r="T130" s="128" t="s">
        <v>6647</v>
      </c>
      <c r="U130" s="129" t="s">
        <v>6588</v>
      </c>
      <c r="V130" s="137" t="s">
        <v>6596</v>
      </c>
      <c r="W130" s="128" t="str">
        <f>CONCATENATE("ECCDSP-",432,"-20-Caraga")</f>
        <v>ECCDSP-432-20-Caraga</v>
      </c>
      <c r="X130" s="128" t="s">
        <v>6588</v>
      </c>
      <c r="Y130" s="128" t="s">
        <v>6596</v>
      </c>
      <c r="Z130" s="170"/>
    </row>
    <row r="131" spans="1:26" hidden="1" x14ac:dyDescent="0.25">
      <c r="A131" s="85" t="s">
        <v>840</v>
      </c>
      <c r="B131" s="128" t="s">
        <v>6458</v>
      </c>
      <c r="C131" s="128" t="s">
        <v>6617</v>
      </c>
      <c r="D131" s="133">
        <v>1</v>
      </c>
      <c r="E131" s="133">
        <v>1</v>
      </c>
      <c r="F131" s="128" t="s">
        <v>6485</v>
      </c>
      <c r="G131" s="128"/>
      <c r="H131" s="131">
        <v>1</v>
      </c>
      <c r="I131" s="131">
        <v>1</v>
      </c>
      <c r="J131" s="215" t="s">
        <v>6548</v>
      </c>
      <c r="K131" s="128" t="s">
        <v>3461</v>
      </c>
      <c r="L131" s="129" t="s">
        <v>48</v>
      </c>
      <c r="M131" s="129" t="s">
        <v>48</v>
      </c>
      <c r="N131" s="126"/>
      <c r="O131" s="126"/>
      <c r="P131" s="126" t="s">
        <v>6725</v>
      </c>
      <c r="Q131" s="126" t="s">
        <v>6717</v>
      </c>
      <c r="R131" s="126" t="s">
        <v>6722</v>
      </c>
      <c r="S131" s="133" t="s">
        <v>6727</v>
      </c>
      <c r="T131" s="128" t="s">
        <v>6648</v>
      </c>
      <c r="U131" s="129" t="s">
        <v>6588</v>
      </c>
      <c r="V131" s="137" t="s">
        <v>6596</v>
      </c>
      <c r="W131" s="128" t="str">
        <f>CONCATENATE("ECCDSP-",433,"-20-Caraga")</f>
        <v>ECCDSP-433-20-Caraga</v>
      </c>
      <c r="X131" s="128" t="s">
        <v>6588</v>
      </c>
      <c r="Y131" s="128" t="s">
        <v>6596</v>
      </c>
      <c r="Z131" s="170"/>
    </row>
    <row r="132" spans="1:26" hidden="1" x14ac:dyDescent="0.25">
      <c r="A132" s="85" t="s">
        <v>841</v>
      </c>
      <c r="B132" s="128" t="s">
        <v>6458</v>
      </c>
      <c r="C132" s="128" t="s">
        <v>6618</v>
      </c>
      <c r="D132" s="133">
        <v>1</v>
      </c>
      <c r="E132" s="133">
        <v>1</v>
      </c>
      <c r="F132" s="128" t="s">
        <v>6486</v>
      </c>
      <c r="G132" s="128"/>
      <c r="H132" s="131">
        <v>1</v>
      </c>
      <c r="I132" s="131">
        <v>1</v>
      </c>
      <c r="J132" s="215" t="s">
        <v>6548</v>
      </c>
      <c r="K132" s="128" t="s">
        <v>3461</v>
      </c>
      <c r="L132" s="129" t="s">
        <v>48</v>
      </c>
      <c r="M132" s="129" t="s">
        <v>48</v>
      </c>
      <c r="N132" s="126"/>
      <c r="O132" s="126"/>
      <c r="P132" s="126" t="s">
        <v>6725</v>
      </c>
      <c r="Q132" s="126" t="s">
        <v>6717</v>
      </c>
      <c r="R132" s="126" t="s">
        <v>6722</v>
      </c>
      <c r="S132" s="133" t="s">
        <v>6727</v>
      </c>
      <c r="T132" s="128" t="s">
        <v>6649</v>
      </c>
      <c r="U132" s="129" t="s">
        <v>6588</v>
      </c>
      <c r="V132" s="137" t="s">
        <v>6596</v>
      </c>
      <c r="W132" s="128" t="str">
        <f>CONCATENATE("ECCDSP-",434,"-20-Caraga")</f>
        <v>ECCDSP-434-20-Caraga</v>
      </c>
      <c r="X132" s="128" t="s">
        <v>6588</v>
      </c>
      <c r="Y132" s="128" t="s">
        <v>6596</v>
      </c>
      <c r="Z132" s="170"/>
    </row>
    <row r="133" spans="1:26" hidden="1" x14ac:dyDescent="0.25">
      <c r="A133" s="85" t="s">
        <v>842</v>
      </c>
      <c r="B133" s="128" t="s">
        <v>6458</v>
      </c>
      <c r="C133" s="128" t="s">
        <v>6619</v>
      </c>
      <c r="D133" s="133">
        <v>1</v>
      </c>
      <c r="E133" s="133">
        <v>1</v>
      </c>
      <c r="F133" s="128" t="s">
        <v>6487</v>
      </c>
      <c r="G133" s="128"/>
      <c r="H133" s="131">
        <v>1</v>
      </c>
      <c r="I133" s="131">
        <v>1</v>
      </c>
      <c r="J133" s="215" t="s">
        <v>6549</v>
      </c>
      <c r="K133" s="128" t="s">
        <v>3461</v>
      </c>
      <c r="L133" s="129" t="s">
        <v>48</v>
      </c>
      <c r="M133" s="129" t="s">
        <v>48</v>
      </c>
      <c r="N133" s="126"/>
      <c r="O133" s="126"/>
      <c r="P133" s="126" t="s">
        <v>6725</v>
      </c>
      <c r="Q133" s="126" t="s">
        <v>6717</v>
      </c>
      <c r="R133" s="126" t="s">
        <v>6722</v>
      </c>
      <c r="S133" s="133" t="s">
        <v>6727</v>
      </c>
      <c r="T133" s="128" t="s">
        <v>6650</v>
      </c>
      <c r="U133" s="129" t="s">
        <v>6588</v>
      </c>
      <c r="V133" s="137" t="s">
        <v>6596</v>
      </c>
      <c r="W133" s="128" t="str">
        <f>CONCATENATE("ECCDSP-",435,"-20-Caraga")</f>
        <v>ECCDSP-435-20-Caraga</v>
      </c>
      <c r="X133" s="128" t="s">
        <v>6588</v>
      </c>
      <c r="Y133" s="128" t="s">
        <v>6596</v>
      </c>
      <c r="Z133" s="170"/>
    </row>
    <row r="134" spans="1:26" hidden="1" x14ac:dyDescent="0.25">
      <c r="A134" s="85" t="s">
        <v>843</v>
      </c>
      <c r="B134" s="128" t="s">
        <v>6458</v>
      </c>
      <c r="C134" s="128" t="s">
        <v>5191</v>
      </c>
      <c r="D134" s="133">
        <v>1</v>
      </c>
      <c r="E134" s="133">
        <v>1</v>
      </c>
      <c r="F134" s="128" t="s">
        <v>6488</v>
      </c>
      <c r="G134" s="128"/>
      <c r="H134" s="131">
        <v>1</v>
      </c>
      <c r="I134" s="131">
        <v>1</v>
      </c>
      <c r="J134" s="210" t="s">
        <v>6550</v>
      </c>
      <c r="K134" s="128" t="s">
        <v>3461</v>
      </c>
      <c r="L134" s="129" t="s">
        <v>48</v>
      </c>
      <c r="M134" s="129" t="s">
        <v>48</v>
      </c>
      <c r="N134" s="126"/>
      <c r="O134" s="126"/>
      <c r="P134" s="126" t="s">
        <v>6725</v>
      </c>
      <c r="Q134" s="126" t="s">
        <v>6717</v>
      </c>
      <c r="R134" s="126" t="s">
        <v>6722</v>
      </c>
      <c r="S134" s="133" t="s">
        <v>6727</v>
      </c>
      <c r="T134" s="128" t="s">
        <v>6651</v>
      </c>
      <c r="U134" s="129" t="s">
        <v>6588</v>
      </c>
      <c r="V134" s="137" t="s">
        <v>6596</v>
      </c>
      <c r="W134" s="128" t="str">
        <f>CONCATENATE("ECCDSP-",436,"-20-Caraga")</f>
        <v>ECCDSP-436-20-Caraga</v>
      </c>
      <c r="X134" s="128" t="s">
        <v>6588</v>
      </c>
      <c r="Y134" s="128" t="s">
        <v>6596</v>
      </c>
      <c r="Z134" s="170"/>
    </row>
    <row r="135" spans="1:26" hidden="1" x14ac:dyDescent="0.25">
      <c r="A135" s="85" t="s">
        <v>844</v>
      </c>
      <c r="B135" s="128" t="s">
        <v>6458</v>
      </c>
      <c r="C135" s="128" t="s">
        <v>6620</v>
      </c>
      <c r="D135" s="133">
        <v>1</v>
      </c>
      <c r="E135" s="133">
        <v>1</v>
      </c>
      <c r="F135" s="128" t="s">
        <v>6489</v>
      </c>
      <c r="G135" s="128"/>
      <c r="H135" s="131">
        <v>1</v>
      </c>
      <c r="I135" s="131">
        <v>1</v>
      </c>
      <c r="J135" s="210" t="s">
        <v>6551</v>
      </c>
      <c r="K135" s="128" t="s">
        <v>3461</v>
      </c>
      <c r="L135" s="129" t="s">
        <v>48</v>
      </c>
      <c r="M135" s="129" t="s">
        <v>48</v>
      </c>
      <c r="N135" s="126"/>
      <c r="O135" s="126"/>
      <c r="P135" s="126" t="s">
        <v>6725</v>
      </c>
      <c r="Q135" s="126" t="s">
        <v>6717</v>
      </c>
      <c r="R135" s="126" t="s">
        <v>6722</v>
      </c>
      <c r="S135" s="133" t="s">
        <v>6727</v>
      </c>
      <c r="T135" s="128" t="s">
        <v>6652</v>
      </c>
      <c r="U135" s="129" t="s">
        <v>6588</v>
      </c>
      <c r="V135" s="137" t="s">
        <v>6596</v>
      </c>
      <c r="W135" s="128" t="str">
        <f>CONCATENATE("ECCDSP-",437,"-20-Caraga")</f>
        <v>ECCDSP-437-20-Caraga</v>
      </c>
      <c r="X135" s="128" t="s">
        <v>6588</v>
      </c>
      <c r="Y135" s="128" t="s">
        <v>6596</v>
      </c>
      <c r="Z135" s="170"/>
    </row>
    <row r="136" spans="1:26" hidden="1" x14ac:dyDescent="0.25">
      <c r="A136" s="85" t="s">
        <v>845</v>
      </c>
      <c r="B136" s="128" t="s">
        <v>6458</v>
      </c>
      <c r="C136" s="128" t="s">
        <v>6621</v>
      </c>
      <c r="D136" s="133">
        <v>1</v>
      </c>
      <c r="E136" s="133">
        <v>1</v>
      </c>
      <c r="F136" s="128" t="s">
        <v>6490</v>
      </c>
      <c r="G136" s="128"/>
      <c r="H136" s="131">
        <v>1</v>
      </c>
      <c r="I136" s="131">
        <v>1</v>
      </c>
      <c r="J136" s="210" t="s">
        <v>6552</v>
      </c>
      <c r="K136" s="128" t="s">
        <v>3461</v>
      </c>
      <c r="L136" s="129" t="s">
        <v>48</v>
      </c>
      <c r="M136" s="129" t="s">
        <v>48</v>
      </c>
      <c r="N136" s="126"/>
      <c r="O136" s="126"/>
      <c r="P136" s="126" t="s">
        <v>6725</v>
      </c>
      <c r="Q136" s="126" t="s">
        <v>6717</v>
      </c>
      <c r="R136" s="126" t="s">
        <v>6722</v>
      </c>
      <c r="S136" s="133" t="s">
        <v>6727</v>
      </c>
      <c r="T136" s="128" t="s">
        <v>6653</v>
      </c>
      <c r="U136" s="129" t="s">
        <v>6588</v>
      </c>
      <c r="V136" s="137" t="s">
        <v>6596</v>
      </c>
      <c r="W136" s="128" t="str">
        <f>CONCATENATE("ECCDSP-",438,"-20-Caraga")</f>
        <v>ECCDSP-438-20-Caraga</v>
      </c>
      <c r="X136" s="128" t="s">
        <v>6588</v>
      </c>
      <c r="Y136" s="128" t="s">
        <v>6596</v>
      </c>
      <c r="Z136" s="170"/>
    </row>
    <row r="137" spans="1:26" hidden="1" x14ac:dyDescent="0.25">
      <c r="A137" s="85" t="s">
        <v>846</v>
      </c>
      <c r="B137" s="128" t="s">
        <v>6458</v>
      </c>
      <c r="C137" s="128" t="s">
        <v>6622</v>
      </c>
      <c r="D137" s="133">
        <v>1</v>
      </c>
      <c r="E137" s="133">
        <v>1</v>
      </c>
      <c r="F137" s="128" t="s">
        <v>6491</v>
      </c>
      <c r="G137" s="128"/>
      <c r="H137" s="131">
        <v>1</v>
      </c>
      <c r="I137" s="131">
        <v>1</v>
      </c>
      <c r="J137" s="210" t="s">
        <v>6553</v>
      </c>
      <c r="K137" s="128" t="s">
        <v>3461</v>
      </c>
      <c r="L137" s="129" t="s">
        <v>48</v>
      </c>
      <c r="M137" s="129" t="s">
        <v>48</v>
      </c>
      <c r="N137" s="126"/>
      <c r="O137" s="126"/>
      <c r="P137" s="126" t="s">
        <v>6725</v>
      </c>
      <c r="Q137" s="126" t="s">
        <v>6717</v>
      </c>
      <c r="R137" s="126" t="s">
        <v>6722</v>
      </c>
      <c r="S137" s="133" t="s">
        <v>6727</v>
      </c>
      <c r="T137" s="128" t="s">
        <v>6654</v>
      </c>
      <c r="U137" s="129" t="s">
        <v>6588</v>
      </c>
      <c r="V137" s="137" t="s">
        <v>6596</v>
      </c>
      <c r="W137" s="128" t="str">
        <f>CONCATENATE("ECCDSP-",439,"-20-Caraga")</f>
        <v>ECCDSP-439-20-Caraga</v>
      </c>
      <c r="X137" s="128" t="s">
        <v>6588</v>
      </c>
      <c r="Y137" s="128" t="s">
        <v>6596</v>
      </c>
      <c r="Z137" s="170"/>
    </row>
    <row r="138" spans="1:26" hidden="1" x14ac:dyDescent="0.25">
      <c r="A138" s="85" t="s">
        <v>847</v>
      </c>
      <c r="B138" s="128" t="s">
        <v>6458</v>
      </c>
      <c r="C138" s="128" t="s">
        <v>6623</v>
      </c>
      <c r="D138" s="133">
        <v>1</v>
      </c>
      <c r="E138" s="133">
        <v>1</v>
      </c>
      <c r="F138" s="128" t="s">
        <v>6492</v>
      </c>
      <c r="G138" s="128"/>
      <c r="H138" s="131">
        <v>1</v>
      </c>
      <c r="I138" s="131">
        <v>1</v>
      </c>
      <c r="J138" s="210" t="s">
        <v>6554</v>
      </c>
      <c r="K138" s="128" t="s">
        <v>3461</v>
      </c>
      <c r="L138" s="129" t="s">
        <v>48</v>
      </c>
      <c r="M138" s="129" t="s">
        <v>48</v>
      </c>
      <c r="N138" s="126"/>
      <c r="O138" s="126"/>
      <c r="P138" s="126" t="s">
        <v>6725</v>
      </c>
      <c r="Q138" s="126" t="s">
        <v>6717</v>
      </c>
      <c r="R138" s="126" t="s">
        <v>6722</v>
      </c>
      <c r="S138" s="133" t="s">
        <v>6727</v>
      </c>
      <c r="T138" s="128" t="s">
        <v>6655</v>
      </c>
      <c r="U138" s="129" t="s">
        <v>6588</v>
      </c>
      <c r="V138" s="137" t="s">
        <v>6596</v>
      </c>
      <c r="W138" s="128" t="str">
        <f>CONCATENATE("ECCDSP-",440,"-20-Caraga")</f>
        <v>ECCDSP-440-20-Caraga</v>
      </c>
      <c r="X138" s="128" t="s">
        <v>6588</v>
      </c>
      <c r="Y138" s="128" t="s">
        <v>6596</v>
      </c>
      <c r="Z138" s="170"/>
    </row>
    <row r="139" spans="1:26" hidden="1" x14ac:dyDescent="0.25">
      <c r="A139" s="85" t="s">
        <v>848</v>
      </c>
      <c r="B139" s="128" t="s">
        <v>6458</v>
      </c>
      <c r="C139" s="128" t="s">
        <v>2046</v>
      </c>
      <c r="D139" s="133">
        <v>1</v>
      </c>
      <c r="E139" s="133">
        <v>1</v>
      </c>
      <c r="F139" s="128" t="s">
        <v>6493</v>
      </c>
      <c r="G139" s="128"/>
      <c r="H139" s="131">
        <v>1</v>
      </c>
      <c r="I139" s="131">
        <v>1</v>
      </c>
      <c r="J139" s="210" t="s">
        <v>6555</v>
      </c>
      <c r="K139" s="128" t="s">
        <v>3461</v>
      </c>
      <c r="L139" s="129" t="s">
        <v>48</v>
      </c>
      <c r="M139" s="129" t="s">
        <v>48</v>
      </c>
      <c r="N139" s="126"/>
      <c r="O139" s="126"/>
      <c r="P139" s="126" t="s">
        <v>6725</v>
      </c>
      <c r="Q139" s="126" t="s">
        <v>6717</v>
      </c>
      <c r="R139" s="126" t="s">
        <v>6722</v>
      </c>
      <c r="S139" s="133" t="s">
        <v>6727</v>
      </c>
      <c r="T139" s="128" t="s">
        <v>6656</v>
      </c>
      <c r="U139" s="129" t="s">
        <v>6588</v>
      </c>
      <c r="V139" s="137" t="s">
        <v>6596</v>
      </c>
      <c r="W139" s="128" t="str">
        <f>CONCATENATE("ECCDSP-",441,"-20-Caraga")</f>
        <v>ECCDSP-441-20-Caraga</v>
      </c>
      <c r="X139" s="128" t="s">
        <v>6588</v>
      </c>
      <c r="Y139" s="128" t="s">
        <v>6596</v>
      </c>
      <c r="Z139" s="170"/>
    </row>
    <row r="140" spans="1:26" hidden="1" x14ac:dyDescent="0.25">
      <c r="A140" s="85" t="s">
        <v>849</v>
      </c>
      <c r="B140" s="128" t="s">
        <v>6459</v>
      </c>
      <c r="C140" s="128" t="s">
        <v>6690</v>
      </c>
      <c r="D140" s="133">
        <v>1</v>
      </c>
      <c r="E140" s="133">
        <v>1</v>
      </c>
      <c r="F140" s="128" t="s">
        <v>6494</v>
      </c>
      <c r="G140" s="128"/>
      <c r="H140" s="131">
        <v>1</v>
      </c>
      <c r="I140" s="131">
        <v>1</v>
      </c>
      <c r="J140" s="210" t="s">
        <v>6556</v>
      </c>
      <c r="K140" s="128" t="s">
        <v>4886</v>
      </c>
      <c r="L140" s="129" t="s">
        <v>48</v>
      </c>
      <c r="M140" s="129" t="s">
        <v>48</v>
      </c>
      <c r="N140" s="126"/>
      <c r="O140" s="126"/>
      <c r="P140" s="126" t="s">
        <v>6720</v>
      </c>
      <c r="Q140" s="126" t="s">
        <v>6718</v>
      </c>
      <c r="R140" s="126" t="s">
        <v>6722</v>
      </c>
      <c r="S140" s="126" t="s">
        <v>6728</v>
      </c>
      <c r="T140" s="128" t="s">
        <v>6657</v>
      </c>
      <c r="U140" s="129" t="s">
        <v>6588</v>
      </c>
      <c r="V140" s="137" t="s">
        <v>6596</v>
      </c>
      <c r="W140" s="128" t="str">
        <f>CONCATENATE("ECCDSP-",442,"-20-Caraga")</f>
        <v>ECCDSP-442-20-Caraga</v>
      </c>
      <c r="X140" s="128" t="s">
        <v>6588</v>
      </c>
      <c r="Y140" s="128" t="s">
        <v>6596</v>
      </c>
      <c r="Z140" s="170"/>
    </row>
    <row r="141" spans="1:26" hidden="1" x14ac:dyDescent="0.25">
      <c r="A141" s="85" t="s">
        <v>850</v>
      </c>
      <c r="B141" s="128" t="s">
        <v>6459</v>
      </c>
      <c r="C141" s="128" t="s">
        <v>5185</v>
      </c>
      <c r="D141" s="133">
        <v>2</v>
      </c>
      <c r="E141" s="133">
        <v>1</v>
      </c>
      <c r="F141" s="128" t="s">
        <v>6495</v>
      </c>
      <c r="G141" s="128"/>
      <c r="H141" s="131">
        <v>2</v>
      </c>
      <c r="I141" s="131">
        <v>1</v>
      </c>
      <c r="J141" s="210" t="s">
        <v>6557</v>
      </c>
      <c r="K141" s="128" t="s">
        <v>4886</v>
      </c>
      <c r="L141" s="129" t="s">
        <v>48</v>
      </c>
      <c r="M141" s="129" t="s">
        <v>48</v>
      </c>
      <c r="N141" s="126"/>
      <c r="O141" s="126"/>
      <c r="P141" s="126" t="s">
        <v>6720</v>
      </c>
      <c r="Q141" s="126" t="s">
        <v>6718</v>
      </c>
      <c r="R141" s="126" t="s">
        <v>6722</v>
      </c>
      <c r="S141" s="126" t="s">
        <v>6728</v>
      </c>
      <c r="T141" s="128" t="s">
        <v>6658</v>
      </c>
      <c r="U141" s="129" t="s">
        <v>6588</v>
      </c>
      <c r="V141" s="137" t="s">
        <v>6591</v>
      </c>
      <c r="W141" s="128" t="str">
        <f>CONCATENATE("ECCDSP-",443,"-20-Caraga")</f>
        <v>ECCDSP-443-20-Caraga</v>
      </c>
      <c r="X141" s="128" t="s">
        <v>6588</v>
      </c>
      <c r="Y141" s="128" t="s">
        <v>6591</v>
      </c>
      <c r="Z141" s="170"/>
    </row>
    <row r="142" spans="1:26" hidden="1" x14ac:dyDescent="0.25">
      <c r="A142" s="85" t="s">
        <v>851</v>
      </c>
      <c r="B142" s="128" t="s">
        <v>6459</v>
      </c>
      <c r="C142" s="128" t="s">
        <v>6691</v>
      </c>
      <c r="D142" s="133">
        <v>1</v>
      </c>
      <c r="E142" s="133">
        <v>1</v>
      </c>
      <c r="F142" s="128" t="s">
        <v>6496</v>
      </c>
      <c r="G142" s="128"/>
      <c r="H142" s="131">
        <v>1</v>
      </c>
      <c r="I142" s="131">
        <v>1</v>
      </c>
      <c r="J142" s="210" t="s">
        <v>6558</v>
      </c>
      <c r="K142" s="128" t="s">
        <v>4886</v>
      </c>
      <c r="L142" s="129" t="s">
        <v>48</v>
      </c>
      <c r="M142" s="129" t="s">
        <v>48</v>
      </c>
      <c r="N142" s="126"/>
      <c r="O142" s="126"/>
      <c r="P142" s="126" t="s">
        <v>6720</v>
      </c>
      <c r="Q142" s="126" t="s">
        <v>6718</v>
      </c>
      <c r="R142" s="126" t="s">
        <v>6722</v>
      </c>
      <c r="S142" s="126" t="s">
        <v>6728</v>
      </c>
      <c r="T142" s="128" t="s">
        <v>6659</v>
      </c>
      <c r="U142" s="129" t="s">
        <v>6588</v>
      </c>
      <c r="V142" s="137" t="s">
        <v>6596</v>
      </c>
      <c r="W142" s="128" t="str">
        <f>CONCATENATE("ECCDSP-",444,"-20-Caraga")</f>
        <v>ECCDSP-444-20-Caraga</v>
      </c>
      <c r="X142" s="128" t="s">
        <v>6588</v>
      </c>
      <c r="Y142" s="128" t="s">
        <v>6596</v>
      </c>
      <c r="Z142" s="170"/>
    </row>
    <row r="143" spans="1:26" hidden="1" x14ac:dyDescent="0.25">
      <c r="A143" s="85" t="s">
        <v>852</v>
      </c>
      <c r="B143" s="128" t="s">
        <v>6459</v>
      </c>
      <c r="C143" s="128" t="s">
        <v>6692</v>
      </c>
      <c r="D143" s="133">
        <v>1</v>
      </c>
      <c r="E143" s="133">
        <v>1</v>
      </c>
      <c r="F143" s="128" t="s">
        <v>6497</v>
      </c>
      <c r="G143" s="128"/>
      <c r="H143" s="131">
        <v>1</v>
      </c>
      <c r="I143" s="131">
        <v>1</v>
      </c>
      <c r="J143" s="210" t="s">
        <v>6559</v>
      </c>
      <c r="K143" s="128" t="s">
        <v>4886</v>
      </c>
      <c r="L143" s="129" t="s">
        <v>48</v>
      </c>
      <c r="M143" s="129" t="s">
        <v>48</v>
      </c>
      <c r="N143" s="126"/>
      <c r="O143" s="126"/>
      <c r="P143" s="126" t="s">
        <v>6720</v>
      </c>
      <c r="Q143" s="126" t="s">
        <v>6718</v>
      </c>
      <c r="R143" s="126" t="s">
        <v>6722</v>
      </c>
      <c r="S143" s="126" t="s">
        <v>6728</v>
      </c>
      <c r="T143" s="128" t="s">
        <v>6660</v>
      </c>
      <c r="U143" s="129" t="s">
        <v>6588</v>
      </c>
      <c r="V143" s="137" t="s">
        <v>6596</v>
      </c>
      <c r="W143" s="128" t="str">
        <f>CONCATENATE("ECCDSP-",445,"-20-Caraga")</f>
        <v>ECCDSP-445-20-Caraga</v>
      </c>
      <c r="X143" s="128" t="s">
        <v>6588</v>
      </c>
      <c r="Y143" s="128" t="s">
        <v>6596</v>
      </c>
      <c r="Z143" s="170"/>
    </row>
    <row r="144" spans="1:26" hidden="1" x14ac:dyDescent="0.25">
      <c r="A144" s="85" t="s">
        <v>853</v>
      </c>
      <c r="B144" s="128" t="s">
        <v>6459</v>
      </c>
      <c r="C144" s="128" t="s">
        <v>6693</v>
      </c>
      <c r="D144" s="133">
        <v>1</v>
      </c>
      <c r="E144" s="133">
        <v>1</v>
      </c>
      <c r="F144" s="128" t="s">
        <v>6498</v>
      </c>
      <c r="G144" s="128"/>
      <c r="H144" s="131">
        <v>1</v>
      </c>
      <c r="I144" s="131">
        <v>1</v>
      </c>
      <c r="J144" s="210" t="s">
        <v>6560</v>
      </c>
      <c r="K144" s="128" t="s">
        <v>4886</v>
      </c>
      <c r="L144" s="129" t="s">
        <v>48</v>
      </c>
      <c r="M144" s="129" t="s">
        <v>48</v>
      </c>
      <c r="N144" s="126"/>
      <c r="O144" s="126"/>
      <c r="P144" s="126" t="s">
        <v>6720</v>
      </c>
      <c r="Q144" s="126" t="s">
        <v>6718</v>
      </c>
      <c r="R144" s="126" t="s">
        <v>6722</v>
      </c>
      <c r="S144" s="126" t="s">
        <v>6728</v>
      </c>
      <c r="T144" s="128" t="s">
        <v>6661</v>
      </c>
      <c r="U144" s="129" t="s">
        <v>6588</v>
      </c>
      <c r="V144" s="137" t="s">
        <v>6596</v>
      </c>
      <c r="W144" s="128" t="str">
        <f>CONCATENATE("ECCDSP-",446,"-20-Caraga")</f>
        <v>ECCDSP-446-20-Caraga</v>
      </c>
      <c r="X144" s="128" t="s">
        <v>6588</v>
      </c>
      <c r="Y144" s="128" t="s">
        <v>6596</v>
      </c>
      <c r="Z144" s="170"/>
    </row>
    <row r="145" spans="1:26" hidden="1" x14ac:dyDescent="0.25">
      <c r="A145" s="85" t="s">
        <v>854</v>
      </c>
      <c r="B145" s="128" t="s">
        <v>6459</v>
      </c>
      <c r="C145" s="128" t="s">
        <v>6694</v>
      </c>
      <c r="D145" s="133">
        <v>1</v>
      </c>
      <c r="E145" s="133">
        <v>1</v>
      </c>
      <c r="F145" s="128" t="s">
        <v>6499</v>
      </c>
      <c r="G145" s="128"/>
      <c r="H145" s="131">
        <v>1</v>
      </c>
      <c r="I145" s="131">
        <v>1</v>
      </c>
      <c r="J145" s="210" t="s">
        <v>6706</v>
      </c>
      <c r="K145" s="128" t="s">
        <v>4886</v>
      </c>
      <c r="L145" s="129" t="s">
        <v>48</v>
      </c>
      <c r="M145" s="129" t="s">
        <v>48</v>
      </c>
      <c r="N145" s="126"/>
      <c r="O145" s="126"/>
      <c r="P145" s="126" t="s">
        <v>6720</v>
      </c>
      <c r="Q145" s="126" t="s">
        <v>6718</v>
      </c>
      <c r="R145" s="126" t="s">
        <v>6722</v>
      </c>
      <c r="S145" s="126" t="s">
        <v>6728</v>
      </c>
      <c r="T145" s="128" t="s">
        <v>6662</v>
      </c>
      <c r="U145" s="129" t="s">
        <v>6588</v>
      </c>
      <c r="V145" s="137" t="s">
        <v>6596</v>
      </c>
      <c r="W145" s="128" t="str">
        <f>CONCATENATE("ECCDSP-",447,"-20-Caraga")</f>
        <v>ECCDSP-447-20-Caraga</v>
      </c>
      <c r="X145" s="128" t="s">
        <v>6588</v>
      </c>
      <c r="Y145" s="128" t="s">
        <v>6596</v>
      </c>
      <c r="Z145" s="170"/>
    </row>
    <row r="146" spans="1:26" hidden="1" x14ac:dyDescent="0.25">
      <c r="A146" s="85" t="s">
        <v>855</v>
      </c>
      <c r="B146" s="128" t="s">
        <v>6459</v>
      </c>
      <c r="C146" s="128" t="s">
        <v>1844</v>
      </c>
      <c r="D146" s="133">
        <v>1</v>
      </c>
      <c r="E146" s="133">
        <v>1</v>
      </c>
      <c r="F146" s="128" t="s">
        <v>6500</v>
      </c>
      <c r="G146" s="128"/>
      <c r="H146" s="131">
        <v>1</v>
      </c>
      <c r="I146" s="131">
        <v>1</v>
      </c>
      <c r="J146" s="210" t="s">
        <v>6561</v>
      </c>
      <c r="K146" s="128" t="s">
        <v>4886</v>
      </c>
      <c r="L146" s="129" t="s">
        <v>48</v>
      </c>
      <c r="M146" s="129" t="s">
        <v>48</v>
      </c>
      <c r="N146" s="126"/>
      <c r="O146" s="126"/>
      <c r="P146" s="126" t="s">
        <v>6720</v>
      </c>
      <c r="Q146" s="126" t="s">
        <v>6718</v>
      </c>
      <c r="R146" s="126" t="s">
        <v>6722</v>
      </c>
      <c r="S146" s="126" t="s">
        <v>6728</v>
      </c>
      <c r="T146" s="128" t="s">
        <v>6663</v>
      </c>
      <c r="U146" s="129" t="s">
        <v>6588</v>
      </c>
      <c r="V146" s="137" t="s">
        <v>6596</v>
      </c>
      <c r="W146" s="128" t="str">
        <f>CONCATENATE("ECCDSP-",448,"-20-Caraga")</f>
        <v>ECCDSP-448-20-Caraga</v>
      </c>
      <c r="X146" s="128" t="s">
        <v>6588</v>
      </c>
      <c r="Y146" s="128" t="s">
        <v>6596</v>
      </c>
      <c r="Z146" s="170"/>
    </row>
    <row r="147" spans="1:26" hidden="1" x14ac:dyDescent="0.25">
      <c r="A147" s="85" t="s">
        <v>856</v>
      </c>
      <c r="B147" s="128" t="s">
        <v>6459</v>
      </c>
      <c r="C147" s="128"/>
      <c r="D147" s="133"/>
      <c r="E147" s="133"/>
      <c r="F147" s="128" t="s">
        <v>6501</v>
      </c>
      <c r="G147" s="128"/>
      <c r="H147" s="131">
        <v>1</v>
      </c>
      <c r="I147" s="131">
        <v>1</v>
      </c>
      <c r="J147" s="210" t="s">
        <v>6561</v>
      </c>
      <c r="K147" s="128" t="s">
        <v>4886</v>
      </c>
      <c r="L147" s="126"/>
      <c r="M147" s="126"/>
      <c r="N147" s="126"/>
      <c r="O147" s="126"/>
      <c r="P147" s="126" t="s">
        <v>6720</v>
      </c>
      <c r="Q147" s="126" t="s">
        <v>6718</v>
      </c>
      <c r="R147" s="126" t="s">
        <v>6722</v>
      </c>
      <c r="S147" s="126" t="s">
        <v>6728</v>
      </c>
      <c r="T147" s="128"/>
      <c r="U147" s="129"/>
      <c r="V147" s="126"/>
      <c r="W147" s="128" t="str">
        <f>CONCATENATE("ECCDSP-",449,"-20-Caraga")</f>
        <v>ECCDSP-449-20-Caraga</v>
      </c>
      <c r="X147" s="128" t="s">
        <v>6588</v>
      </c>
      <c r="Y147" s="128" t="s">
        <v>6596</v>
      </c>
      <c r="Z147" s="170"/>
    </row>
    <row r="148" spans="1:26" hidden="1" x14ac:dyDescent="0.25">
      <c r="A148" s="85" t="s">
        <v>857</v>
      </c>
      <c r="B148" s="128" t="s">
        <v>6459</v>
      </c>
      <c r="C148" s="128" t="s">
        <v>6695</v>
      </c>
      <c r="D148" s="133">
        <v>1</v>
      </c>
      <c r="E148" s="133">
        <v>1</v>
      </c>
      <c r="F148" s="128" t="s">
        <v>6502</v>
      </c>
      <c r="G148" s="128"/>
      <c r="H148" s="131">
        <v>1</v>
      </c>
      <c r="I148" s="131">
        <v>1</v>
      </c>
      <c r="J148" s="210" t="s">
        <v>6562</v>
      </c>
      <c r="K148" s="128" t="s">
        <v>4886</v>
      </c>
      <c r="L148" s="129" t="s">
        <v>48</v>
      </c>
      <c r="M148" s="129" t="s">
        <v>48</v>
      </c>
      <c r="N148" s="126"/>
      <c r="O148" s="126"/>
      <c r="P148" s="126" t="s">
        <v>6720</v>
      </c>
      <c r="Q148" s="126" t="s">
        <v>6718</v>
      </c>
      <c r="R148" s="126" t="s">
        <v>6722</v>
      </c>
      <c r="S148" s="126" t="s">
        <v>6728</v>
      </c>
      <c r="T148" s="128" t="s">
        <v>6664</v>
      </c>
      <c r="U148" s="129" t="s">
        <v>6588</v>
      </c>
      <c r="V148" s="137" t="s">
        <v>6596</v>
      </c>
      <c r="W148" s="128" t="str">
        <f>CONCATENATE("ECCDSP-",450,"-20-Caraga")</f>
        <v>ECCDSP-450-20-Caraga</v>
      </c>
      <c r="X148" s="128" t="s">
        <v>6588</v>
      </c>
      <c r="Y148" s="128" t="s">
        <v>6596</v>
      </c>
      <c r="Z148" s="170"/>
    </row>
    <row r="149" spans="1:26" hidden="1" x14ac:dyDescent="0.25">
      <c r="A149" s="85" t="s">
        <v>858</v>
      </c>
      <c r="B149" s="128" t="s">
        <v>6459</v>
      </c>
      <c r="C149" s="128" t="s">
        <v>6696</v>
      </c>
      <c r="D149" s="133">
        <v>1</v>
      </c>
      <c r="E149" s="133">
        <v>1</v>
      </c>
      <c r="F149" s="128" t="s">
        <v>6503</v>
      </c>
      <c r="G149" s="128"/>
      <c r="H149" s="131">
        <v>1</v>
      </c>
      <c r="I149" s="131">
        <v>1</v>
      </c>
      <c r="J149" s="210" t="s">
        <v>6563</v>
      </c>
      <c r="K149" s="128" t="s">
        <v>4886</v>
      </c>
      <c r="L149" s="129" t="s">
        <v>48</v>
      </c>
      <c r="M149" s="129" t="s">
        <v>48</v>
      </c>
      <c r="N149" s="126"/>
      <c r="O149" s="126"/>
      <c r="P149" s="126" t="s">
        <v>6720</v>
      </c>
      <c r="Q149" s="126" t="s">
        <v>6718</v>
      </c>
      <c r="R149" s="126" t="s">
        <v>6722</v>
      </c>
      <c r="S149" s="126" t="s">
        <v>6728</v>
      </c>
      <c r="T149" s="128" t="s">
        <v>6665</v>
      </c>
      <c r="U149" s="129" t="s">
        <v>6588</v>
      </c>
      <c r="V149" s="137" t="s">
        <v>6596</v>
      </c>
      <c r="W149" s="128" t="str">
        <f>CONCATENATE("ECCDSP-",451,"-20-Caraga")</f>
        <v>ECCDSP-451-20-Caraga</v>
      </c>
      <c r="X149" s="128" t="s">
        <v>6588</v>
      </c>
      <c r="Y149" s="128" t="s">
        <v>6596</v>
      </c>
      <c r="Z149" s="170"/>
    </row>
    <row r="150" spans="1:26" hidden="1" x14ac:dyDescent="0.25">
      <c r="A150" s="85" t="s">
        <v>859</v>
      </c>
      <c r="B150" s="128" t="s">
        <v>6459</v>
      </c>
      <c r="C150" s="128" t="s">
        <v>6697</v>
      </c>
      <c r="D150" s="133">
        <v>1</v>
      </c>
      <c r="E150" s="133">
        <v>1</v>
      </c>
      <c r="F150" s="128" t="s">
        <v>6504</v>
      </c>
      <c r="G150" s="128"/>
      <c r="H150" s="131">
        <v>1</v>
      </c>
      <c r="I150" s="131">
        <v>1</v>
      </c>
      <c r="J150" s="210" t="s">
        <v>6564</v>
      </c>
      <c r="K150" s="128" t="s">
        <v>4886</v>
      </c>
      <c r="L150" s="129" t="s">
        <v>48</v>
      </c>
      <c r="M150" s="129" t="s">
        <v>48</v>
      </c>
      <c r="N150" s="126"/>
      <c r="O150" s="126"/>
      <c r="P150" s="126" t="s">
        <v>6720</v>
      </c>
      <c r="Q150" s="126" t="s">
        <v>6718</v>
      </c>
      <c r="R150" s="126" t="s">
        <v>6722</v>
      </c>
      <c r="S150" s="126" t="s">
        <v>6728</v>
      </c>
      <c r="T150" s="128" t="s">
        <v>6666</v>
      </c>
      <c r="U150" s="129" t="s">
        <v>6588</v>
      </c>
      <c r="V150" s="137" t="s">
        <v>6596</v>
      </c>
      <c r="W150" s="128" t="str">
        <f>CONCATENATE("ECCDSP-",452,"-20-Caraga")</f>
        <v>ECCDSP-452-20-Caraga</v>
      </c>
      <c r="X150" s="128" t="s">
        <v>6588</v>
      </c>
      <c r="Y150" s="128" t="s">
        <v>6596</v>
      </c>
      <c r="Z150" s="170"/>
    </row>
    <row r="151" spans="1:26" hidden="1" x14ac:dyDescent="0.25">
      <c r="A151" s="85" t="s">
        <v>860</v>
      </c>
      <c r="B151" s="128" t="s">
        <v>6459</v>
      </c>
      <c r="C151" s="128" t="s">
        <v>6698</v>
      </c>
      <c r="D151" s="133">
        <v>1</v>
      </c>
      <c r="E151" s="133">
        <v>1</v>
      </c>
      <c r="F151" s="128" t="s">
        <v>6505</v>
      </c>
      <c r="G151" s="128"/>
      <c r="H151" s="131">
        <v>1</v>
      </c>
      <c r="I151" s="131">
        <v>1</v>
      </c>
      <c r="J151" s="210" t="s">
        <v>6565</v>
      </c>
      <c r="K151" s="128" t="s">
        <v>6587</v>
      </c>
      <c r="L151" s="129" t="s">
        <v>48</v>
      </c>
      <c r="M151" s="129" t="s">
        <v>48</v>
      </c>
      <c r="N151" s="126"/>
      <c r="O151" s="126"/>
      <c r="P151" s="126" t="s">
        <v>6720</v>
      </c>
      <c r="Q151" s="126" t="s">
        <v>6718</v>
      </c>
      <c r="R151" s="126" t="s">
        <v>6722</v>
      </c>
      <c r="S151" s="126" t="s">
        <v>6728</v>
      </c>
      <c r="T151" s="128" t="s">
        <v>6667</v>
      </c>
      <c r="U151" s="129" t="s">
        <v>6588</v>
      </c>
      <c r="V151" s="137" t="s">
        <v>6596</v>
      </c>
      <c r="W151" s="128" t="str">
        <f>CONCATENATE("ECCDSP-",453,"-20-Caraga")</f>
        <v>ECCDSP-453-20-Caraga</v>
      </c>
      <c r="X151" s="128" t="s">
        <v>6588</v>
      </c>
      <c r="Y151" s="128" t="s">
        <v>6596</v>
      </c>
      <c r="Z151" s="170"/>
    </row>
    <row r="152" spans="1:26" hidden="1" x14ac:dyDescent="0.25">
      <c r="A152" s="85" t="s">
        <v>863</v>
      </c>
      <c r="B152" s="128" t="s">
        <v>6459</v>
      </c>
      <c r="C152" s="128" t="s">
        <v>6699</v>
      </c>
      <c r="D152" s="133">
        <v>1</v>
      </c>
      <c r="E152" s="133">
        <v>1</v>
      </c>
      <c r="F152" s="128" t="s">
        <v>6506</v>
      </c>
      <c r="G152" s="128"/>
      <c r="H152" s="131">
        <v>1</v>
      </c>
      <c r="I152" s="131">
        <v>1</v>
      </c>
      <c r="J152" s="210" t="s">
        <v>6566</v>
      </c>
      <c r="K152" s="128" t="s">
        <v>4886</v>
      </c>
      <c r="L152" s="129" t="s">
        <v>48</v>
      </c>
      <c r="M152" s="129" t="s">
        <v>48</v>
      </c>
      <c r="N152" s="126"/>
      <c r="O152" s="126"/>
      <c r="P152" s="126" t="s">
        <v>6720</v>
      </c>
      <c r="Q152" s="126" t="s">
        <v>6718</v>
      </c>
      <c r="R152" s="126" t="s">
        <v>6722</v>
      </c>
      <c r="S152" s="126" t="s">
        <v>6728</v>
      </c>
      <c r="T152" s="128" t="s">
        <v>6668</v>
      </c>
      <c r="U152" s="129" t="s">
        <v>6588</v>
      </c>
      <c r="V152" s="137" t="s">
        <v>6596</v>
      </c>
      <c r="W152" s="128" t="str">
        <f>CONCATENATE("ECCDSP-",454,"-20-Caraga")</f>
        <v>ECCDSP-454-20-Caraga</v>
      </c>
      <c r="X152" s="128" t="s">
        <v>6588</v>
      </c>
      <c r="Y152" s="128" t="s">
        <v>6596</v>
      </c>
      <c r="Z152" s="170"/>
    </row>
    <row r="153" spans="1:26" hidden="1" x14ac:dyDescent="0.25">
      <c r="A153" s="85" t="s">
        <v>864</v>
      </c>
      <c r="B153" s="128" t="s">
        <v>6459</v>
      </c>
      <c r="C153" s="128" t="s">
        <v>6700</v>
      </c>
      <c r="D153" s="133">
        <v>1</v>
      </c>
      <c r="E153" s="133">
        <v>1</v>
      </c>
      <c r="F153" s="128" t="s">
        <v>6507</v>
      </c>
      <c r="G153" s="128"/>
      <c r="H153" s="131">
        <v>1</v>
      </c>
      <c r="I153" s="131">
        <v>1</v>
      </c>
      <c r="J153" s="210" t="s">
        <v>6567</v>
      </c>
      <c r="K153" s="128" t="s">
        <v>4886</v>
      </c>
      <c r="L153" s="129" t="s">
        <v>48</v>
      </c>
      <c r="M153" s="129" t="s">
        <v>48</v>
      </c>
      <c r="N153" s="126"/>
      <c r="O153" s="126"/>
      <c r="P153" s="126" t="s">
        <v>6720</v>
      </c>
      <c r="Q153" s="126" t="s">
        <v>6718</v>
      </c>
      <c r="R153" s="126" t="s">
        <v>6722</v>
      </c>
      <c r="S153" s="126" t="s">
        <v>6728</v>
      </c>
      <c r="T153" s="128" t="s">
        <v>6669</v>
      </c>
      <c r="U153" s="129" t="s">
        <v>6588</v>
      </c>
      <c r="V153" s="137" t="s">
        <v>6596</v>
      </c>
      <c r="W153" s="128" t="str">
        <f>CONCATENATE("ECCDSP-",455,"-20-Caraga")</f>
        <v>ECCDSP-455-20-Caraga</v>
      </c>
      <c r="X153" s="128" t="s">
        <v>6588</v>
      </c>
      <c r="Y153" s="128" t="s">
        <v>6596</v>
      </c>
      <c r="Z153" s="170"/>
    </row>
    <row r="154" spans="1:26" hidden="1" x14ac:dyDescent="0.25">
      <c r="A154" s="85" t="s">
        <v>865</v>
      </c>
      <c r="B154" s="128" t="s">
        <v>6459</v>
      </c>
      <c r="C154" s="128"/>
      <c r="D154" s="133"/>
      <c r="E154" s="133"/>
      <c r="F154" s="128" t="s">
        <v>6508</v>
      </c>
      <c r="G154" s="128"/>
      <c r="H154" s="131">
        <v>1</v>
      </c>
      <c r="I154" s="131">
        <v>1</v>
      </c>
      <c r="J154" s="210" t="s">
        <v>6567</v>
      </c>
      <c r="K154" s="128" t="s">
        <v>4886</v>
      </c>
      <c r="L154" s="126"/>
      <c r="M154" s="126"/>
      <c r="N154" s="126"/>
      <c r="O154" s="126"/>
      <c r="P154" s="126" t="s">
        <v>6720</v>
      </c>
      <c r="Q154" s="126" t="s">
        <v>6718</v>
      </c>
      <c r="R154" s="126" t="s">
        <v>6722</v>
      </c>
      <c r="S154" s="126" t="s">
        <v>6728</v>
      </c>
      <c r="T154" s="126"/>
      <c r="U154" s="129"/>
      <c r="V154" s="126"/>
      <c r="W154" s="128" t="str">
        <f>CONCATENATE("ECCDSP-",456,"-20-Caraga")</f>
        <v>ECCDSP-456-20-Caraga</v>
      </c>
      <c r="X154" s="128" t="s">
        <v>6588</v>
      </c>
      <c r="Y154" s="128" t="s">
        <v>6596</v>
      </c>
      <c r="Z154" s="170"/>
    </row>
    <row r="155" spans="1:26" hidden="1" x14ac:dyDescent="0.25">
      <c r="A155" s="85" t="s">
        <v>866</v>
      </c>
      <c r="B155" s="128" t="s">
        <v>6459</v>
      </c>
      <c r="C155" s="128" t="s">
        <v>6701</v>
      </c>
      <c r="D155" s="133">
        <v>1</v>
      </c>
      <c r="E155" s="133">
        <v>1</v>
      </c>
      <c r="F155" s="128" t="s">
        <v>6509</v>
      </c>
      <c r="G155" s="128"/>
      <c r="H155" s="131">
        <v>1</v>
      </c>
      <c r="I155" s="131">
        <v>1</v>
      </c>
      <c r="J155" s="210" t="s">
        <v>6568</v>
      </c>
      <c r="K155" s="128" t="s">
        <v>4886</v>
      </c>
      <c r="L155" s="129" t="s">
        <v>48</v>
      </c>
      <c r="M155" s="129" t="s">
        <v>48</v>
      </c>
      <c r="N155" s="126"/>
      <c r="O155" s="126"/>
      <c r="P155" s="126" t="s">
        <v>6720</v>
      </c>
      <c r="Q155" s="126" t="s">
        <v>6718</v>
      </c>
      <c r="R155" s="126" t="s">
        <v>6722</v>
      </c>
      <c r="S155" s="126" t="s">
        <v>6728</v>
      </c>
      <c r="T155" s="128" t="s">
        <v>6670</v>
      </c>
      <c r="U155" s="129" t="s">
        <v>6588</v>
      </c>
      <c r="V155" s="137" t="s">
        <v>6596</v>
      </c>
      <c r="W155" s="128" t="str">
        <f>CONCATENATE("ECCDSP-",457,"-20-Caraga")</f>
        <v>ECCDSP-457-20-Caraga</v>
      </c>
      <c r="X155" s="128" t="s">
        <v>6588</v>
      </c>
      <c r="Y155" s="128" t="s">
        <v>6596</v>
      </c>
      <c r="Z155" s="170"/>
    </row>
    <row r="156" spans="1:26" hidden="1" x14ac:dyDescent="0.25">
      <c r="A156" s="85" t="s">
        <v>870</v>
      </c>
      <c r="B156" s="128" t="s">
        <v>6459</v>
      </c>
      <c r="C156" s="128" t="s">
        <v>6702</v>
      </c>
      <c r="D156" s="133">
        <v>1</v>
      </c>
      <c r="E156" s="133">
        <v>1</v>
      </c>
      <c r="F156" s="128" t="s">
        <v>6510</v>
      </c>
      <c r="G156" s="128"/>
      <c r="H156" s="131">
        <v>1</v>
      </c>
      <c r="I156" s="131">
        <v>1</v>
      </c>
      <c r="J156" s="210" t="s">
        <v>6569</v>
      </c>
      <c r="K156" s="128" t="s">
        <v>4886</v>
      </c>
      <c r="L156" s="129" t="s">
        <v>48</v>
      </c>
      <c r="M156" s="129" t="s">
        <v>48</v>
      </c>
      <c r="N156" s="126"/>
      <c r="O156" s="126"/>
      <c r="P156" s="126" t="s">
        <v>6720</v>
      </c>
      <c r="Q156" s="126" t="s">
        <v>6718</v>
      </c>
      <c r="R156" s="126" t="s">
        <v>6722</v>
      </c>
      <c r="S156" s="126" t="s">
        <v>6728</v>
      </c>
      <c r="T156" s="128" t="s">
        <v>6671</v>
      </c>
      <c r="U156" s="129" t="s">
        <v>6588</v>
      </c>
      <c r="V156" s="137" t="s">
        <v>6596</v>
      </c>
      <c r="W156" s="128" t="str">
        <f>CONCATENATE("ECCDSP-",458,"-20-Caraga")</f>
        <v>ECCDSP-458-20-Caraga</v>
      </c>
      <c r="X156" s="128" t="s">
        <v>6588</v>
      </c>
      <c r="Y156" s="128" t="s">
        <v>6596</v>
      </c>
      <c r="Z156" s="170"/>
    </row>
    <row r="157" spans="1:26" hidden="1" x14ac:dyDescent="0.25">
      <c r="A157" s="85" t="s">
        <v>871</v>
      </c>
      <c r="B157" s="128" t="s">
        <v>6459</v>
      </c>
      <c r="C157" s="128" t="s">
        <v>6703</v>
      </c>
      <c r="D157" s="133">
        <v>1</v>
      </c>
      <c r="E157" s="133">
        <v>1</v>
      </c>
      <c r="F157" s="128" t="s">
        <v>6511</v>
      </c>
      <c r="G157" s="128"/>
      <c r="H157" s="131">
        <v>1</v>
      </c>
      <c r="I157" s="131">
        <v>1</v>
      </c>
      <c r="J157" s="210" t="s">
        <v>6570</v>
      </c>
      <c r="K157" s="128" t="s">
        <v>4886</v>
      </c>
      <c r="L157" s="129" t="s">
        <v>48</v>
      </c>
      <c r="M157" s="129" t="s">
        <v>48</v>
      </c>
      <c r="N157" s="126"/>
      <c r="O157" s="126"/>
      <c r="P157" s="126" t="s">
        <v>6720</v>
      </c>
      <c r="Q157" s="126" t="s">
        <v>6718</v>
      </c>
      <c r="R157" s="126" t="s">
        <v>6722</v>
      </c>
      <c r="S157" s="126" t="s">
        <v>6728</v>
      </c>
      <c r="T157" s="128" t="s">
        <v>6672</v>
      </c>
      <c r="U157" s="129" t="s">
        <v>6588</v>
      </c>
      <c r="V157" s="137" t="s">
        <v>6596</v>
      </c>
      <c r="W157" s="128" t="str">
        <f>CONCATENATE("ECCDSP-",459,"-20-Caraga")</f>
        <v>ECCDSP-459-20-Caraga</v>
      </c>
      <c r="X157" s="128" t="s">
        <v>6588</v>
      </c>
      <c r="Y157" s="128" t="s">
        <v>6596</v>
      </c>
      <c r="Z157" s="170"/>
    </row>
    <row r="158" spans="1:26" hidden="1" x14ac:dyDescent="0.25">
      <c r="A158" s="85" t="s">
        <v>872</v>
      </c>
      <c r="B158" s="128" t="s">
        <v>6459</v>
      </c>
      <c r="C158" s="128" t="s">
        <v>6704</v>
      </c>
      <c r="D158" s="133">
        <v>1</v>
      </c>
      <c r="E158" s="133">
        <v>1</v>
      </c>
      <c r="F158" s="128" t="s">
        <v>6512</v>
      </c>
      <c r="G158" s="128"/>
      <c r="H158" s="131">
        <v>1</v>
      </c>
      <c r="I158" s="131">
        <v>1</v>
      </c>
      <c r="J158" s="210" t="s">
        <v>6571</v>
      </c>
      <c r="K158" s="128" t="s">
        <v>4886</v>
      </c>
      <c r="L158" s="129" t="s">
        <v>48</v>
      </c>
      <c r="M158" s="129" t="s">
        <v>48</v>
      </c>
      <c r="N158" s="126"/>
      <c r="O158" s="126"/>
      <c r="P158" s="126" t="s">
        <v>6720</v>
      </c>
      <c r="Q158" s="126" t="s">
        <v>6718</v>
      </c>
      <c r="R158" s="126" t="s">
        <v>6722</v>
      </c>
      <c r="S158" s="126" t="s">
        <v>6728</v>
      </c>
      <c r="T158" s="128" t="s">
        <v>6673</v>
      </c>
      <c r="U158" s="129" t="s">
        <v>6588</v>
      </c>
      <c r="V158" s="137" t="s">
        <v>6596</v>
      </c>
      <c r="W158" s="128" t="str">
        <f>CONCATENATE("ECCDSP-",460,"-20-Caraga")</f>
        <v>ECCDSP-460-20-Caraga</v>
      </c>
      <c r="X158" s="128" t="s">
        <v>6588</v>
      </c>
      <c r="Y158" s="128" t="s">
        <v>6596</v>
      </c>
      <c r="Z158" s="170"/>
    </row>
    <row r="159" spans="1:26" hidden="1" x14ac:dyDescent="0.25">
      <c r="A159" s="85" t="s">
        <v>873</v>
      </c>
      <c r="B159" s="128" t="s">
        <v>6459</v>
      </c>
      <c r="C159" s="128" t="s">
        <v>6705</v>
      </c>
      <c r="D159" s="133">
        <v>1</v>
      </c>
      <c r="E159" s="133">
        <v>1</v>
      </c>
      <c r="F159" s="128" t="s">
        <v>6513</v>
      </c>
      <c r="G159" s="128"/>
      <c r="H159" s="131">
        <v>1</v>
      </c>
      <c r="I159" s="131">
        <v>1</v>
      </c>
      <c r="J159" s="210" t="s">
        <v>6572</v>
      </c>
      <c r="K159" s="128" t="s">
        <v>4886</v>
      </c>
      <c r="L159" s="129" t="s">
        <v>48</v>
      </c>
      <c r="M159" s="129" t="s">
        <v>48</v>
      </c>
      <c r="N159" s="126"/>
      <c r="O159" s="126"/>
      <c r="P159" s="126" t="s">
        <v>6720</v>
      </c>
      <c r="Q159" s="126" t="s">
        <v>6718</v>
      </c>
      <c r="R159" s="126" t="s">
        <v>6722</v>
      </c>
      <c r="S159" s="126" t="s">
        <v>6728</v>
      </c>
      <c r="T159" s="128" t="s">
        <v>6674</v>
      </c>
      <c r="U159" s="129" t="s">
        <v>6588</v>
      </c>
      <c r="V159" s="137" t="s">
        <v>6596</v>
      </c>
      <c r="W159" s="128" t="str">
        <f>CONCATENATE("ECCDSP-",461,"-20-Caraga")</f>
        <v>ECCDSP-461-20-Caraga</v>
      </c>
      <c r="X159" s="128" t="s">
        <v>6588</v>
      </c>
      <c r="Y159" s="128" t="s">
        <v>6596</v>
      </c>
      <c r="Z159" s="170"/>
    </row>
    <row r="160" spans="1:26" hidden="1" x14ac:dyDescent="0.25">
      <c r="A160" s="85" t="s">
        <v>875</v>
      </c>
      <c r="B160" s="128" t="s">
        <v>6460</v>
      </c>
      <c r="C160" s="128" t="s">
        <v>6707</v>
      </c>
      <c r="D160" s="133">
        <v>1</v>
      </c>
      <c r="E160" s="133">
        <v>1</v>
      </c>
      <c r="F160" s="128" t="s">
        <v>6514</v>
      </c>
      <c r="G160" s="128"/>
      <c r="H160" s="131">
        <v>2</v>
      </c>
      <c r="I160" s="131">
        <v>1</v>
      </c>
      <c r="J160" s="210" t="s">
        <v>6573</v>
      </c>
      <c r="K160" s="128" t="s">
        <v>4886</v>
      </c>
      <c r="L160" s="126"/>
      <c r="M160" s="126"/>
      <c r="N160" s="129" t="s">
        <v>48</v>
      </c>
      <c r="O160" s="129" t="s">
        <v>48</v>
      </c>
      <c r="P160" s="126"/>
      <c r="Q160" s="126" t="s">
        <v>6723</v>
      </c>
      <c r="R160" s="126" t="s">
        <v>6729</v>
      </c>
      <c r="S160" s="126" t="s">
        <v>6730</v>
      </c>
      <c r="T160" s="128" t="s">
        <v>6675</v>
      </c>
      <c r="U160" s="129" t="s">
        <v>6589</v>
      </c>
      <c r="V160" s="137" t="s">
        <v>6593</v>
      </c>
      <c r="W160" s="128" t="str">
        <f>CONCATENATE("ECCDSP-",462,"-20-Caraga")</f>
        <v>ECCDSP-462-20-Caraga</v>
      </c>
      <c r="X160" s="128" t="s">
        <v>6589</v>
      </c>
      <c r="Y160" s="128" t="s">
        <v>6592</v>
      </c>
      <c r="Z160" s="170"/>
    </row>
    <row r="161" spans="1:26" hidden="1" x14ac:dyDescent="0.25">
      <c r="A161" s="85" t="s">
        <v>876</v>
      </c>
      <c r="B161" s="128" t="s">
        <v>6460</v>
      </c>
      <c r="C161" s="226" t="s">
        <v>6708</v>
      </c>
      <c r="D161" s="133">
        <v>1</v>
      </c>
      <c r="E161" s="133">
        <v>1</v>
      </c>
      <c r="F161" s="128" t="s">
        <v>6515</v>
      </c>
      <c r="G161" s="128"/>
      <c r="H161" s="131">
        <v>2</v>
      </c>
      <c r="I161" s="131">
        <v>1</v>
      </c>
      <c r="J161" s="210" t="s">
        <v>6574</v>
      </c>
      <c r="K161" s="128" t="s">
        <v>3461</v>
      </c>
      <c r="L161" s="126"/>
      <c r="M161" s="126"/>
      <c r="N161" s="129" t="s">
        <v>48</v>
      </c>
      <c r="O161" s="129" t="s">
        <v>48</v>
      </c>
      <c r="P161" s="126"/>
      <c r="Q161" s="126" t="s">
        <v>6723</v>
      </c>
      <c r="R161" s="126" t="s">
        <v>6729</v>
      </c>
      <c r="S161" s="126" t="s">
        <v>6730</v>
      </c>
      <c r="T161" s="128" t="s">
        <v>6676</v>
      </c>
      <c r="U161" s="129" t="s">
        <v>6589</v>
      </c>
      <c r="V161" s="137" t="s">
        <v>6593</v>
      </c>
      <c r="W161" s="128" t="str">
        <f>CONCATENATE("ECCDSP-",463,"-20-Caraga")</f>
        <v>ECCDSP-463-20-Caraga</v>
      </c>
      <c r="X161" s="128" t="s">
        <v>6589</v>
      </c>
      <c r="Y161" s="128" t="s">
        <v>6592</v>
      </c>
      <c r="Z161" s="170"/>
    </row>
    <row r="162" spans="1:26" hidden="1" x14ac:dyDescent="0.25">
      <c r="A162" s="85" t="s">
        <v>877</v>
      </c>
      <c r="B162" s="128" t="s">
        <v>6460</v>
      </c>
      <c r="C162" s="225" t="s">
        <v>1779</v>
      </c>
      <c r="D162" s="133">
        <v>1</v>
      </c>
      <c r="E162" s="133">
        <v>1</v>
      </c>
      <c r="F162" s="128" t="s">
        <v>6516</v>
      </c>
      <c r="G162" s="128"/>
      <c r="H162" s="131">
        <v>1</v>
      </c>
      <c r="I162" s="131">
        <v>1</v>
      </c>
      <c r="J162" s="210" t="s">
        <v>6575</v>
      </c>
      <c r="K162" s="128" t="s">
        <v>3461</v>
      </c>
      <c r="L162" s="129" t="s">
        <v>48</v>
      </c>
      <c r="M162" s="129" t="s">
        <v>48</v>
      </c>
      <c r="N162" s="126"/>
      <c r="O162" s="126"/>
      <c r="P162" s="126"/>
      <c r="Q162" s="126" t="s">
        <v>6723</v>
      </c>
      <c r="R162" s="126" t="s">
        <v>6729</v>
      </c>
      <c r="S162" s="126" t="s">
        <v>6730</v>
      </c>
      <c r="T162" s="128" t="s">
        <v>6677</v>
      </c>
      <c r="U162" s="129" t="s">
        <v>6589</v>
      </c>
      <c r="V162" s="137" t="s">
        <v>6593</v>
      </c>
      <c r="W162" s="128" t="str">
        <f>CONCATENATE("ECCDSP-",464,"-20-Caraga")</f>
        <v>ECCDSP-464-20-Caraga</v>
      </c>
      <c r="X162" s="128" t="s">
        <v>6589</v>
      </c>
      <c r="Y162" s="126" t="s">
        <v>6595</v>
      </c>
      <c r="Z162" s="170"/>
    </row>
    <row r="163" spans="1:26" hidden="1" x14ac:dyDescent="0.25">
      <c r="A163" s="85" t="s">
        <v>878</v>
      </c>
      <c r="B163" s="128" t="s">
        <v>6460</v>
      </c>
      <c r="C163" s="128" t="s">
        <v>6709</v>
      </c>
      <c r="D163" s="133">
        <v>1</v>
      </c>
      <c r="E163" s="133">
        <v>1</v>
      </c>
      <c r="F163" s="128" t="s">
        <v>6517</v>
      </c>
      <c r="G163" s="128"/>
      <c r="H163" s="131">
        <v>2</v>
      </c>
      <c r="I163" s="131">
        <v>1</v>
      </c>
      <c r="J163" s="210" t="s">
        <v>6576</v>
      </c>
      <c r="K163" s="128" t="s">
        <v>3461</v>
      </c>
      <c r="L163" s="126"/>
      <c r="M163" s="126"/>
      <c r="N163" s="129" t="s">
        <v>48</v>
      </c>
      <c r="O163" s="129" t="s">
        <v>48</v>
      </c>
      <c r="P163" s="126"/>
      <c r="Q163" s="126" t="s">
        <v>6723</v>
      </c>
      <c r="R163" s="126" t="s">
        <v>6729</v>
      </c>
      <c r="S163" s="126" t="s">
        <v>6730</v>
      </c>
      <c r="T163" s="128" t="s">
        <v>6678</v>
      </c>
      <c r="U163" s="129" t="s">
        <v>6589</v>
      </c>
      <c r="V163" s="137" t="s">
        <v>6592</v>
      </c>
      <c r="W163" s="128" t="str">
        <f>CONCATENATE("ECCDSP-",465,"-20-Caraga")</f>
        <v>ECCDSP-465-20-Caraga</v>
      </c>
      <c r="X163" s="128" t="s">
        <v>6589</v>
      </c>
      <c r="Y163" s="128" t="s">
        <v>6592</v>
      </c>
      <c r="Z163" s="170"/>
    </row>
    <row r="164" spans="1:26" hidden="1" x14ac:dyDescent="0.25">
      <c r="A164" s="85" t="s">
        <v>879</v>
      </c>
      <c r="B164" s="128" t="s">
        <v>6460</v>
      </c>
      <c r="C164" s="128" t="s">
        <v>6710</v>
      </c>
      <c r="D164" s="133">
        <v>2</v>
      </c>
      <c r="E164" s="133">
        <v>1</v>
      </c>
      <c r="F164" s="128" t="s">
        <v>6518</v>
      </c>
      <c r="G164" s="128"/>
      <c r="H164" s="131">
        <v>2</v>
      </c>
      <c r="I164" s="131">
        <v>1</v>
      </c>
      <c r="J164" s="210" t="s">
        <v>6577</v>
      </c>
      <c r="K164" s="128" t="s">
        <v>3461</v>
      </c>
      <c r="L164" s="126"/>
      <c r="M164" s="126"/>
      <c r="N164" s="129" t="s">
        <v>48</v>
      </c>
      <c r="O164" s="129" t="s">
        <v>48</v>
      </c>
      <c r="P164" s="126"/>
      <c r="Q164" s="126" t="s">
        <v>6723</v>
      </c>
      <c r="R164" s="126" t="s">
        <v>6729</v>
      </c>
      <c r="S164" s="126" t="s">
        <v>6730</v>
      </c>
      <c r="T164" s="128" t="s">
        <v>6679</v>
      </c>
      <c r="U164" s="129" t="s">
        <v>6589</v>
      </c>
      <c r="V164" s="137" t="s">
        <v>6592</v>
      </c>
      <c r="W164" s="128" t="str">
        <f>CONCATENATE("ECCDSP-",466,"-20-Caraga")</f>
        <v>ECCDSP-466-20-Caraga</v>
      </c>
      <c r="X164" s="128" t="s">
        <v>6589</v>
      </c>
      <c r="Y164" s="128" t="s">
        <v>6592</v>
      </c>
      <c r="Z164" s="170"/>
    </row>
    <row r="165" spans="1:26" hidden="1" x14ac:dyDescent="0.25">
      <c r="A165" s="85" t="s">
        <v>880</v>
      </c>
      <c r="B165" s="128" t="s">
        <v>6460</v>
      </c>
      <c r="C165" s="128" t="s">
        <v>6711</v>
      </c>
      <c r="D165" s="133">
        <v>2</v>
      </c>
      <c r="E165" s="133">
        <v>1</v>
      </c>
      <c r="F165" s="128" t="s">
        <v>6519</v>
      </c>
      <c r="G165" s="128"/>
      <c r="H165" s="131">
        <v>2</v>
      </c>
      <c r="I165" s="131">
        <v>1</v>
      </c>
      <c r="J165" s="210" t="s">
        <v>6578</v>
      </c>
      <c r="K165" s="128" t="s">
        <v>3461</v>
      </c>
      <c r="L165" s="129" t="s">
        <v>48</v>
      </c>
      <c r="M165" s="129" t="s">
        <v>48</v>
      </c>
      <c r="N165" s="126"/>
      <c r="O165" s="126"/>
      <c r="P165" s="126"/>
      <c r="Q165" s="126" t="s">
        <v>6723</v>
      </c>
      <c r="R165" s="126" t="s">
        <v>6729</v>
      </c>
      <c r="S165" s="126" t="s">
        <v>6730</v>
      </c>
      <c r="T165" s="128" t="s">
        <v>6680</v>
      </c>
      <c r="U165" s="129" t="s">
        <v>6589</v>
      </c>
      <c r="V165" s="137" t="s">
        <v>6592</v>
      </c>
      <c r="W165" s="128" t="str">
        <f>CONCATENATE("ECCDSP-",467,"-20-Caraga")</f>
        <v>ECCDSP-467-20-Caraga</v>
      </c>
      <c r="X165" s="128" t="s">
        <v>6589</v>
      </c>
      <c r="Y165" s="128" t="s">
        <v>6592</v>
      </c>
      <c r="Z165" s="170"/>
    </row>
    <row r="166" spans="1:26" hidden="1" x14ac:dyDescent="0.25">
      <c r="A166" s="85" t="s">
        <v>881</v>
      </c>
      <c r="B166" s="128" t="s">
        <v>6460</v>
      </c>
      <c r="C166" s="128" t="s">
        <v>6712</v>
      </c>
      <c r="D166" s="133">
        <v>2</v>
      </c>
      <c r="E166" s="133">
        <v>1</v>
      </c>
      <c r="F166" s="128" t="s">
        <v>6520</v>
      </c>
      <c r="G166" s="128"/>
      <c r="H166" s="131">
        <v>2</v>
      </c>
      <c r="I166" s="131">
        <v>1</v>
      </c>
      <c r="J166" s="210" t="s">
        <v>6579</v>
      </c>
      <c r="K166" s="128" t="s">
        <v>3461</v>
      </c>
      <c r="L166" s="126"/>
      <c r="M166" s="126"/>
      <c r="N166" s="129" t="s">
        <v>48</v>
      </c>
      <c r="O166" s="129" t="s">
        <v>48</v>
      </c>
      <c r="P166" s="126"/>
      <c r="Q166" s="126" t="s">
        <v>6723</v>
      </c>
      <c r="R166" s="126" t="s">
        <v>6729</v>
      </c>
      <c r="S166" s="126" t="s">
        <v>6730</v>
      </c>
      <c r="T166" s="128" t="s">
        <v>6681</v>
      </c>
      <c r="U166" s="129" t="s">
        <v>6589</v>
      </c>
      <c r="V166" s="137" t="s">
        <v>6592</v>
      </c>
      <c r="W166" s="128" t="str">
        <f>CONCATENATE("ECCDSP-",468,"-20-Caraga")</f>
        <v>ECCDSP-468-20-Caraga</v>
      </c>
      <c r="X166" s="128" t="s">
        <v>6589</v>
      </c>
      <c r="Y166" s="128" t="s">
        <v>6592</v>
      </c>
      <c r="Z166" s="170"/>
    </row>
    <row r="167" spans="1:26" hidden="1" x14ac:dyDescent="0.25">
      <c r="A167" s="85" t="s">
        <v>882</v>
      </c>
      <c r="B167" s="128" t="s">
        <v>6460</v>
      </c>
      <c r="C167" s="128" t="s">
        <v>6713</v>
      </c>
      <c r="D167" s="133">
        <v>2</v>
      </c>
      <c r="E167" s="133">
        <v>1</v>
      </c>
      <c r="F167" s="128" t="s">
        <v>6521</v>
      </c>
      <c r="G167" s="128"/>
      <c r="H167" s="131">
        <v>2</v>
      </c>
      <c r="I167" s="131">
        <v>1</v>
      </c>
      <c r="J167" s="210" t="s">
        <v>6580</v>
      </c>
      <c r="K167" s="128" t="s">
        <v>3461</v>
      </c>
      <c r="L167" s="126"/>
      <c r="M167" s="126"/>
      <c r="N167" s="129" t="s">
        <v>48</v>
      </c>
      <c r="O167" s="129" t="s">
        <v>48</v>
      </c>
      <c r="P167" s="126"/>
      <c r="Q167" s="126" t="s">
        <v>6723</v>
      </c>
      <c r="R167" s="126" t="s">
        <v>6729</v>
      </c>
      <c r="S167" s="126" t="s">
        <v>6730</v>
      </c>
      <c r="T167" s="128" t="s">
        <v>6682</v>
      </c>
      <c r="U167" s="129" t="s">
        <v>6589</v>
      </c>
      <c r="V167" s="137" t="s">
        <v>6592</v>
      </c>
      <c r="W167" s="128" t="str">
        <f>CONCATENATE("ECCDSP-",469,"-20-Caraga")</f>
        <v>ECCDSP-469-20-Caraga</v>
      </c>
      <c r="X167" s="128" t="s">
        <v>6589</v>
      </c>
      <c r="Y167" s="128" t="s">
        <v>6592</v>
      </c>
      <c r="Z167" s="170"/>
    </row>
    <row r="168" spans="1:26" hidden="1" x14ac:dyDescent="0.25">
      <c r="A168" s="85" t="s">
        <v>883</v>
      </c>
      <c r="B168" s="128" t="s">
        <v>6460</v>
      </c>
      <c r="C168" s="128" t="s">
        <v>6714</v>
      </c>
      <c r="D168" s="133">
        <v>2</v>
      </c>
      <c r="E168" s="133">
        <v>1</v>
      </c>
      <c r="F168" s="128" t="s">
        <v>6522</v>
      </c>
      <c r="G168" s="128"/>
      <c r="H168" s="131">
        <v>2</v>
      </c>
      <c r="I168" s="131">
        <v>1</v>
      </c>
      <c r="J168" s="210" t="s">
        <v>6581</v>
      </c>
      <c r="K168" s="128" t="s">
        <v>3461</v>
      </c>
      <c r="L168" s="126"/>
      <c r="M168" s="126"/>
      <c r="N168" s="129" t="s">
        <v>48</v>
      </c>
      <c r="O168" s="129" t="s">
        <v>48</v>
      </c>
      <c r="P168" s="126"/>
      <c r="Q168" s="126" t="s">
        <v>6723</v>
      </c>
      <c r="R168" s="126" t="s">
        <v>6729</v>
      </c>
      <c r="S168" s="126" t="s">
        <v>6730</v>
      </c>
      <c r="T168" s="128" t="s">
        <v>6683</v>
      </c>
      <c r="U168" s="129" t="s">
        <v>6589</v>
      </c>
      <c r="V168" s="137" t="s">
        <v>6592</v>
      </c>
      <c r="W168" s="128" t="str">
        <f>CONCATENATE("ECCDSP-",470,"-20-Caraga")</f>
        <v>ECCDSP-470-20-Caraga</v>
      </c>
      <c r="X168" s="128" t="s">
        <v>6589</v>
      </c>
      <c r="Y168" s="128" t="s">
        <v>6592</v>
      </c>
      <c r="Z168" s="170"/>
    </row>
    <row r="169" spans="1:26" hidden="1" x14ac:dyDescent="0.25">
      <c r="A169" s="85" t="s">
        <v>884</v>
      </c>
      <c r="B169" s="128" t="s">
        <v>5689</v>
      </c>
      <c r="C169" s="128"/>
      <c r="D169" s="133"/>
      <c r="E169" s="133"/>
      <c r="F169" s="128" t="s">
        <v>6523</v>
      </c>
      <c r="G169" s="128"/>
      <c r="H169" s="131">
        <v>1</v>
      </c>
      <c r="I169" s="131">
        <v>1</v>
      </c>
      <c r="J169" s="210" t="s">
        <v>6582</v>
      </c>
      <c r="K169" s="128" t="s">
        <v>4886</v>
      </c>
      <c r="L169" s="129" t="s">
        <v>48</v>
      </c>
      <c r="M169" s="126"/>
      <c r="N169" s="126"/>
      <c r="O169" s="126"/>
      <c r="P169" s="126"/>
      <c r="Q169" s="126" t="s">
        <v>6731</v>
      </c>
      <c r="R169" s="126" t="s">
        <v>6724</v>
      </c>
      <c r="S169" s="126"/>
      <c r="T169" s="126"/>
      <c r="U169" s="129"/>
      <c r="V169" s="126"/>
      <c r="W169" s="128" t="str">
        <f>CONCATENATE("ECCDSP-",471,"-20-Caraga")</f>
        <v>ECCDSP-471-20-Caraga</v>
      </c>
      <c r="X169" s="128" t="s">
        <v>6589</v>
      </c>
      <c r="Y169" s="128" t="s">
        <v>6593</v>
      </c>
      <c r="Z169" s="170"/>
    </row>
    <row r="170" spans="1:26" hidden="1" x14ac:dyDescent="0.25">
      <c r="A170" s="85" t="s">
        <v>885</v>
      </c>
      <c r="B170" s="128" t="s">
        <v>5689</v>
      </c>
      <c r="C170" s="128" t="s">
        <v>6715</v>
      </c>
      <c r="D170" s="133">
        <v>1</v>
      </c>
      <c r="E170" s="133">
        <v>1</v>
      </c>
      <c r="F170" s="128" t="s">
        <v>6524</v>
      </c>
      <c r="G170" s="128"/>
      <c r="H170" s="131">
        <v>1</v>
      </c>
      <c r="I170" s="131">
        <v>1</v>
      </c>
      <c r="J170" s="210" t="s">
        <v>6583</v>
      </c>
      <c r="K170" s="128" t="s">
        <v>4886</v>
      </c>
      <c r="L170" s="126"/>
      <c r="M170" s="126"/>
      <c r="N170" s="129" t="s">
        <v>48</v>
      </c>
      <c r="O170" s="129" t="s">
        <v>48</v>
      </c>
      <c r="P170" s="126"/>
      <c r="Q170" s="126" t="s">
        <v>6731</v>
      </c>
      <c r="R170" s="126" t="s">
        <v>6724</v>
      </c>
      <c r="S170" s="126"/>
      <c r="T170" s="128" t="s">
        <v>6684</v>
      </c>
      <c r="U170" s="129" t="s">
        <v>6589</v>
      </c>
      <c r="V170" s="137" t="s">
        <v>6593</v>
      </c>
      <c r="W170" s="128" t="str">
        <f>CONCATENATE("ECCDSP-",472,"-20-Caraga")</f>
        <v>ECCDSP-472-20-Caraga</v>
      </c>
      <c r="X170" s="128" t="s">
        <v>6589</v>
      </c>
      <c r="Y170" s="128" t="s">
        <v>6593</v>
      </c>
      <c r="Z170" s="170"/>
    </row>
    <row r="171" spans="1:26" x14ac:dyDescent="0.25">
      <c r="A171" s="85" t="s">
        <v>886</v>
      </c>
      <c r="B171" s="239" t="s">
        <v>5266</v>
      </c>
      <c r="C171" s="128"/>
      <c r="D171" s="133"/>
      <c r="E171" s="133"/>
      <c r="F171" s="128" t="s">
        <v>6525</v>
      </c>
      <c r="G171" s="288" t="s">
        <v>7618</v>
      </c>
      <c r="H171" s="131">
        <v>1</v>
      </c>
      <c r="I171" s="131">
        <v>1</v>
      </c>
      <c r="J171" s="210" t="s">
        <v>6584</v>
      </c>
      <c r="K171" s="128" t="s">
        <v>5303</v>
      </c>
      <c r="L171" s="129" t="s">
        <v>48</v>
      </c>
      <c r="M171" s="126"/>
      <c r="N171" s="126"/>
      <c r="O171" s="126"/>
      <c r="P171" s="126" t="s">
        <v>6720</v>
      </c>
      <c r="Q171" s="126" t="s">
        <v>6719</v>
      </c>
      <c r="R171" s="126" t="s">
        <v>6721</v>
      </c>
      <c r="S171" s="126"/>
      <c r="T171" s="126"/>
      <c r="U171" s="129"/>
      <c r="V171" s="126"/>
      <c r="W171" s="128" t="str">
        <f>CONCATENATE("ECCDSP-",473,"-20-Caraga")</f>
        <v>ECCDSP-473-20-Caraga</v>
      </c>
      <c r="X171" s="128" t="s">
        <v>6590</v>
      </c>
      <c r="Y171" s="128" t="s">
        <v>6594</v>
      </c>
      <c r="Z171" s="170"/>
    </row>
    <row r="172" spans="1:26" x14ac:dyDescent="0.25">
      <c r="A172" s="85" t="s">
        <v>887</v>
      </c>
      <c r="B172" s="239" t="s">
        <v>5266</v>
      </c>
      <c r="C172" s="128" t="s">
        <v>6716</v>
      </c>
      <c r="D172" s="133">
        <v>1</v>
      </c>
      <c r="E172" s="133">
        <v>1</v>
      </c>
      <c r="F172" s="128" t="s">
        <v>6526</v>
      </c>
      <c r="G172" s="288" t="s">
        <v>7618</v>
      </c>
      <c r="H172" s="131">
        <v>1</v>
      </c>
      <c r="I172" s="131">
        <v>1</v>
      </c>
      <c r="J172" s="210" t="s">
        <v>6585</v>
      </c>
      <c r="K172" s="128" t="s">
        <v>5303</v>
      </c>
      <c r="L172" s="129" t="s">
        <v>48</v>
      </c>
      <c r="M172" s="129" t="s">
        <v>48</v>
      </c>
      <c r="N172" s="126"/>
      <c r="O172" s="126"/>
      <c r="P172" s="126" t="s">
        <v>6720</v>
      </c>
      <c r="Q172" s="126" t="s">
        <v>6719</v>
      </c>
      <c r="R172" s="126" t="s">
        <v>6721</v>
      </c>
      <c r="S172" s="126"/>
      <c r="T172" s="128" t="s">
        <v>6685</v>
      </c>
      <c r="U172" s="129" t="s">
        <v>6590</v>
      </c>
      <c r="V172" s="137" t="s">
        <v>6594</v>
      </c>
      <c r="W172" s="128" t="str">
        <f>CONCATENATE("ECCDSP-",474,"-20-Caraga")</f>
        <v>ECCDSP-474-20-Caraga</v>
      </c>
      <c r="X172" s="128" t="s">
        <v>6590</v>
      </c>
      <c r="Y172" s="128" t="s">
        <v>6594</v>
      </c>
      <c r="Z172" s="170"/>
    </row>
    <row r="173" spans="1:26" hidden="1" x14ac:dyDescent="0.25">
      <c r="A173" s="85" t="s">
        <v>888</v>
      </c>
      <c r="B173" s="128" t="s">
        <v>5689</v>
      </c>
      <c r="C173" s="128" t="s">
        <v>6749</v>
      </c>
      <c r="D173" s="137">
        <v>1</v>
      </c>
      <c r="E173" s="133">
        <v>1</v>
      </c>
      <c r="F173" s="128" t="s">
        <v>6741</v>
      </c>
      <c r="G173" s="128"/>
      <c r="H173" s="228">
        <v>1</v>
      </c>
      <c r="I173" s="131">
        <v>1</v>
      </c>
      <c r="J173" s="210" t="s">
        <v>6744</v>
      </c>
      <c r="K173" s="128" t="s">
        <v>4886</v>
      </c>
      <c r="L173" s="129" t="s">
        <v>48</v>
      </c>
      <c r="M173" s="126"/>
      <c r="N173" s="126"/>
      <c r="O173" s="129" t="s">
        <v>48</v>
      </c>
      <c r="P173" s="229">
        <v>43800</v>
      </c>
      <c r="Q173" s="129" t="s">
        <v>6195</v>
      </c>
      <c r="R173" s="130" t="s">
        <v>6754</v>
      </c>
      <c r="S173" s="126"/>
      <c r="T173" s="128" t="s">
        <v>6686</v>
      </c>
      <c r="U173" s="128" t="s">
        <v>6747</v>
      </c>
      <c r="V173" s="128" t="s">
        <v>6748</v>
      </c>
      <c r="W173" s="128" t="str">
        <f>CONCATENATE("ECCDSP-",475,"-20-Caraga")</f>
        <v>ECCDSP-475-20-Caraga</v>
      </c>
      <c r="X173" s="128" t="s">
        <v>6747</v>
      </c>
      <c r="Y173" s="128" t="s">
        <v>6748</v>
      </c>
      <c r="Z173" s="170"/>
    </row>
    <row r="174" spans="1:26" hidden="1" x14ac:dyDescent="0.25">
      <c r="A174" s="85" t="s">
        <v>889</v>
      </c>
      <c r="B174" s="128" t="s">
        <v>5689</v>
      </c>
      <c r="C174" s="128" t="s">
        <v>6750</v>
      </c>
      <c r="D174" s="137">
        <v>1</v>
      </c>
      <c r="E174" s="133">
        <v>1</v>
      </c>
      <c r="F174" s="128" t="s">
        <v>6742</v>
      </c>
      <c r="G174" s="128"/>
      <c r="H174" s="228">
        <v>1</v>
      </c>
      <c r="I174" s="131">
        <v>1</v>
      </c>
      <c r="J174" s="210" t="s">
        <v>6745</v>
      </c>
      <c r="K174" s="128" t="s">
        <v>4886</v>
      </c>
      <c r="L174" s="129" t="s">
        <v>48</v>
      </c>
      <c r="M174" s="126"/>
      <c r="N174" s="126"/>
      <c r="O174" s="129" t="s">
        <v>48</v>
      </c>
      <c r="P174" s="229">
        <v>43800</v>
      </c>
      <c r="Q174" s="129" t="s">
        <v>6195</v>
      </c>
      <c r="R174" s="130" t="s">
        <v>6754</v>
      </c>
      <c r="S174" s="126"/>
      <c r="T174" s="128" t="s">
        <v>6687</v>
      </c>
      <c r="U174" s="128" t="s">
        <v>6747</v>
      </c>
      <c r="V174" s="128" t="s">
        <v>6748</v>
      </c>
      <c r="W174" s="128" t="str">
        <f>CONCATENATE("ECCDSP-",476,"-20-Caraga")</f>
        <v>ECCDSP-476-20-Caraga</v>
      </c>
      <c r="X174" s="128" t="s">
        <v>6747</v>
      </c>
      <c r="Y174" s="128" t="s">
        <v>6748</v>
      </c>
      <c r="Z174" s="170"/>
    </row>
    <row r="175" spans="1:26" hidden="1" x14ac:dyDescent="0.25">
      <c r="A175" s="85" t="s">
        <v>890</v>
      </c>
      <c r="B175" s="128" t="s">
        <v>5689</v>
      </c>
      <c r="C175" s="128" t="s">
        <v>6751</v>
      </c>
      <c r="D175" s="137">
        <v>1</v>
      </c>
      <c r="E175" s="133">
        <v>1</v>
      </c>
      <c r="F175" s="128" t="s">
        <v>6743</v>
      </c>
      <c r="G175" s="128"/>
      <c r="H175" s="228">
        <v>1</v>
      </c>
      <c r="I175" s="131">
        <v>1</v>
      </c>
      <c r="J175" s="210" t="s">
        <v>6746</v>
      </c>
      <c r="K175" s="128" t="s">
        <v>4886</v>
      </c>
      <c r="L175" s="129" t="s">
        <v>48</v>
      </c>
      <c r="M175" s="126"/>
      <c r="N175" s="126"/>
      <c r="O175" s="129" t="s">
        <v>48</v>
      </c>
      <c r="P175" s="229">
        <v>43800</v>
      </c>
      <c r="Q175" s="129" t="s">
        <v>6195</v>
      </c>
      <c r="R175" s="130" t="s">
        <v>6754</v>
      </c>
      <c r="S175" s="126"/>
      <c r="T175" s="128" t="s">
        <v>6688</v>
      </c>
      <c r="U175" s="128" t="s">
        <v>6747</v>
      </c>
      <c r="V175" s="128" t="s">
        <v>6748</v>
      </c>
      <c r="W175" s="128" t="str">
        <f>CONCATENATE("ECCDSP-",477,"-20-Caraga")</f>
        <v>ECCDSP-477-20-Caraga</v>
      </c>
      <c r="X175" s="128" t="s">
        <v>6747</v>
      </c>
      <c r="Y175" s="128" t="s">
        <v>6748</v>
      </c>
    </row>
    <row r="176" spans="1:26" hidden="1" x14ac:dyDescent="0.25">
      <c r="A176" s="85" t="s">
        <v>891</v>
      </c>
      <c r="B176" s="128" t="s">
        <v>5689</v>
      </c>
      <c r="C176" s="128" t="s">
        <v>6752</v>
      </c>
      <c r="D176" s="137">
        <v>1</v>
      </c>
      <c r="E176" s="133">
        <v>1</v>
      </c>
      <c r="F176" s="126"/>
      <c r="G176" s="126"/>
      <c r="H176" s="126"/>
      <c r="I176" s="131"/>
      <c r="J176" s="210" t="s">
        <v>6753</v>
      </c>
      <c r="K176" s="128" t="s">
        <v>4886</v>
      </c>
      <c r="L176" s="126"/>
      <c r="M176" s="126"/>
      <c r="N176" s="126"/>
      <c r="O176" s="129" t="s">
        <v>48</v>
      </c>
      <c r="P176" s="229">
        <v>43800</v>
      </c>
      <c r="Q176" s="129" t="s">
        <v>6195</v>
      </c>
      <c r="R176" s="130" t="s">
        <v>6754</v>
      </c>
      <c r="S176" s="126"/>
      <c r="T176" s="128" t="s">
        <v>6689</v>
      </c>
      <c r="U176" s="128" t="s">
        <v>6747</v>
      </c>
      <c r="V176" s="128" t="s">
        <v>6748</v>
      </c>
      <c r="W176" s="128"/>
      <c r="X176" s="128"/>
      <c r="Y176" s="126"/>
    </row>
    <row r="177" spans="1:25" ht="30" x14ac:dyDescent="0.25">
      <c r="A177" s="85" t="s">
        <v>892</v>
      </c>
      <c r="B177" s="166" t="s">
        <v>6755</v>
      </c>
      <c r="C177" s="128" t="s">
        <v>6756</v>
      </c>
      <c r="D177" s="137">
        <v>1</v>
      </c>
      <c r="E177" s="133">
        <v>1</v>
      </c>
      <c r="F177" s="230" t="s">
        <v>6757</v>
      </c>
      <c r="G177" s="288" t="s">
        <v>7618</v>
      </c>
      <c r="H177" s="228">
        <v>2</v>
      </c>
      <c r="I177" s="131">
        <v>1</v>
      </c>
      <c r="J177" s="210" t="s">
        <v>6758</v>
      </c>
      <c r="K177" s="128" t="s">
        <v>5303</v>
      </c>
      <c r="L177" s="126"/>
      <c r="M177" s="126"/>
      <c r="N177" s="129" t="s">
        <v>48</v>
      </c>
      <c r="O177" s="129" t="s">
        <v>48</v>
      </c>
      <c r="P177" s="126"/>
      <c r="Q177" s="195" t="s">
        <v>6301</v>
      </c>
      <c r="R177" s="126"/>
      <c r="S177" s="126"/>
      <c r="T177" s="128" t="s">
        <v>6900</v>
      </c>
      <c r="U177" s="211" t="s">
        <v>6901</v>
      </c>
      <c r="V177" s="128" t="s">
        <v>6902</v>
      </c>
      <c r="W177" s="128" t="s">
        <v>7400</v>
      </c>
      <c r="X177" s="128" t="s">
        <v>6901</v>
      </c>
      <c r="Y177" s="128" t="s">
        <v>6902</v>
      </c>
    </row>
    <row r="178" spans="1:25" ht="30" x14ac:dyDescent="0.25">
      <c r="A178" s="85" t="s">
        <v>893</v>
      </c>
      <c r="B178" s="166" t="s">
        <v>6755</v>
      </c>
      <c r="C178" s="128" t="s">
        <v>6759</v>
      </c>
      <c r="D178" s="137">
        <v>1</v>
      </c>
      <c r="E178" s="133">
        <v>1</v>
      </c>
      <c r="F178" s="230" t="s">
        <v>6760</v>
      </c>
      <c r="G178" s="288" t="s">
        <v>7618</v>
      </c>
      <c r="H178" s="228">
        <v>2</v>
      </c>
      <c r="I178" s="131">
        <v>1</v>
      </c>
      <c r="J178" s="210" t="s">
        <v>6761</v>
      </c>
      <c r="K178" s="128" t="s">
        <v>5303</v>
      </c>
      <c r="L178" s="126"/>
      <c r="M178" s="126"/>
      <c r="N178" s="129" t="s">
        <v>48</v>
      </c>
      <c r="O178" s="129" t="s">
        <v>48</v>
      </c>
      <c r="P178" s="126"/>
      <c r="Q178" s="195" t="s">
        <v>6301</v>
      </c>
      <c r="R178" s="126"/>
      <c r="S178" s="126"/>
      <c r="T178" s="128" t="s">
        <v>6904</v>
      </c>
      <c r="U178" s="128" t="s">
        <v>6901</v>
      </c>
      <c r="V178" s="128" t="s">
        <v>6902</v>
      </c>
      <c r="W178" s="128" t="s">
        <v>6903</v>
      </c>
      <c r="X178" s="128" t="s">
        <v>6901</v>
      </c>
      <c r="Y178" s="128" t="s">
        <v>6902</v>
      </c>
    </row>
    <row r="179" spans="1:25" ht="30" x14ac:dyDescent="0.25">
      <c r="A179" s="85" t="s">
        <v>894</v>
      </c>
      <c r="B179" s="166" t="s">
        <v>6755</v>
      </c>
      <c r="C179" s="128" t="s">
        <v>2843</v>
      </c>
      <c r="D179" s="137">
        <v>1</v>
      </c>
      <c r="E179" s="133">
        <v>1</v>
      </c>
      <c r="F179" s="230" t="s">
        <v>6762</v>
      </c>
      <c r="G179" s="288" t="s">
        <v>7618</v>
      </c>
      <c r="H179" s="228">
        <v>1</v>
      </c>
      <c r="I179" s="131">
        <v>1</v>
      </c>
      <c r="J179" s="210" t="s">
        <v>6763</v>
      </c>
      <c r="K179" s="128" t="s">
        <v>5303</v>
      </c>
      <c r="L179" s="126"/>
      <c r="M179" s="126"/>
      <c r="N179" s="129" t="s">
        <v>48</v>
      </c>
      <c r="O179" s="129" t="s">
        <v>48</v>
      </c>
      <c r="P179" s="126"/>
      <c r="Q179" s="195" t="s">
        <v>6301</v>
      </c>
      <c r="R179" s="126"/>
      <c r="S179" s="126"/>
      <c r="T179" s="128" t="s">
        <v>6906</v>
      </c>
      <c r="U179" s="128" t="s">
        <v>6901</v>
      </c>
      <c r="V179" s="128" t="s">
        <v>6907</v>
      </c>
      <c r="W179" s="128" t="s">
        <v>6905</v>
      </c>
      <c r="X179" s="128" t="s">
        <v>6901</v>
      </c>
      <c r="Y179" s="128" t="s">
        <v>6907</v>
      </c>
    </row>
    <row r="180" spans="1:25" ht="30" x14ac:dyDescent="0.25">
      <c r="A180" s="85" t="s">
        <v>895</v>
      </c>
      <c r="B180" s="166" t="s">
        <v>6755</v>
      </c>
      <c r="C180" s="128" t="s">
        <v>6764</v>
      </c>
      <c r="D180" s="137">
        <v>1</v>
      </c>
      <c r="E180" s="133">
        <v>1</v>
      </c>
      <c r="F180" s="230" t="s">
        <v>6765</v>
      </c>
      <c r="G180" s="288" t="s">
        <v>7618</v>
      </c>
      <c r="H180" s="228">
        <v>1</v>
      </c>
      <c r="I180" s="131">
        <v>1</v>
      </c>
      <c r="J180" s="210" t="s">
        <v>6766</v>
      </c>
      <c r="K180" s="128" t="s">
        <v>5303</v>
      </c>
      <c r="L180" s="129" t="s">
        <v>48</v>
      </c>
      <c r="M180" s="129" t="s">
        <v>48</v>
      </c>
      <c r="N180" s="126"/>
      <c r="O180" s="126"/>
      <c r="P180" s="126"/>
      <c r="Q180" s="195" t="s">
        <v>6301</v>
      </c>
      <c r="R180" s="126"/>
      <c r="S180" s="126"/>
      <c r="T180" s="128" t="s">
        <v>6909</v>
      </c>
      <c r="U180" s="128" t="s">
        <v>6901</v>
      </c>
      <c r="V180" s="128" t="s">
        <v>6907</v>
      </c>
      <c r="W180" s="128" t="s">
        <v>6908</v>
      </c>
      <c r="X180" s="128" t="s">
        <v>6901</v>
      </c>
      <c r="Y180" s="128" t="s">
        <v>6907</v>
      </c>
    </row>
    <row r="181" spans="1:25" ht="30" x14ac:dyDescent="0.25">
      <c r="A181" s="85" t="s">
        <v>896</v>
      </c>
      <c r="B181" s="166" t="s">
        <v>6755</v>
      </c>
      <c r="C181" s="128" t="s">
        <v>6767</v>
      </c>
      <c r="D181" s="137">
        <v>1</v>
      </c>
      <c r="E181" s="133">
        <v>1</v>
      </c>
      <c r="F181" s="230" t="s">
        <v>6768</v>
      </c>
      <c r="G181" s="288" t="s">
        <v>7618</v>
      </c>
      <c r="H181" s="228">
        <v>1</v>
      </c>
      <c r="I181" s="131">
        <v>1</v>
      </c>
      <c r="J181" s="210" t="s">
        <v>6769</v>
      </c>
      <c r="K181" s="128" t="s">
        <v>5303</v>
      </c>
      <c r="L181" s="129" t="s">
        <v>48</v>
      </c>
      <c r="M181" s="129" t="s">
        <v>48</v>
      </c>
      <c r="N181" s="126"/>
      <c r="O181" s="126"/>
      <c r="P181" s="126"/>
      <c r="Q181" s="195" t="s">
        <v>6301</v>
      </c>
      <c r="R181" s="126"/>
      <c r="S181" s="126"/>
      <c r="T181" s="128" t="s">
        <v>6911</v>
      </c>
      <c r="U181" s="128" t="s">
        <v>6901</v>
      </c>
      <c r="V181" s="128" t="s">
        <v>6907</v>
      </c>
      <c r="W181" s="128" t="s">
        <v>6910</v>
      </c>
      <c r="X181" s="128" t="s">
        <v>6901</v>
      </c>
      <c r="Y181" s="128" t="s">
        <v>6907</v>
      </c>
    </row>
    <row r="182" spans="1:25" ht="30" x14ac:dyDescent="0.25">
      <c r="A182" s="85" t="s">
        <v>897</v>
      </c>
      <c r="B182" s="166" t="s">
        <v>6755</v>
      </c>
      <c r="C182" s="128" t="s">
        <v>6770</v>
      </c>
      <c r="D182" s="137">
        <v>1</v>
      </c>
      <c r="E182" s="133">
        <v>1</v>
      </c>
      <c r="F182" s="230" t="s">
        <v>6771</v>
      </c>
      <c r="G182" s="288" t="s">
        <v>7618</v>
      </c>
      <c r="H182" s="228">
        <v>1</v>
      </c>
      <c r="I182" s="131">
        <v>1</v>
      </c>
      <c r="J182" s="210" t="s">
        <v>6772</v>
      </c>
      <c r="K182" s="128" t="s">
        <v>5303</v>
      </c>
      <c r="L182" s="126"/>
      <c r="M182" s="126"/>
      <c r="N182" s="129" t="s">
        <v>48</v>
      </c>
      <c r="O182" s="129" t="s">
        <v>48</v>
      </c>
      <c r="P182" s="126"/>
      <c r="Q182" s="195" t="s">
        <v>6301</v>
      </c>
      <c r="R182" s="126"/>
      <c r="S182" s="126"/>
      <c r="T182" s="128" t="s">
        <v>6913</v>
      </c>
      <c r="U182" s="128" t="s">
        <v>6901</v>
      </c>
      <c r="V182" s="128" t="s">
        <v>6907</v>
      </c>
      <c r="W182" s="128" t="s">
        <v>6912</v>
      </c>
      <c r="X182" s="128" t="s">
        <v>6901</v>
      </c>
      <c r="Y182" s="128" t="s">
        <v>6907</v>
      </c>
    </row>
    <row r="183" spans="1:25" ht="30" x14ac:dyDescent="0.25">
      <c r="A183" s="85" t="s">
        <v>898</v>
      </c>
      <c r="B183" s="166" t="s">
        <v>6755</v>
      </c>
      <c r="C183" s="128" t="s">
        <v>2464</v>
      </c>
      <c r="D183" s="137">
        <v>1</v>
      </c>
      <c r="E183" s="133">
        <v>1</v>
      </c>
      <c r="F183" s="230" t="s">
        <v>6773</v>
      </c>
      <c r="G183" s="288" t="s">
        <v>7618</v>
      </c>
      <c r="H183" s="228">
        <v>1</v>
      </c>
      <c r="I183" s="131">
        <v>1</v>
      </c>
      <c r="J183" s="210" t="s">
        <v>6774</v>
      </c>
      <c r="K183" s="128" t="s">
        <v>5303</v>
      </c>
      <c r="L183" s="129" t="s">
        <v>48</v>
      </c>
      <c r="M183" s="129" t="s">
        <v>48</v>
      </c>
      <c r="N183" s="126"/>
      <c r="O183" s="126"/>
      <c r="P183" s="126"/>
      <c r="Q183" s="195" t="s">
        <v>6301</v>
      </c>
      <c r="R183" s="126"/>
      <c r="S183" s="126"/>
      <c r="T183" s="128" t="s">
        <v>6915</v>
      </c>
      <c r="U183" s="128" t="s">
        <v>6901</v>
      </c>
      <c r="V183" s="128" t="s">
        <v>6907</v>
      </c>
      <c r="W183" s="128" t="s">
        <v>6914</v>
      </c>
      <c r="X183" s="128" t="s">
        <v>6901</v>
      </c>
      <c r="Y183" s="128" t="s">
        <v>6907</v>
      </c>
    </row>
    <row r="184" spans="1:25" ht="30" x14ac:dyDescent="0.25">
      <c r="A184" s="85" t="s">
        <v>899</v>
      </c>
      <c r="B184" s="166" t="s">
        <v>6755</v>
      </c>
      <c r="C184" s="128" t="s">
        <v>6775</v>
      </c>
      <c r="D184" s="137">
        <v>1</v>
      </c>
      <c r="E184" s="133">
        <v>1</v>
      </c>
      <c r="F184" s="230" t="s">
        <v>6776</v>
      </c>
      <c r="G184" s="288" t="s">
        <v>7618</v>
      </c>
      <c r="H184" s="228">
        <v>1</v>
      </c>
      <c r="I184" s="131">
        <v>1</v>
      </c>
      <c r="J184" s="210" t="s">
        <v>6777</v>
      </c>
      <c r="K184" s="128" t="s">
        <v>5303</v>
      </c>
      <c r="L184" s="129" t="s">
        <v>48</v>
      </c>
      <c r="M184" s="129" t="s">
        <v>48</v>
      </c>
      <c r="N184" s="126"/>
      <c r="O184" s="126"/>
      <c r="P184" s="126"/>
      <c r="Q184" s="195" t="s">
        <v>6301</v>
      </c>
      <c r="R184" s="126"/>
      <c r="S184" s="126"/>
      <c r="T184" s="128" t="s">
        <v>6917</v>
      </c>
      <c r="U184" s="128" t="s">
        <v>6901</v>
      </c>
      <c r="V184" s="128" t="s">
        <v>6907</v>
      </c>
      <c r="W184" s="128" t="s">
        <v>6916</v>
      </c>
      <c r="X184" s="128" t="s">
        <v>6901</v>
      </c>
      <c r="Y184" s="128" t="s">
        <v>6907</v>
      </c>
    </row>
    <row r="185" spans="1:25" ht="30" x14ac:dyDescent="0.25">
      <c r="A185" s="85" t="s">
        <v>900</v>
      </c>
      <c r="B185" s="166" t="s">
        <v>6755</v>
      </c>
      <c r="C185" s="128" t="s">
        <v>6778</v>
      </c>
      <c r="D185" s="137">
        <v>1</v>
      </c>
      <c r="E185" s="133">
        <v>1</v>
      </c>
      <c r="F185" s="230" t="s">
        <v>6779</v>
      </c>
      <c r="G185" s="288" t="s">
        <v>7618</v>
      </c>
      <c r="H185" s="228">
        <v>1</v>
      </c>
      <c r="I185" s="131">
        <v>1</v>
      </c>
      <c r="J185" s="210" t="s">
        <v>6780</v>
      </c>
      <c r="K185" s="128" t="s">
        <v>5303</v>
      </c>
      <c r="L185" s="129" t="s">
        <v>48</v>
      </c>
      <c r="M185" s="129" t="s">
        <v>48</v>
      </c>
      <c r="N185" s="126"/>
      <c r="O185" s="126"/>
      <c r="P185" s="126"/>
      <c r="Q185" s="195" t="s">
        <v>6301</v>
      </c>
      <c r="R185" s="126"/>
      <c r="S185" s="126"/>
      <c r="T185" s="128" t="s">
        <v>6919</v>
      </c>
      <c r="U185" s="128" t="s">
        <v>6901</v>
      </c>
      <c r="V185" s="128" t="s">
        <v>6907</v>
      </c>
      <c r="W185" s="128" t="s">
        <v>6918</v>
      </c>
      <c r="X185" s="128" t="s">
        <v>6901</v>
      </c>
      <c r="Y185" s="128" t="s">
        <v>6907</v>
      </c>
    </row>
    <row r="186" spans="1:25" ht="30" x14ac:dyDescent="0.25">
      <c r="A186" s="85" t="s">
        <v>901</v>
      </c>
      <c r="B186" s="166" t="s">
        <v>6755</v>
      </c>
      <c r="C186" s="128" t="s">
        <v>6781</v>
      </c>
      <c r="D186" s="137">
        <v>1</v>
      </c>
      <c r="E186" s="133">
        <v>1</v>
      </c>
      <c r="F186" s="230" t="s">
        <v>6782</v>
      </c>
      <c r="G186" s="288" t="s">
        <v>7618</v>
      </c>
      <c r="H186" s="228">
        <v>1</v>
      </c>
      <c r="I186" s="131">
        <v>1</v>
      </c>
      <c r="J186" s="210" t="s">
        <v>6783</v>
      </c>
      <c r="K186" s="128" t="s">
        <v>5303</v>
      </c>
      <c r="L186" s="129" t="s">
        <v>48</v>
      </c>
      <c r="M186" s="129" t="s">
        <v>48</v>
      </c>
      <c r="N186" s="126"/>
      <c r="O186" s="126"/>
      <c r="P186" s="126"/>
      <c r="Q186" s="195" t="s">
        <v>6301</v>
      </c>
      <c r="R186" s="126"/>
      <c r="S186" s="126"/>
      <c r="T186" s="128" t="s">
        <v>6921</v>
      </c>
      <c r="U186" s="128" t="s">
        <v>6901</v>
      </c>
      <c r="V186" s="128" t="s">
        <v>6907</v>
      </c>
      <c r="W186" s="128" t="s">
        <v>6920</v>
      </c>
      <c r="X186" s="128" t="s">
        <v>6901</v>
      </c>
      <c r="Y186" s="128" t="s">
        <v>6907</v>
      </c>
    </row>
    <row r="187" spans="1:25" ht="30" x14ac:dyDescent="0.25">
      <c r="A187" s="85" t="s">
        <v>902</v>
      </c>
      <c r="B187" s="166" t="s">
        <v>6755</v>
      </c>
      <c r="C187" s="128" t="s">
        <v>6784</v>
      </c>
      <c r="D187" s="137">
        <v>1</v>
      </c>
      <c r="E187" s="133">
        <v>1</v>
      </c>
      <c r="F187" s="230" t="s">
        <v>6785</v>
      </c>
      <c r="G187" s="288" t="s">
        <v>7618</v>
      </c>
      <c r="H187" s="228">
        <v>1</v>
      </c>
      <c r="I187" s="131">
        <v>1</v>
      </c>
      <c r="J187" s="210" t="s">
        <v>6786</v>
      </c>
      <c r="K187" s="128" t="s">
        <v>5303</v>
      </c>
      <c r="L187" s="129" t="s">
        <v>48</v>
      </c>
      <c r="M187" s="129" t="s">
        <v>48</v>
      </c>
      <c r="N187" s="126"/>
      <c r="O187" s="126"/>
      <c r="P187" s="126"/>
      <c r="Q187" s="195" t="s">
        <v>6301</v>
      </c>
      <c r="R187" s="126"/>
      <c r="S187" s="126"/>
      <c r="T187" s="128" t="s">
        <v>6923</v>
      </c>
      <c r="U187" s="128" t="s">
        <v>6901</v>
      </c>
      <c r="V187" s="128" t="s">
        <v>6907</v>
      </c>
      <c r="W187" s="128" t="s">
        <v>6922</v>
      </c>
      <c r="X187" s="128" t="s">
        <v>6901</v>
      </c>
      <c r="Y187" s="128" t="s">
        <v>6907</v>
      </c>
    </row>
    <row r="188" spans="1:25" ht="30" x14ac:dyDescent="0.25">
      <c r="A188" s="85" t="s">
        <v>903</v>
      </c>
      <c r="B188" s="166" t="s">
        <v>6755</v>
      </c>
      <c r="C188" s="128" t="s">
        <v>6787</v>
      </c>
      <c r="D188" s="137">
        <v>1</v>
      </c>
      <c r="E188" s="133">
        <v>1</v>
      </c>
      <c r="F188" s="230" t="s">
        <v>6788</v>
      </c>
      <c r="G188" s="288" t="s">
        <v>7618</v>
      </c>
      <c r="H188" s="228">
        <v>1</v>
      </c>
      <c r="I188" s="131">
        <v>1</v>
      </c>
      <c r="J188" s="210" t="s">
        <v>6789</v>
      </c>
      <c r="K188" s="128" t="s">
        <v>5303</v>
      </c>
      <c r="L188" s="129" t="s">
        <v>48</v>
      </c>
      <c r="M188" s="129" t="s">
        <v>48</v>
      </c>
      <c r="N188" s="126"/>
      <c r="O188" s="126"/>
      <c r="P188" s="126"/>
      <c r="Q188" s="195" t="s">
        <v>6301</v>
      </c>
      <c r="R188" s="126"/>
      <c r="S188" s="126"/>
      <c r="T188" s="128" t="s">
        <v>6925</v>
      </c>
      <c r="U188" s="128" t="s">
        <v>6901</v>
      </c>
      <c r="V188" s="128" t="s">
        <v>6907</v>
      </c>
      <c r="W188" s="128" t="s">
        <v>6924</v>
      </c>
      <c r="X188" s="128" t="s">
        <v>6901</v>
      </c>
      <c r="Y188" s="128" t="s">
        <v>6907</v>
      </c>
    </row>
    <row r="189" spans="1:25" ht="30" x14ac:dyDescent="0.25">
      <c r="A189" s="85" t="s">
        <v>904</v>
      </c>
      <c r="B189" s="166" t="s">
        <v>6755</v>
      </c>
      <c r="C189" s="128"/>
      <c r="D189" s="137">
        <v>1</v>
      </c>
      <c r="E189" s="133">
        <v>1</v>
      </c>
      <c r="F189" s="230" t="s">
        <v>6790</v>
      </c>
      <c r="G189" s="288" t="s">
        <v>7618</v>
      </c>
      <c r="H189" s="228">
        <v>1</v>
      </c>
      <c r="I189" s="131">
        <v>1</v>
      </c>
      <c r="J189" s="210" t="s">
        <v>6791</v>
      </c>
      <c r="K189" s="128" t="s">
        <v>5303</v>
      </c>
      <c r="L189" s="129" t="s">
        <v>48</v>
      </c>
      <c r="M189" s="129" t="s">
        <v>48</v>
      </c>
      <c r="N189" s="126"/>
      <c r="O189" s="126"/>
      <c r="P189" s="126"/>
      <c r="Q189" s="195" t="s">
        <v>6301</v>
      </c>
      <c r="R189" s="126"/>
      <c r="S189" s="126"/>
      <c r="T189" s="128"/>
      <c r="U189" s="128"/>
      <c r="V189" s="128"/>
      <c r="W189" s="128" t="s">
        <v>6926</v>
      </c>
      <c r="X189" s="128" t="s">
        <v>6901</v>
      </c>
      <c r="Y189" s="128" t="s">
        <v>6907</v>
      </c>
    </row>
    <row r="190" spans="1:25" ht="30" x14ac:dyDescent="0.25">
      <c r="A190" s="85" t="s">
        <v>1499</v>
      </c>
      <c r="B190" s="166" t="s">
        <v>6755</v>
      </c>
      <c r="C190" s="128" t="s">
        <v>4598</v>
      </c>
      <c r="D190" s="137">
        <v>1</v>
      </c>
      <c r="E190" s="133">
        <v>1</v>
      </c>
      <c r="F190" s="230" t="s">
        <v>6792</v>
      </c>
      <c r="G190" s="288" t="s">
        <v>7618</v>
      </c>
      <c r="H190" s="228">
        <v>1</v>
      </c>
      <c r="I190" s="131">
        <v>1</v>
      </c>
      <c r="J190" s="210" t="s">
        <v>6793</v>
      </c>
      <c r="K190" s="128" t="s">
        <v>5303</v>
      </c>
      <c r="L190" s="126"/>
      <c r="M190" s="126"/>
      <c r="N190" s="129" t="s">
        <v>48</v>
      </c>
      <c r="O190" s="129" t="s">
        <v>48</v>
      </c>
      <c r="P190" s="126"/>
      <c r="Q190" s="195" t="s">
        <v>6301</v>
      </c>
      <c r="R190" s="126"/>
      <c r="S190" s="126"/>
      <c r="T190" s="128" t="s">
        <v>6928</v>
      </c>
      <c r="U190" s="128" t="s">
        <v>6901</v>
      </c>
      <c r="V190" s="128" t="s">
        <v>6907</v>
      </c>
      <c r="W190" s="128" t="s">
        <v>6927</v>
      </c>
      <c r="X190" s="128" t="s">
        <v>6901</v>
      </c>
      <c r="Y190" s="128" t="s">
        <v>6907</v>
      </c>
    </row>
    <row r="191" spans="1:25" ht="30" x14ac:dyDescent="0.25">
      <c r="A191" s="85" t="s">
        <v>1500</v>
      </c>
      <c r="B191" s="166" t="s">
        <v>6755</v>
      </c>
      <c r="C191" s="128"/>
      <c r="D191" s="137">
        <v>1</v>
      </c>
      <c r="E191" s="133">
        <v>1</v>
      </c>
      <c r="F191" s="230" t="s">
        <v>6794</v>
      </c>
      <c r="G191" s="288" t="s">
        <v>7618</v>
      </c>
      <c r="H191" s="228">
        <v>1</v>
      </c>
      <c r="I191" s="131">
        <v>1</v>
      </c>
      <c r="J191" s="210" t="s">
        <v>6793</v>
      </c>
      <c r="K191" s="128" t="s">
        <v>5303</v>
      </c>
      <c r="L191" s="126"/>
      <c r="M191" s="126"/>
      <c r="N191" s="129" t="s">
        <v>48</v>
      </c>
      <c r="O191" s="129" t="s">
        <v>48</v>
      </c>
      <c r="P191" s="126"/>
      <c r="Q191" s="195" t="s">
        <v>6301</v>
      </c>
      <c r="R191" s="126"/>
      <c r="S191" s="126"/>
      <c r="T191" s="128"/>
      <c r="U191" s="128"/>
      <c r="V191" s="128"/>
      <c r="W191" s="128" t="s">
        <v>6929</v>
      </c>
      <c r="X191" s="128" t="s">
        <v>6901</v>
      </c>
      <c r="Y191" s="128" t="s">
        <v>6907</v>
      </c>
    </row>
    <row r="192" spans="1:25" ht="30" x14ac:dyDescent="0.25">
      <c r="A192" s="85" t="s">
        <v>1501</v>
      </c>
      <c r="B192" s="166" t="s">
        <v>6755</v>
      </c>
      <c r="C192" s="128" t="s">
        <v>6795</v>
      </c>
      <c r="D192" s="137">
        <v>1</v>
      </c>
      <c r="E192" s="133">
        <v>1</v>
      </c>
      <c r="F192" s="230" t="s">
        <v>6796</v>
      </c>
      <c r="G192" s="288" t="s">
        <v>7618</v>
      </c>
      <c r="H192" s="228">
        <v>2</v>
      </c>
      <c r="I192" s="131">
        <v>1</v>
      </c>
      <c r="J192" s="210" t="s">
        <v>6797</v>
      </c>
      <c r="K192" s="128" t="s">
        <v>5303</v>
      </c>
      <c r="L192" s="126"/>
      <c r="M192" s="126"/>
      <c r="N192" s="129" t="s">
        <v>48</v>
      </c>
      <c r="O192" s="129" t="s">
        <v>48</v>
      </c>
      <c r="P192" s="126"/>
      <c r="Q192" s="195" t="s">
        <v>6301</v>
      </c>
      <c r="R192" s="126"/>
      <c r="S192" s="126"/>
      <c r="T192" s="128" t="s">
        <v>6931</v>
      </c>
      <c r="U192" s="128" t="s">
        <v>6901</v>
      </c>
      <c r="V192" s="128" t="s">
        <v>6902</v>
      </c>
      <c r="W192" s="128" t="s">
        <v>6930</v>
      </c>
      <c r="X192" s="128" t="s">
        <v>6901</v>
      </c>
      <c r="Y192" s="128" t="s">
        <v>6902</v>
      </c>
    </row>
    <row r="193" spans="1:25" ht="30" x14ac:dyDescent="0.25">
      <c r="A193" s="85" t="s">
        <v>1502</v>
      </c>
      <c r="B193" s="166" t="s">
        <v>5714</v>
      </c>
      <c r="C193" s="230" t="s">
        <v>6798</v>
      </c>
      <c r="D193" s="231">
        <v>1</v>
      </c>
      <c r="E193" s="133">
        <v>1</v>
      </c>
      <c r="F193" s="230" t="s">
        <v>6799</v>
      </c>
      <c r="G193" s="288" t="s">
        <v>7618</v>
      </c>
      <c r="H193" s="238">
        <v>1</v>
      </c>
      <c r="I193" s="131">
        <v>1</v>
      </c>
      <c r="J193" s="210" t="s">
        <v>6800</v>
      </c>
      <c r="K193" s="128" t="s">
        <v>5303</v>
      </c>
      <c r="L193" s="129" t="s">
        <v>48</v>
      </c>
      <c r="M193" s="129" t="s">
        <v>48</v>
      </c>
      <c r="N193" s="126"/>
      <c r="O193" s="126"/>
      <c r="P193" s="126"/>
      <c r="Q193" s="195" t="s">
        <v>6301</v>
      </c>
      <c r="R193" s="126"/>
      <c r="S193" s="126"/>
      <c r="T193" s="128" t="s">
        <v>6933</v>
      </c>
      <c r="U193" s="128" t="s">
        <v>6901</v>
      </c>
      <c r="V193" s="128" t="s">
        <v>6907</v>
      </c>
      <c r="W193" s="126" t="s">
        <v>6932</v>
      </c>
      <c r="X193" s="126" t="s">
        <v>6935</v>
      </c>
      <c r="Y193" s="126" t="s">
        <v>6936</v>
      </c>
    </row>
    <row r="194" spans="1:25" ht="30" x14ac:dyDescent="0.25">
      <c r="A194" s="85" t="s">
        <v>1503</v>
      </c>
      <c r="B194" s="166" t="s">
        <v>5714</v>
      </c>
      <c r="C194" s="230"/>
      <c r="D194" s="232"/>
      <c r="E194" s="133"/>
      <c r="F194" s="230" t="s">
        <v>6801</v>
      </c>
      <c r="G194" s="288" t="s">
        <v>7618</v>
      </c>
      <c r="H194" s="238">
        <v>1</v>
      </c>
      <c r="I194" s="131">
        <v>1</v>
      </c>
      <c r="J194" s="210" t="s">
        <v>6802</v>
      </c>
      <c r="K194" s="128" t="s">
        <v>5303</v>
      </c>
      <c r="L194" s="126"/>
      <c r="M194" s="126"/>
      <c r="N194" s="129" t="s">
        <v>48</v>
      </c>
      <c r="O194" s="129" t="s">
        <v>48</v>
      </c>
      <c r="P194" s="126"/>
      <c r="Q194" s="195" t="s">
        <v>6301</v>
      </c>
      <c r="R194" s="126"/>
      <c r="S194" s="126"/>
      <c r="T194" s="128"/>
      <c r="U194" s="126"/>
      <c r="V194" s="126"/>
      <c r="W194" s="126" t="s">
        <v>6934</v>
      </c>
      <c r="X194" s="126" t="s">
        <v>6935</v>
      </c>
      <c r="Y194" s="126" t="s">
        <v>6936</v>
      </c>
    </row>
    <row r="195" spans="1:25" ht="30" x14ac:dyDescent="0.25">
      <c r="A195" s="85" t="s">
        <v>1504</v>
      </c>
      <c r="B195" s="166" t="s">
        <v>5714</v>
      </c>
      <c r="C195" s="230" t="s">
        <v>6803</v>
      </c>
      <c r="D195" s="231">
        <v>2</v>
      </c>
      <c r="E195" s="133">
        <v>1</v>
      </c>
      <c r="F195" s="440" t="s">
        <v>3527</v>
      </c>
      <c r="G195" s="436" t="s">
        <v>7618</v>
      </c>
      <c r="H195" s="238">
        <v>2</v>
      </c>
      <c r="I195" s="131">
        <v>1</v>
      </c>
      <c r="J195" s="210" t="s">
        <v>6804</v>
      </c>
      <c r="K195" s="128" t="s">
        <v>5303</v>
      </c>
      <c r="L195" s="126"/>
      <c r="M195" s="126"/>
      <c r="N195" s="129" t="s">
        <v>48</v>
      </c>
      <c r="O195" s="129" t="s">
        <v>48</v>
      </c>
      <c r="P195" s="126"/>
      <c r="Q195" s="195" t="s">
        <v>6301</v>
      </c>
      <c r="R195" s="126"/>
      <c r="S195" s="126"/>
      <c r="T195" s="128" t="s">
        <v>6938</v>
      </c>
      <c r="U195" s="126" t="s">
        <v>6935</v>
      </c>
      <c r="V195" s="126" t="s">
        <v>6939</v>
      </c>
      <c r="W195" s="126" t="s">
        <v>6937</v>
      </c>
      <c r="X195" s="126"/>
      <c r="Y195" s="126"/>
    </row>
    <row r="196" spans="1:25" ht="30" x14ac:dyDescent="0.25">
      <c r="A196" s="85" t="s">
        <v>1505</v>
      </c>
      <c r="B196" s="166" t="s">
        <v>5714</v>
      </c>
      <c r="C196" s="230" t="s">
        <v>6805</v>
      </c>
      <c r="D196" s="231">
        <v>1</v>
      </c>
      <c r="E196" s="133">
        <v>1</v>
      </c>
      <c r="F196" s="440"/>
      <c r="G196" s="437"/>
      <c r="H196" s="238"/>
      <c r="I196" s="131"/>
      <c r="J196" s="210" t="s">
        <v>6806</v>
      </c>
      <c r="K196" s="128" t="s">
        <v>5303</v>
      </c>
      <c r="L196" s="126"/>
      <c r="M196" s="126"/>
      <c r="N196" s="129" t="s">
        <v>48</v>
      </c>
      <c r="O196" s="129" t="s">
        <v>48</v>
      </c>
      <c r="P196" s="126"/>
      <c r="Q196" s="195" t="s">
        <v>6301</v>
      </c>
      <c r="R196" s="126"/>
      <c r="S196" s="126"/>
      <c r="T196" s="128" t="s">
        <v>6940</v>
      </c>
      <c r="U196" s="126" t="s">
        <v>6935</v>
      </c>
      <c r="V196" s="126" t="s">
        <v>6936</v>
      </c>
      <c r="W196" s="126" t="s">
        <v>6941</v>
      </c>
      <c r="X196" s="126" t="s">
        <v>6935</v>
      </c>
      <c r="Y196" s="126" t="s">
        <v>6939</v>
      </c>
    </row>
    <row r="197" spans="1:25" ht="30" x14ac:dyDescent="0.25">
      <c r="A197" s="85" t="s">
        <v>1506</v>
      </c>
      <c r="B197" s="166" t="s">
        <v>5714</v>
      </c>
      <c r="C197" s="230" t="s">
        <v>6807</v>
      </c>
      <c r="D197" s="231">
        <v>1</v>
      </c>
      <c r="E197" s="133">
        <v>1</v>
      </c>
      <c r="F197" s="230" t="s">
        <v>6808</v>
      </c>
      <c r="G197" s="288" t="s">
        <v>7618</v>
      </c>
      <c r="H197" s="238">
        <v>1</v>
      </c>
      <c r="I197" s="131">
        <v>1</v>
      </c>
      <c r="J197" s="128" t="s">
        <v>6809</v>
      </c>
      <c r="K197" s="128" t="s">
        <v>5303</v>
      </c>
      <c r="L197" s="129" t="s">
        <v>48</v>
      </c>
      <c r="M197" s="129" t="s">
        <v>48</v>
      </c>
      <c r="N197" s="126"/>
      <c r="O197" s="126"/>
      <c r="P197" s="126"/>
      <c r="Q197" s="195" t="s">
        <v>6301</v>
      </c>
      <c r="R197" s="126"/>
      <c r="S197" s="126"/>
      <c r="T197" s="128" t="s">
        <v>6942</v>
      </c>
      <c r="U197" s="126" t="s">
        <v>6935</v>
      </c>
      <c r="V197" s="126" t="s">
        <v>6936</v>
      </c>
      <c r="W197" s="126" t="s">
        <v>6943</v>
      </c>
      <c r="X197" s="126" t="s">
        <v>6935</v>
      </c>
      <c r="Y197" s="126" t="s">
        <v>6936</v>
      </c>
    </row>
    <row r="198" spans="1:25" ht="30" x14ac:dyDescent="0.25">
      <c r="A198" s="85" t="s">
        <v>1507</v>
      </c>
      <c r="B198" s="166" t="s">
        <v>5714</v>
      </c>
      <c r="C198" s="230" t="s">
        <v>6070</v>
      </c>
      <c r="D198" s="231">
        <v>1</v>
      </c>
      <c r="E198" s="133">
        <v>1</v>
      </c>
      <c r="F198" s="230"/>
      <c r="G198" s="288"/>
      <c r="H198" s="238"/>
      <c r="I198" s="131"/>
      <c r="J198" s="128"/>
      <c r="K198" s="128" t="s">
        <v>5303</v>
      </c>
      <c r="L198" s="129" t="s">
        <v>48</v>
      </c>
      <c r="M198" s="129" t="s">
        <v>48</v>
      </c>
      <c r="N198" s="126"/>
      <c r="O198" s="126"/>
      <c r="P198" s="126"/>
      <c r="Q198" s="195" t="s">
        <v>6301</v>
      </c>
      <c r="R198" s="126"/>
      <c r="S198" s="126"/>
      <c r="T198" s="126" t="s">
        <v>6944</v>
      </c>
      <c r="U198" s="126" t="s">
        <v>6935</v>
      </c>
      <c r="V198" s="126" t="s">
        <v>6936</v>
      </c>
      <c r="W198" s="126"/>
      <c r="X198" s="126"/>
      <c r="Y198" s="126"/>
    </row>
    <row r="199" spans="1:25" ht="30" x14ac:dyDescent="0.25">
      <c r="A199" s="85" t="s">
        <v>1508</v>
      </c>
      <c r="B199" s="166" t="s">
        <v>5714</v>
      </c>
      <c r="C199" s="230" t="s">
        <v>6708</v>
      </c>
      <c r="D199" s="231">
        <v>2</v>
      </c>
      <c r="E199" s="133">
        <v>1</v>
      </c>
      <c r="F199" s="230" t="s">
        <v>2798</v>
      </c>
      <c r="G199" s="288" t="s">
        <v>7618</v>
      </c>
      <c r="H199" s="238">
        <v>2</v>
      </c>
      <c r="I199" s="131">
        <v>1</v>
      </c>
      <c r="J199" s="128" t="s">
        <v>6810</v>
      </c>
      <c r="K199" s="128" t="s">
        <v>5303</v>
      </c>
      <c r="L199" s="126"/>
      <c r="M199" s="126"/>
      <c r="N199" s="129" t="s">
        <v>48</v>
      </c>
      <c r="O199" s="129" t="s">
        <v>48</v>
      </c>
      <c r="P199" s="126"/>
      <c r="Q199" s="195" t="s">
        <v>6301</v>
      </c>
      <c r="R199" s="126"/>
      <c r="S199" s="126"/>
      <c r="T199" s="126" t="s">
        <v>6945</v>
      </c>
      <c r="U199" s="126" t="s">
        <v>6935</v>
      </c>
      <c r="V199" s="126" t="s">
        <v>6939</v>
      </c>
      <c r="W199" s="126" t="s">
        <v>6946</v>
      </c>
      <c r="X199" s="126" t="s">
        <v>6935</v>
      </c>
      <c r="Y199" s="126" t="s">
        <v>6939</v>
      </c>
    </row>
    <row r="200" spans="1:25" ht="30" x14ac:dyDescent="0.25">
      <c r="A200" s="85" t="s">
        <v>1509</v>
      </c>
      <c r="B200" s="166" t="s">
        <v>5714</v>
      </c>
      <c r="C200" s="230" t="s">
        <v>6811</v>
      </c>
      <c r="D200" s="231">
        <v>1</v>
      </c>
      <c r="E200" s="133">
        <v>1</v>
      </c>
      <c r="F200" s="230"/>
      <c r="G200" s="288"/>
      <c r="H200" s="238"/>
      <c r="I200" s="131"/>
      <c r="J200" s="128" t="s">
        <v>6812</v>
      </c>
      <c r="K200" s="128" t="s">
        <v>5303</v>
      </c>
      <c r="L200" s="126"/>
      <c r="M200" s="126"/>
      <c r="N200" s="129" t="s">
        <v>48</v>
      </c>
      <c r="O200" s="129" t="s">
        <v>48</v>
      </c>
      <c r="P200" s="126"/>
      <c r="Q200" s="195" t="s">
        <v>6301</v>
      </c>
      <c r="R200" s="126"/>
      <c r="S200" s="126"/>
      <c r="T200" s="126" t="s">
        <v>6947</v>
      </c>
      <c r="U200" s="126" t="s">
        <v>6935</v>
      </c>
      <c r="V200" s="126" t="s">
        <v>6936</v>
      </c>
      <c r="W200" s="126"/>
      <c r="X200" s="126"/>
      <c r="Y200" s="126"/>
    </row>
    <row r="201" spans="1:25" ht="30" x14ac:dyDescent="0.25">
      <c r="A201" s="85" t="s">
        <v>1510</v>
      </c>
      <c r="B201" s="166" t="s">
        <v>5714</v>
      </c>
      <c r="C201" s="230" t="s">
        <v>6813</v>
      </c>
      <c r="D201" s="231">
        <v>1</v>
      </c>
      <c r="E201" s="133">
        <v>1</v>
      </c>
      <c r="F201" s="230" t="s">
        <v>6814</v>
      </c>
      <c r="G201" s="288" t="s">
        <v>7619</v>
      </c>
      <c r="H201" s="238">
        <v>1</v>
      </c>
      <c r="I201" s="131">
        <v>1</v>
      </c>
      <c r="J201" s="128" t="s">
        <v>6815</v>
      </c>
      <c r="K201" s="128" t="s">
        <v>5303</v>
      </c>
      <c r="L201" s="129" t="s">
        <v>48</v>
      </c>
      <c r="M201" s="129" t="s">
        <v>48</v>
      </c>
      <c r="N201" s="126"/>
      <c r="O201" s="126"/>
      <c r="P201" s="126"/>
      <c r="Q201" s="195" t="s">
        <v>6301</v>
      </c>
      <c r="R201" s="126"/>
      <c r="S201" s="126"/>
      <c r="T201" s="126" t="s">
        <v>6948</v>
      </c>
      <c r="U201" s="126" t="s">
        <v>6935</v>
      </c>
      <c r="V201" s="126" t="s">
        <v>6936</v>
      </c>
      <c r="W201" s="126" t="s">
        <v>6949</v>
      </c>
      <c r="X201" s="126" t="s">
        <v>6935</v>
      </c>
      <c r="Y201" s="126" t="s">
        <v>6936</v>
      </c>
    </row>
    <row r="202" spans="1:25" ht="30" x14ac:dyDescent="0.25">
      <c r="A202" s="85" t="s">
        <v>1511</v>
      </c>
      <c r="B202" s="166" t="s">
        <v>5714</v>
      </c>
      <c r="C202" s="230" t="s">
        <v>6816</v>
      </c>
      <c r="D202" s="231">
        <v>1</v>
      </c>
      <c r="E202" s="133">
        <v>1</v>
      </c>
      <c r="F202" s="230" t="s">
        <v>6817</v>
      </c>
      <c r="G202" s="288" t="s">
        <v>7618</v>
      </c>
      <c r="H202" s="238">
        <v>1</v>
      </c>
      <c r="I202" s="131">
        <v>1</v>
      </c>
      <c r="J202" s="128" t="s">
        <v>6818</v>
      </c>
      <c r="K202" s="128" t="s">
        <v>5303</v>
      </c>
      <c r="L202" s="129" t="s">
        <v>48</v>
      </c>
      <c r="M202" s="129" t="s">
        <v>48</v>
      </c>
      <c r="N202" s="126"/>
      <c r="O202" s="126"/>
      <c r="P202" s="126"/>
      <c r="Q202" s="195" t="s">
        <v>6301</v>
      </c>
      <c r="R202" s="126"/>
      <c r="S202" s="126"/>
      <c r="T202" s="126" t="s">
        <v>6950</v>
      </c>
      <c r="U202" s="126" t="s">
        <v>6935</v>
      </c>
      <c r="V202" s="126" t="s">
        <v>6936</v>
      </c>
      <c r="W202" s="126" t="s">
        <v>6951</v>
      </c>
      <c r="X202" s="126" t="s">
        <v>6935</v>
      </c>
      <c r="Y202" s="126" t="s">
        <v>6936</v>
      </c>
    </row>
    <row r="203" spans="1:25" ht="30" x14ac:dyDescent="0.25">
      <c r="A203" s="85" t="s">
        <v>1512</v>
      </c>
      <c r="B203" s="166" t="s">
        <v>5714</v>
      </c>
      <c r="C203" s="230" t="s">
        <v>6819</v>
      </c>
      <c r="D203" s="231">
        <v>1</v>
      </c>
      <c r="E203" s="133">
        <v>1</v>
      </c>
      <c r="F203" s="230" t="s">
        <v>6820</v>
      </c>
      <c r="G203" s="288" t="s">
        <v>7618</v>
      </c>
      <c r="H203" s="238">
        <v>1</v>
      </c>
      <c r="I203" s="131">
        <v>1</v>
      </c>
      <c r="J203" s="128" t="s">
        <v>6821</v>
      </c>
      <c r="K203" s="128" t="s">
        <v>5303</v>
      </c>
      <c r="L203" s="126"/>
      <c r="M203" s="126"/>
      <c r="N203" s="129" t="s">
        <v>48</v>
      </c>
      <c r="O203" s="129" t="s">
        <v>48</v>
      </c>
      <c r="P203" s="126"/>
      <c r="Q203" s="195" t="s">
        <v>6301</v>
      </c>
      <c r="R203" s="126"/>
      <c r="S203" s="126"/>
      <c r="T203" s="126" t="s">
        <v>6952</v>
      </c>
      <c r="U203" s="126" t="s">
        <v>6935</v>
      </c>
      <c r="V203" s="126" t="s">
        <v>6936</v>
      </c>
      <c r="W203" s="126" t="s">
        <v>6953</v>
      </c>
      <c r="X203" s="126" t="s">
        <v>6935</v>
      </c>
      <c r="Y203" s="126" t="s">
        <v>6936</v>
      </c>
    </row>
    <row r="204" spans="1:25" ht="30" x14ac:dyDescent="0.25">
      <c r="A204" s="85" t="s">
        <v>1513</v>
      </c>
      <c r="B204" s="166" t="s">
        <v>5714</v>
      </c>
      <c r="C204" s="230" t="s">
        <v>6822</v>
      </c>
      <c r="D204" s="231">
        <v>1</v>
      </c>
      <c r="E204" s="133">
        <v>1</v>
      </c>
      <c r="F204" s="230" t="s">
        <v>6823</v>
      </c>
      <c r="G204" s="288" t="s">
        <v>7618</v>
      </c>
      <c r="H204" s="238">
        <v>2</v>
      </c>
      <c r="I204" s="131">
        <v>1</v>
      </c>
      <c r="J204" s="128" t="s">
        <v>6824</v>
      </c>
      <c r="K204" s="128" t="s">
        <v>5303</v>
      </c>
      <c r="L204" s="129" t="s">
        <v>48</v>
      </c>
      <c r="M204" s="129" t="s">
        <v>48</v>
      </c>
      <c r="N204" s="126"/>
      <c r="O204" s="126"/>
      <c r="P204" s="126"/>
      <c r="Q204" s="195" t="s">
        <v>6301</v>
      </c>
      <c r="R204" s="126"/>
      <c r="S204" s="126"/>
      <c r="T204" s="126" t="s">
        <v>6954</v>
      </c>
      <c r="U204" s="126" t="s">
        <v>6935</v>
      </c>
      <c r="V204" s="126" t="s">
        <v>6936</v>
      </c>
      <c r="W204" s="126" t="s">
        <v>6955</v>
      </c>
      <c r="X204" s="126" t="s">
        <v>6935</v>
      </c>
      <c r="Y204" s="126" t="s">
        <v>6939</v>
      </c>
    </row>
    <row r="205" spans="1:25" ht="30" x14ac:dyDescent="0.25">
      <c r="A205" s="85" t="s">
        <v>1514</v>
      </c>
      <c r="B205" s="166" t="s">
        <v>5714</v>
      </c>
      <c r="C205" s="230" t="s">
        <v>6825</v>
      </c>
      <c r="D205" s="231">
        <v>1</v>
      </c>
      <c r="E205" s="133">
        <v>1</v>
      </c>
      <c r="F205" s="230"/>
      <c r="G205" s="288"/>
      <c r="H205" s="238"/>
      <c r="I205" s="131"/>
      <c r="J205" s="128" t="s">
        <v>6826</v>
      </c>
      <c r="K205" s="128" t="s">
        <v>5303</v>
      </c>
      <c r="L205" s="129" t="s">
        <v>48</v>
      </c>
      <c r="M205" s="129" t="s">
        <v>48</v>
      </c>
      <c r="N205" s="126"/>
      <c r="O205" s="126"/>
      <c r="P205" s="126"/>
      <c r="Q205" s="195" t="s">
        <v>6301</v>
      </c>
      <c r="R205" s="126"/>
      <c r="S205" s="126"/>
      <c r="T205" s="126" t="s">
        <v>6956</v>
      </c>
      <c r="U205" s="126" t="s">
        <v>6935</v>
      </c>
      <c r="V205" s="126" t="s">
        <v>6936</v>
      </c>
      <c r="W205" s="126"/>
      <c r="X205" s="126"/>
      <c r="Y205" s="126"/>
    </row>
    <row r="206" spans="1:25" ht="30" x14ac:dyDescent="0.25">
      <c r="A206" s="85" t="s">
        <v>1515</v>
      </c>
      <c r="B206" s="166" t="s">
        <v>5714</v>
      </c>
      <c r="C206" s="230" t="s">
        <v>6827</v>
      </c>
      <c r="D206" s="231">
        <v>1</v>
      </c>
      <c r="E206" s="133">
        <v>1</v>
      </c>
      <c r="F206" s="230" t="s">
        <v>6828</v>
      </c>
      <c r="G206" s="288" t="s">
        <v>7618</v>
      </c>
      <c r="H206" s="238">
        <v>1</v>
      </c>
      <c r="I206" s="131">
        <v>1</v>
      </c>
      <c r="J206" s="128" t="s">
        <v>6829</v>
      </c>
      <c r="K206" s="128" t="s">
        <v>5303</v>
      </c>
      <c r="L206" s="126"/>
      <c r="M206" s="126"/>
      <c r="N206" s="129" t="s">
        <v>48</v>
      </c>
      <c r="O206" s="129" t="s">
        <v>48</v>
      </c>
      <c r="P206" s="126"/>
      <c r="Q206" s="195" t="s">
        <v>6301</v>
      </c>
      <c r="R206" s="126"/>
      <c r="S206" s="126"/>
      <c r="T206" s="126" t="s">
        <v>6957</v>
      </c>
      <c r="U206" s="126" t="s">
        <v>6935</v>
      </c>
      <c r="V206" s="126" t="s">
        <v>6936</v>
      </c>
      <c r="W206" s="126" t="s">
        <v>6958</v>
      </c>
      <c r="X206" s="126" t="s">
        <v>6935</v>
      </c>
      <c r="Y206" s="126" t="s">
        <v>6936</v>
      </c>
    </row>
    <row r="207" spans="1:25" ht="30" x14ac:dyDescent="0.25">
      <c r="A207" s="85" t="s">
        <v>1516</v>
      </c>
      <c r="B207" s="166" t="s">
        <v>5714</v>
      </c>
      <c r="C207" s="230" t="s">
        <v>6830</v>
      </c>
      <c r="D207" s="231">
        <v>1</v>
      </c>
      <c r="E207" s="133">
        <v>1</v>
      </c>
      <c r="F207" s="230" t="s">
        <v>6831</v>
      </c>
      <c r="G207" s="288" t="s">
        <v>7618</v>
      </c>
      <c r="H207" s="238">
        <v>1</v>
      </c>
      <c r="I207" s="131">
        <v>1</v>
      </c>
      <c r="J207" s="128" t="s">
        <v>6832</v>
      </c>
      <c r="K207" s="128" t="s">
        <v>5303</v>
      </c>
      <c r="L207" s="126"/>
      <c r="M207" s="126"/>
      <c r="N207" s="129" t="s">
        <v>48</v>
      </c>
      <c r="O207" s="129" t="s">
        <v>48</v>
      </c>
      <c r="P207" s="126"/>
      <c r="Q207" s="195" t="s">
        <v>6301</v>
      </c>
      <c r="R207" s="126"/>
      <c r="S207" s="126"/>
      <c r="T207" s="126" t="s">
        <v>6959</v>
      </c>
      <c r="U207" s="126" t="s">
        <v>6935</v>
      </c>
      <c r="V207" s="126" t="s">
        <v>6936</v>
      </c>
      <c r="W207" s="126" t="s">
        <v>6960</v>
      </c>
      <c r="X207" s="126" t="s">
        <v>6935</v>
      </c>
      <c r="Y207" s="126" t="s">
        <v>6936</v>
      </c>
    </row>
    <row r="208" spans="1:25" ht="30" x14ac:dyDescent="0.25">
      <c r="A208" s="85" t="s">
        <v>1517</v>
      </c>
      <c r="B208" s="166" t="s">
        <v>5714</v>
      </c>
      <c r="C208" s="230" t="s">
        <v>6833</v>
      </c>
      <c r="D208" s="231">
        <v>1</v>
      </c>
      <c r="E208" s="133">
        <v>1</v>
      </c>
      <c r="F208" s="230" t="s">
        <v>6834</v>
      </c>
      <c r="G208" s="288" t="s">
        <v>7618</v>
      </c>
      <c r="H208" s="238">
        <v>1</v>
      </c>
      <c r="I208" s="131">
        <v>1</v>
      </c>
      <c r="J208" s="128" t="s">
        <v>6835</v>
      </c>
      <c r="K208" s="128" t="s">
        <v>5303</v>
      </c>
      <c r="L208" s="126"/>
      <c r="M208" s="126"/>
      <c r="N208" s="129" t="s">
        <v>48</v>
      </c>
      <c r="O208" s="129" t="s">
        <v>48</v>
      </c>
      <c r="P208" s="126"/>
      <c r="Q208" s="195" t="s">
        <v>6301</v>
      </c>
      <c r="R208" s="126"/>
      <c r="S208" s="126"/>
      <c r="T208" s="126" t="s">
        <v>6961</v>
      </c>
      <c r="U208" s="126" t="s">
        <v>6935</v>
      </c>
      <c r="V208" s="126" t="s">
        <v>6936</v>
      </c>
      <c r="W208" s="126" t="s">
        <v>6962</v>
      </c>
      <c r="X208" s="126" t="s">
        <v>6935</v>
      </c>
      <c r="Y208" s="126" t="s">
        <v>6936</v>
      </c>
    </row>
    <row r="209" spans="1:25" ht="30" x14ac:dyDescent="0.25">
      <c r="A209" s="85" t="s">
        <v>1518</v>
      </c>
      <c r="B209" s="166" t="s">
        <v>5714</v>
      </c>
      <c r="C209" s="230" t="s">
        <v>6836</v>
      </c>
      <c r="D209" s="231">
        <v>1</v>
      </c>
      <c r="E209" s="133">
        <v>1</v>
      </c>
      <c r="F209" s="230" t="s">
        <v>6837</v>
      </c>
      <c r="G209" s="288" t="s">
        <v>7618</v>
      </c>
      <c r="H209" s="238">
        <v>1</v>
      </c>
      <c r="I209" s="131">
        <v>1</v>
      </c>
      <c r="J209" s="128" t="s">
        <v>6838</v>
      </c>
      <c r="K209" s="128" t="s">
        <v>5303</v>
      </c>
      <c r="L209" s="126"/>
      <c r="M209" s="126"/>
      <c r="N209" s="129" t="s">
        <v>48</v>
      </c>
      <c r="O209" s="129" t="s">
        <v>48</v>
      </c>
      <c r="P209" s="126"/>
      <c r="Q209" s="195" t="s">
        <v>6301</v>
      </c>
      <c r="R209" s="126"/>
      <c r="S209" s="126"/>
      <c r="T209" s="126" t="s">
        <v>6963</v>
      </c>
      <c r="U209" s="126" t="s">
        <v>6935</v>
      </c>
      <c r="V209" s="126" t="s">
        <v>6936</v>
      </c>
      <c r="W209" s="126" t="s">
        <v>6964</v>
      </c>
      <c r="X209" s="126" t="s">
        <v>6935</v>
      </c>
      <c r="Y209" s="126" t="s">
        <v>6936</v>
      </c>
    </row>
    <row r="210" spans="1:25" ht="30" x14ac:dyDescent="0.25">
      <c r="A210" s="85" t="s">
        <v>1519</v>
      </c>
      <c r="B210" s="166" t="s">
        <v>5714</v>
      </c>
      <c r="C210" s="230" t="s">
        <v>6839</v>
      </c>
      <c r="D210" s="231">
        <v>1</v>
      </c>
      <c r="E210" s="133">
        <v>1</v>
      </c>
      <c r="F210" s="230" t="s">
        <v>6840</v>
      </c>
      <c r="G210" s="288" t="s">
        <v>7618</v>
      </c>
      <c r="H210" s="238">
        <v>1</v>
      </c>
      <c r="I210" s="131">
        <v>1</v>
      </c>
      <c r="J210" s="128" t="s">
        <v>6841</v>
      </c>
      <c r="K210" s="128" t="s">
        <v>5303</v>
      </c>
      <c r="L210" s="129" t="s">
        <v>48</v>
      </c>
      <c r="M210" s="129" t="s">
        <v>48</v>
      </c>
      <c r="N210" s="129" t="s">
        <v>48</v>
      </c>
      <c r="O210" s="129" t="s">
        <v>48</v>
      </c>
      <c r="P210" s="126"/>
      <c r="Q210" s="195" t="s">
        <v>6301</v>
      </c>
      <c r="R210" s="126"/>
      <c r="S210" s="126"/>
      <c r="T210" s="126" t="s">
        <v>6965</v>
      </c>
      <c r="U210" s="126" t="s">
        <v>6935</v>
      </c>
      <c r="V210" s="126" t="s">
        <v>6936</v>
      </c>
      <c r="W210" s="126" t="s">
        <v>6966</v>
      </c>
      <c r="X210" s="126" t="s">
        <v>6935</v>
      </c>
      <c r="Y210" s="126" t="s">
        <v>6936</v>
      </c>
    </row>
    <row r="211" spans="1:25" ht="30" x14ac:dyDescent="0.25">
      <c r="A211" s="85" t="s">
        <v>1520</v>
      </c>
      <c r="B211" s="166" t="s">
        <v>5714</v>
      </c>
      <c r="C211" s="230" t="s">
        <v>6842</v>
      </c>
      <c r="D211" s="231">
        <v>1</v>
      </c>
      <c r="E211" s="133">
        <v>1</v>
      </c>
      <c r="F211" s="230"/>
      <c r="G211" s="288"/>
      <c r="H211" s="238"/>
      <c r="I211" s="131"/>
      <c r="J211" s="128" t="s">
        <v>6843</v>
      </c>
      <c r="K211" s="128" t="s">
        <v>5303</v>
      </c>
      <c r="L211" s="129" t="s">
        <v>48</v>
      </c>
      <c r="M211" s="129" t="s">
        <v>48</v>
      </c>
      <c r="N211" s="129" t="s">
        <v>48</v>
      </c>
      <c r="O211" s="129" t="s">
        <v>48</v>
      </c>
      <c r="P211" s="126"/>
      <c r="Q211" s="195" t="s">
        <v>6301</v>
      </c>
      <c r="R211" s="126"/>
      <c r="S211" s="126"/>
      <c r="T211" s="126" t="s">
        <v>6967</v>
      </c>
      <c r="U211" s="126" t="s">
        <v>6935</v>
      </c>
      <c r="V211" s="126" t="s">
        <v>6936</v>
      </c>
      <c r="W211" s="126"/>
      <c r="X211" s="126"/>
      <c r="Y211" s="126"/>
    </row>
    <row r="212" spans="1:25" ht="30" x14ac:dyDescent="0.25">
      <c r="A212" s="85" t="s">
        <v>1521</v>
      </c>
      <c r="B212" s="166" t="s">
        <v>5714</v>
      </c>
      <c r="C212" s="233" t="s">
        <v>6844</v>
      </c>
      <c r="D212" s="231">
        <v>1</v>
      </c>
      <c r="E212" s="133">
        <v>1</v>
      </c>
      <c r="F212" s="230" t="s">
        <v>6845</v>
      </c>
      <c r="G212" s="288" t="s">
        <v>7618</v>
      </c>
      <c r="H212" s="238">
        <v>1</v>
      </c>
      <c r="I212" s="131">
        <v>1</v>
      </c>
      <c r="J212" s="128" t="s">
        <v>6846</v>
      </c>
      <c r="K212" s="128" t="s">
        <v>5303</v>
      </c>
      <c r="L212" s="129" t="s">
        <v>48</v>
      </c>
      <c r="M212" s="129" t="s">
        <v>48</v>
      </c>
      <c r="N212" s="129"/>
      <c r="O212" s="129"/>
      <c r="P212" s="126"/>
      <c r="Q212" s="195" t="s">
        <v>6301</v>
      </c>
      <c r="R212" s="126"/>
      <c r="S212" s="126"/>
      <c r="T212" s="126" t="s">
        <v>6968</v>
      </c>
      <c r="U212" s="126" t="s">
        <v>6935</v>
      </c>
      <c r="V212" s="126" t="s">
        <v>6936</v>
      </c>
      <c r="W212" s="126" t="s">
        <v>6969</v>
      </c>
      <c r="X212" s="126" t="s">
        <v>6935</v>
      </c>
      <c r="Y212" s="126" t="s">
        <v>6936</v>
      </c>
    </row>
    <row r="213" spans="1:25" ht="30" x14ac:dyDescent="0.25">
      <c r="A213" s="85" t="s">
        <v>1522</v>
      </c>
      <c r="B213" s="166" t="s">
        <v>5714</v>
      </c>
      <c r="C213" s="230" t="s">
        <v>5933</v>
      </c>
      <c r="D213" s="231">
        <v>1</v>
      </c>
      <c r="E213" s="133">
        <v>1</v>
      </c>
      <c r="F213" s="230" t="s">
        <v>6847</v>
      </c>
      <c r="G213" s="288" t="s">
        <v>7618</v>
      </c>
      <c r="H213" s="238">
        <v>1</v>
      </c>
      <c r="I213" s="131">
        <v>1</v>
      </c>
      <c r="J213" s="128" t="s">
        <v>6333</v>
      </c>
      <c r="K213" s="128" t="s">
        <v>5303</v>
      </c>
      <c r="L213" s="126"/>
      <c r="M213" s="126"/>
      <c r="N213" s="129" t="s">
        <v>48</v>
      </c>
      <c r="O213" s="129" t="s">
        <v>48</v>
      </c>
      <c r="P213" s="126"/>
      <c r="Q213" s="195" t="s">
        <v>6301</v>
      </c>
      <c r="R213" s="126"/>
      <c r="S213" s="126"/>
      <c r="T213" s="126" t="s">
        <v>6970</v>
      </c>
      <c r="U213" s="126" t="s">
        <v>6935</v>
      </c>
      <c r="V213" s="126" t="s">
        <v>6936</v>
      </c>
      <c r="W213" s="126" t="s">
        <v>6971</v>
      </c>
      <c r="X213" s="126" t="s">
        <v>6935</v>
      </c>
      <c r="Y213" s="126" t="s">
        <v>6936</v>
      </c>
    </row>
    <row r="214" spans="1:25" ht="30" x14ac:dyDescent="0.25">
      <c r="A214" s="85" t="s">
        <v>1523</v>
      </c>
      <c r="B214" s="166" t="s">
        <v>5714</v>
      </c>
      <c r="C214" s="230" t="s">
        <v>6848</v>
      </c>
      <c r="D214" s="231">
        <v>1</v>
      </c>
      <c r="E214" s="133">
        <v>1</v>
      </c>
      <c r="F214" s="230" t="s">
        <v>6849</v>
      </c>
      <c r="G214" s="288" t="s">
        <v>7618</v>
      </c>
      <c r="H214" s="238">
        <v>2</v>
      </c>
      <c r="I214" s="131">
        <v>1</v>
      </c>
      <c r="J214" s="128" t="s">
        <v>6850</v>
      </c>
      <c r="K214" s="128" t="s">
        <v>5303</v>
      </c>
      <c r="L214" s="126"/>
      <c r="M214" s="126"/>
      <c r="N214" s="129" t="s">
        <v>48</v>
      </c>
      <c r="O214" s="129" t="s">
        <v>48</v>
      </c>
      <c r="P214" s="126"/>
      <c r="Q214" s="195" t="s">
        <v>6301</v>
      </c>
      <c r="R214" s="126"/>
      <c r="S214" s="126"/>
      <c r="T214" s="126" t="s">
        <v>6972</v>
      </c>
      <c r="U214" s="126" t="s">
        <v>6935</v>
      </c>
      <c r="V214" s="126" t="s">
        <v>6936</v>
      </c>
      <c r="W214" s="126" t="s">
        <v>6973</v>
      </c>
      <c r="X214" s="126" t="s">
        <v>6935</v>
      </c>
      <c r="Y214" s="126" t="s">
        <v>6939</v>
      </c>
    </row>
    <row r="215" spans="1:25" ht="30" x14ac:dyDescent="0.25">
      <c r="A215" s="85" t="s">
        <v>1524</v>
      </c>
      <c r="B215" s="166" t="s">
        <v>5714</v>
      </c>
      <c r="C215" s="230" t="s">
        <v>6851</v>
      </c>
      <c r="D215" s="231">
        <v>1</v>
      </c>
      <c r="E215" s="133">
        <v>1</v>
      </c>
      <c r="F215" s="230" t="s">
        <v>6852</v>
      </c>
      <c r="G215" s="288" t="s">
        <v>7618</v>
      </c>
      <c r="H215" s="238">
        <v>1</v>
      </c>
      <c r="I215" s="131">
        <v>1</v>
      </c>
      <c r="J215" s="128" t="s">
        <v>6853</v>
      </c>
      <c r="K215" s="128" t="s">
        <v>5303</v>
      </c>
      <c r="L215" s="126"/>
      <c r="M215" s="126"/>
      <c r="N215" s="129" t="s">
        <v>48</v>
      </c>
      <c r="O215" s="129" t="s">
        <v>48</v>
      </c>
      <c r="P215" s="126"/>
      <c r="Q215" s="195" t="s">
        <v>6301</v>
      </c>
      <c r="R215" s="126"/>
      <c r="S215" s="126"/>
      <c r="T215" s="126" t="s">
        <v>6974</v>
      </c>
      <c r="U215" s="126" t="s">
        <v>6935</v>
      </c>
      <c r="V215" s="126" t="s">
        <v>6936</v>
      </c>
      <c r="W215" s="126" t="s">
        <v>6975</v>
      </c>
      <c r="X215" s="126" t="s">
        <v>6935</v>
      </c>
      <c r="Y215" s="126" t="s">
        <v>6936</v>
      </c>
    </row>
    <row r="216" spans="1:25" ht="30" x14ac:dyDescent="0.25">
      <c r="A216" s="85" t="s">
        <v>1525</v>
      </c>
      <c r="B216" s="166" t="s">
        <v>5714</v>
      </c>
      <c r="C216" s="230" t="s">
        <v>6854</v>
      </c>
      <c r="D216" s="231">
        <v>1</v>
      </c>
      <c r="E216" s="133">
        <v>1</v>
      </c>
      <c r="F216" s="230"/>
      <c r="G216" s="288"/>
      <c r="H216" s="238"/>
      <c r="I216" s="131"/>
      <c r="J216" s="128" t="s">
        <v>6855</v>
      </c>
      <c r="K216" s="128" t="s">
        <v>5303</v>
      </c>
      <c r="L216" s="126"/>
      <c r="M216" s="126"/>
      <c r="N216" s="129" t="s">
        <v>48</v>
      </c>
      <c r="O216" s="129" t="s">
        <v>48</v>
      </c>
      <c r="P216" s="126"/>
      <c r="Q216" s="195" t="s">
        <v>6301</v>
      </c>
      <c r="R216" s="126"/>
      <c r="S216" s="126"/>
      <c r="T216" s="126" t="s">
        <v>6976</v>
      </c>
      <c r="U216" s="126" t="s">
        <v>6935</v>
      </c>
      <c r="V216" s="126" t="s">
        <v>6936</v>
      </c>
      <c r="W216" s="126"/>
      <c r="X216" s="126"/>
      <c r="Y216" s="126"/>
    </row>
    <row r="217" spans="1:25" ht="30" x14ac:dyDescent="0.25">
      <c r="A217" s="85" t="s">
        <v>1526</v>
      </c>
      <c r="B217" s="166" t="s">
        <v>5714</v>
      </c>
      <c r="C217" s="230" t="s">
        <v>6856</v>
      </c>
      <c r="D217" s="231">
        <v>1</v>
      </c>
      <c r="E217" s="133">
        <v>1</v>
      </c>
      <c r="F217" s="230" t="s">
        <v>6857</v>
      </c>
      <c r="G217" s="288" t="s">
        <v>7618</v>
      </c>
      <c r="H217" s="238">
        <v>1</v>
      </c>
      <c r="I217" s="131">
        <v>1</v>
      </c>
      <c r="J217" s="128" t="s">
        <v>6858</v>
      </c>
      <c r="K217" s="128" t="s">
        <v>5303</v>
      </c>
      <c r="L217" s="126"/>
      <c r="M217" s="126"/>
      <c r="N217" s="129" t="s">
        <v>48</v>
      </c>
      <c r="O217" s="129" t="s">
        <v>48</v>
      </c>
      <c r="P217" s="126"/>
      <c r="Q217" s="195" t="s">
        <v>6301</v>
      </c>
      <c r="R217" s="126"/>
      <c r="S217" s="126"/>
      <c r="T217" s="126" t="s">
        <v>6977</v>
      </c>
      <c r="U217" s="126" t="s">
        <v>6935</v>
      </c>
      <c r="V217" s="126" t="s">
        <v>6936</v>
      </c>
      <c r="W217" s="126" t="s">
        <v>6978</v>
      </c>
      <c r="X217" s="126" t="s">
        <v>6935</v>
      </c>
      <c r="Y217" s="126" t="s">
        <v>6936</v>
      </c>
    </row>
    <row r="218" spans="1:25" ht="30" x14ac:dyDescent="0.25">
      <c r="A218" s="85" t="s">
        <v>1527</v>
      </c>
      <c r="B218" s="166" t="s">
        <v>5714</v>
      </c>
      <c r="C218" s="230" t="s">
        <v>6859</v>
      </c>
      <c r="D218" s="231">
        <v>1</v>
      </c>
      <c r="E218" s="133">
        <v>1</v>
      </c>
      <c r="F218" s="230" t="s">
        <v>6860</v>
      </c>
      <c r="G218" s="288" t="s">
        <v>7618</v>
      </c>
      <c r="H218" s="238">
        <v>2</v>
      </c>
      <c r="I218" s="131">
        <v>1</v>
      </c>
      <c r="J218" s="128" t="s">
        <v>6861</v>
      </c>
      <c r="K218" s="128" t="s">
        <v>5303</v>
      </c>
      <c r="L218" s="126"/>
      <c r="M218" s="126"/>
      <c r="N218" s="129" t="s">
        <v>48</v>
      </c>
      <c r="O218" s="129" t="s">
        <v>48</v>
      </c>
      <c r="P218" s="126"/>
      <c r="Q218" s="195" t="s">
        <v>6301</v>
      </c>
      <c r="R218" s="126"/>
      <c r="S218" s="126"/>
      <c r="T218" s="126" t="s">
        <v>6979</v>
      </c>
      <c r="U218" s="126" t="s">
        <v>6935</v>
      </c>
      <c r="V218" s="126" t="s">
        <v>6936</v>
      </c>
      <c r="W218" s="126" t="s">
        <v>6980</v>
      </c>
      <c r="X218" s="126" t="s">
        <v>6935</v>
      </c>
      <c r="Y218" s="126" t="s">
        <v>6939</v>
      </c>
    </row>
    <row r="219" spans="1:25" ht="30" x14ac:dyDescent="0.25">
      <c r="A219" s="85" t="s">
        <v>1528</v>
      </c>
      <c r="B219" s="166" t="s">
        <v>5714</v>
      </c>
      <c r="C219" s="230" t="s">
        <v>6862</v>
      </c>
      <c r="D219" s="231">
        <v>1</v>
      </c>
      <c r="E219" s="133">
        <v>1</v>
      </c>
      <c r="F219" s="230" t="s">
        <v>6863</v>
      </c>
      <c r="G219" s="288" t="s">
        <v>7618</v>
      </c>
      <c r="H219" s="238">
        <v>1</v>
      </c>
      <c r="I219" s="131">
        <v>1</v>
      </c>
      <c r="J219" s="128" t="s">
        <v>6864</v>
      </c>
      <c r="K219" s="128" t="s">
        <v>5303</v>
      </c>
      <c r="L219" s="129" t="s">
        <v>48</v>
      </c>
      <c r="M219" s="129" t="s">
        <v>48</v>
      </c>
      <c r="N219" s="126"/>
      <c r="O219" s="126"/>
      <c r="P219" s="126"/>
      <c r="Q219" s="195" t="s">
        <v>6301</v>
      </c>
      <c r="R219" s="126"/>
      <c r="S219" s="126"/>
      <c r="T219" s="126" t="s">
        <v>6981</v>
      </c>
      <c r="U219" s="126" t="s">
        <v>6935</v>
      </c>
      <c r="V219" s="126" t="s">
        <v>6936</v>
      </c>
      <c r="W219" s="126" t="s">
        <v>6982</v>
      </c>
      <c r="X219" s="126" t="s">
        <v>6935</v>
      </c>
      <c r="Y219" s="126" t="s">
        <v>6936</v>
      </c>
    </row>
    <row r="220" spans="1:25" ht="30" x14ac:dyDescent="0.25">
      <c r="A220" s="85" t="s">
        <v>1529</v>
      </c>
      <c r="B220" s="166" t="s">
        <v>5714</v>
      </c>
      <c r="C220" s="230" t="s">
        <v>6865</v>
      </c>
      <c r="D220" s="231">
        <v>1</v>
      </c>
      <c r="E220" s="133">
        <v>1</v>
      </c>
      <c r="F220" s="230" t="s">
        <v>6866</v>
      </c>
      <c r="G220" s="288" t="s">
        <v>7618</v>
      </c>
      <c r="H220" s="238">
        <v>2</v>
      </c>
      <c r="I220" s="131">
        <v>1</v>
      </c>
      <c r="J220" s="128" t="s">
        <v>6867</v>
      </c>
      <c r="K220" s="128" t="s">
        <v>5303</v>
      </c>
      <c r="L220" s="126"/>
      <c r="M220" s="126"/>
      <c r="N220" s="129" t="s">
        <v>48</v>
      </c>
      <c r="O220" s="129" t="s">
        <v>48</v>
      </c>
      <c r="P220" s="126"/>
      <c r="Q220" s="195" t="s">
        <v>6301</v>
      </c>
      <c r="R220" s="126"/>
      <c r="S220" s="126"/>
      <c r="T220" s="126" t="s">
        <v>6983</v>
      </c>
      <c r="U220" s="126" t="s">
        <v>6935</v>
      </c>
      <c r="V220" s="126" t="s">
        <v>6936</v>
      </c>
      <c r="W220" s="126" t="s">
        <v>6984</v>
      </c>
      <c r="X220" s="126" t="s">
        <v>6935</v>
      </c>
      <c r="Y220" s="126" t="s">
        <v>6939</v>
      </c>
    </row>
    <row r="221" spans="1:25" ht="30" x14ac:dyDescent="0.25">
      <c r="A221" s="85" t="s">
        <v>1530</v>
      </c>
      <c r="B221" s="166" t="s">
        <v>5714</v>
      </c>
      <c r="C221" s="230" t="s">
        <v>6868</v>
      </c>
      <c r="D221" s="231">
        <v>1</v>
      </c>
      <c r="E221" s="133">
        <v>1</v>
      </c>
      <c r="F221" s="230"/>
      <c r="G221" s="288"/>
      <c r="H221" s="238"/>
      <c r="I221" s="131"/>
      <c r="J221" s="128" t="s">
        <v>6869</v>
      </c>
      <c r="K221" s="128" t="s">
        <v>5303</v>
      </c>
      <c r="L221" s="126"/>
      <c r="M221" s="126"/>
      <c r="N221" s="129" t="s">
        <v>48</v>
      </c>
      <c r="O221" s="129" t="s">
        <v>48</v>
      </c>
      <c r="P221" s="126"/>
      <c r="Q221" s="195" t="s">
        <v>6301</v>
      </c>
      <c r="R221" s="126"/>
      <c r="S221" s="126"/>
      <c r="T221" s="126" t="s">
        <v>6985</v>
      </c>
      <c r="U221" s="126" t="s">
        <v>6935</v>
      </c>
      <c r="V221" s="126" t="s">
        <v>6936</v>
      </c>
      <c r="W221" s="126"/>
      <c r="X221" s="126"/>
      <c r="Y221" s="126"/>
    </row>
    <row r="222" spans="1:25" ht="30" x14ac:dyDescent="0.25">
      <c r="A222" s="85" t="s">
        <v>1531</v>
      </c>
      <c r="B222" s="166" t="s">
        <v>5714</v>
      </c>
      <c r="C222" s="230" t="s">
        <v>6870</v>
      </c>
      <c r="D222" s="231">
        <v>1</v>
      </c>
      <c r="E222" s="133">
        <v>1</v>
      </c>
      <c r="F222" s="230" t="s">
        <v>6871</v>
      </c>
      <c r="G222" s="288" t="s">
        <v>7618</v>
      </c>
      <c r="H222" s="238">
        <v>1</v>
      </c>
      <c r="I222" s="131">
        <v>1</v>
      </c>
      <c r="J222" s="128" t="s">
        <v>6872</v>
      </c>
      <c r="K222" s="128" t="s">
        <v>5303</v>
      </c>
      <c r="L222" s="129" t="s">
        <v>48</v>
      </c>
      <c r="M222" s="129" t="s">
        <v>48</v>
      </c>
      <c r="N222" s="126"/>
      <c r="O222" s="126"/>
      <c r="P222" s="126"/>
      <c r="Q222" s="195" t="s">
        <v>6301</v>
      </c>
      <c r="R222" s="126"/>
      <c r="S222" s="126"/>
      <c r="T222" s="126" t="s">
        <v>6986</v>
      </c>
      <c r="U222" s="126" t="s">
        <v>6935</v>
      </c>
      <c r="V222" s="126" t="s">
        <v>6936</v>
      </c>
      <c r="W222" s="126" t="s">
        <v>6987</v>
      </c>
      <c r="X222" s="126" t="s">
        <v>6935</v>
      </c>
      <c r="Y222" s="126" t="s">
        <v>6936</v>
      </c>
    </row>
    <row r="223" spans="1:25" ht="30" x14ac:dyDescent="0.25">
      <c r="A223" s="85" t="s">
        <v>1532</v>
      </c>
      <c r="B223" s="166" t="s">
        <v>5714</v>
      </c>
      <c r="C223" s="230" t="s">
        <v>6873</v>
      </c>
      <c r="D223" s="231">
        <v>1</v>
      </c>
      <c r="E223" s="133">
        <v>1</v>
      </c>
      <c r="F223" s="230"/>
      <c r="G223" s="288"/>
      <c r="H223" s="238"/>
      <c r="I223" s="131"/>
      <c r="J223" s="128" t="s">
        <v>6874</v>
      </c>
      <c r="K223" s="128" t="s">
        <v>5303</v>
      </c>
      <c r="L223" s="129" t="s">
        <v>48</v>
      </c>
      <c r="M223" s="129" t="s">
        <v>48</v>
      </c>
      <c r="N223" s="126"/>
      <c r="O223" s="126"/>
      <c r="P223" s="126"/>
      <c r="Q223" s="195" t="s">
        <v>6301</v>
      </c>
      <c r="R223" s="126"/>
      <c r="S223" s="126"/>
      <c r="T223" s="126" t="s">
        <v>6988</v>
      </c>
      <c r="U223" s="126" t="s">
        <v>6935</v>
      </c>
      <c r="V223" s="232" t="s">
        <v>6936</v>
      </c>
      <c r="W223" s="126"/>
      <c r="X223" s="126"/>
      <c r="Y223" s="126"/>
    </row>
    <row r="224" spans="1:25" hidden="1" x14ac:dyDescent="0.25">
      <c r="A224" s="85" t="s">
        <v>1533</v>
      </c>
      <c r="B224" s="246" t="s">
        <v>6875</v>
      </c>
      <c r="C224" s="128" t="s">
        <v>2385</v>
      </c>
      <c r="D224" s="137">
        <v>1</v>
      </c>
      <c r="E224" s="133">
        <v>1</v>
      </c>
      <c r="F224" s="128" t="s">
        <v>6876</v>
      </c>
      <c r="G224" s="128"/>
      <c r="H224" s="228">
        <v>1</v>
      </c>
      <c r="I224" s="131">
        <v>1</v>
      </c>
      <c r="J224" s="128" t="s">
        <v>6877</v>
      </c>
      <c r="K224" s="128" t="s">
        <v>4886</v>
      </c>
      <c r="L224" s="129" t="s">
        <v>48</v>
      </c>
      <c r="M224" s="129" t="s">
        <v>48</v>
      </c>
      <c r="N224" s="126"/>
      <c r="O224" s="126"/>
      <c r="P224" s="126" t="s">
        <v>7018</v>
      </c>
      <c r="Q224" s="126" t="s">
        <v>6723</v>
      </c>
      <c r="R224" s="229" t="s">
        <v>6721</v>
      </c>
      <c r="S224" s="126"/>
      <c r="T224" s="128" t="s">
        <v>6989</v>
      </c>
      <c r="U224" s="126" t="s">
        <v>6990</v>
      </c>
      <c r="V224" s="126" t="s">
        <v>6991</v>
      </c>
      <c r="X224" s="126" t="s">
        <v>6990</v>
      </c>
      <c r="Y224" s="126" t="s">
        <v>6936</v>
      </c>
    </row>
    <row r="225" spans="1:26" hidden="1" x14ac:dyDescent="0.25">
      <c r="A225" s="85" t="s">
        <v>1534</v>
      </c>
      <c r="B225" s="166" t="s">
        <v>6875</v>
      </c>
      <c r="C225" s="128" t="s">
        <v>2940</v>
      </c>
      <c r="D225" s="137">
        <v>1</v>
      </c>
      <c r="E225" s="133">
        <v>1</v>
      </c>
      <c r="F225" s="128" t="s">
        <v>6878</v>
      </c>
      <c r="G225" s="128"/>
      <c r="H225" s="228">
        <v>1</v>
      </c>
      <c r="I225" s="131">
        <v>1</v>
      </c>
      <c r="J225" s="128" t="s">
        <v>6879</v>
      </c>
      <c r="K225" s="128" t="s">
        <v>4886</v>
      </c>
      <c r="L225" s="129" t="s">
        <v>48</v>
      </c>
      <c r="M225" s="129" t="s">
        <v>48</v>
      </c>
      <c r="N225" s="126"/>
      <c r="O225" s="126"/>
      <c r="P225" s="126" t="s">
        <v>7018</v>
      </c>
      <c r="Q225" s="126" t="s">
        <v>6723</v>
      </c>
      <c r="R225" s="229" t="s">
        <v>6721</v>
      </c>
      <c r="S225" s="126"/>
      <c r="T225" s="128" t="s">
        <v>6993</v>
      </c>
      <c r="U225" s="126" t="s">
        <v>6990</v>
      </c>
      <c r="V225" s="126" t="s">
        <v>6991</v>
      </c>
      <c r="W225" s="126" t="s">
        <v>6992</v>
      </c>
      <c r="X225" s="126" t="s">
        <v>6990</v>
      </c>
      <c r="Y225" s="126" t="s">
        <v>6936</v>
      </c>
    </row>
    <row r="226" spans="1:26" hidden="1" x14ac:dyDescent="0.25">
      <c r="A226" s="85" t="s">
        <v>1535</v>
      </c>
      <c r="B226" s="166" t="s">
        <v>6875</v>
      </c>
      <c r="C226" s="128" t="s">
        <v>2364</v>
      </c>
      <c r="D226" s="137">
        <v>2</v>
      </c>
      <c r="E226" s="133">
        <v>1</v>
      </c>
      <c r="F226" s="128" t="s">
        <v>6880</v>
      </c>
      <c r="G226" s="128"/>
      <c r="H226" s="228">
        <v>2</v>
      </c>
      <c r="I226" s="131">
        <v>1</v>
      </c>
      <c r="J226" s="130" t="s">
        <v>6879</v>
      </c>
      <c r="K226" s="128" t="s">
        <v>4886</v>
      </c>
      <c r="L226" s="129" t="s">
        <v>48</v>
      </c>
      <c r="M226" s="129" t="s">
        <v>48</v>
      </c>
      <c r="N226" s="126"/>
      <c r="O226" s="126"/>
      <c r="P226" s="126" t="s">
        <v>7018</v>
      </c>
      <c r="Q226" s="126" t="s">
        <v>6723</v>
      </c>
      <c r="R226" s="229" t="s">
        <v>6721</v>
      </c>
      <c r="S226" s="126"/>
      <c r="T226" s="128" t="s">
        <v>6995</v>
      </c>
      <c r="U226" s="126" t="s">
        <v>6990</v>
      </c>
      <c r="V226" s="126" t="s">
        <v>6991</v>
      </c>
      <c r="W226" s="126" t="s">
        <v>6994</v>
      </c>
      <c r="X226" s="126" t="s">
        <v>6990</v>
      </c>
      <c r="Y226" s="126" t="s">
        <v>6936</v>
      </c>
    </row>
    <row r="227" spans="1:26" hidden="1" x14ac:dyDescent="0.25">
      <c r="A227" s="85" t="s">
        <v>1536</v>
      </c>
      <c r="B227" s="166" t="s">
        <v>6875</v>
      </c>
      <c r="C227" s="128" t="s">
        <v>6881</v>
      </c>
      <c r="D227" s="137">
        <v>1</v>
      </c>
      <c r="E227" s="133">
        <v>1</v>
      </c>
      <c r="F227" s="128" t="s">
        <v>6882</v>
      </c>
      <c r="G227" s="128"/>
      <c r="H227" s="228">
        <v>1</v>
      </c>
      <c r="I227" s="131">
        <v>1</v>
      </c>
      <c r="J227" s="130" t="s">
        <v>6883</v>
      </c>
      <c r="K227" s="128" t="s">
        <v>4886</v>
      </c>
      <c r="L227" s="129" t="s">
        <v>48</v>
      </c>
      <c r="M227" s="129"/>
      <c r="N227" s="126"/>
      <c r="O227" s="129" t="s">
        <v>48</v>
      </c>
      <c r="P227" s="126" t="s">
        <v>7018</v>
      </c>
      <c r="Q227" s="126" t="s">
        <v>6723</v>
      </c>
      <c r="R227" s="229" t="s">
        <v>6721</v>
      </c>
      <c r="S227" s="126"/>
      <c r="T227" s="128" t="s">
        <v>6997</v>
      </c>
      <c r="U227" s="126" t="s">
        <v>6990</v>
      </c>
      <c r="V227" s="126" t="s">
        <v>6991</v>
      </c>
      <c r="W227" s="126" t="s">
        <v>6996</v>
      </c>
      <c r="X227" s="126" t="s">
        <v>6990</v>
      </c>
      <c r="Y227" s="126" t="s">
        <v>6936</v>
      </c>
    </row>
    <row r="228" spans="1:26" hidden="1" x14ac:dyDescent="0.25">
      <c r="A228" s="85" t="s">
        <v>1537</v>
      </c>
      <c r="B228" s="166" t="s">
        <v>6875</v>
      </c>
      <c r="C228" s="128" t="s">
        <v>2372</v>
      </c>
      <c r="D228" s="137">
        <v>2</v>
      </c>
      <c r="E228" s="133">
        <v>1</v>
      </c>
      <c r="F228" s="128" t="s">
        <v>6884</v>
      </c>
      <c r="G228" s="128"/>
      <c r="H228" s="228">
        <v>2</v>
      </c>
      <c r="I228" s="131">
        <v>1</v>
      </c>
      <c r="J228" s="130" t="s">
        <v>6883</v>
      </c>
      <c r="K228" s="128" t="s">
        <v>4886</v>
      </c>
      <c r="L228" s="129" t="s">
        <v>48</v>
      </c>
      <c r="M228" s="129"/>
      <c r="N228" s="126"/>
      <c r="O228" s="129" t="s">
        <v>48</v>
      </c>
      <c r="P228" s="126" t="s">
        <v>7018</v>
      </c>
      <c r="Q228" s="126" t="s">
        <v>6723</v>
      </c>
      <c r="R228" s="229" t="s">
        <v>6721</v>
      </c>
      <c r="S228" s="126"/>
      <c r="T228" s="128" t="s">
        <v>6999</v>
      </c>
      <c r="U228" s="126" t="s">
        <v>6990</v>
      </c>
      <c r="V228" s="126" t="s">
        <v>7000</v>
      </c>
      <c r="W228" s="126" t="s">
        <v>6998</v>
      </c>
      <c r="X228" s="126" t="s">
        <v>6990</v>
      </c>
      <c r="Y228" s="126" t="s">
        <v>6939</v>
      </c>
    </row>
    <row r="229" spans="1:26" hidden="1" x14ac:dyDescent="0.25">
      <c r="A229" s="85" t="s">
        <v>1538</v>
      </c>
      <c r="B229" s="166" t="s">
        <v>6875</v>
      </c>
      <c r="C229" s="128" t="s">
        <v>2677</v>
      </c>
      <c r="D229" s="137">
        <v>1</v>
      </c>
      <c r="E229" s="133">
        <v>1</v>
      </c>
      <c r="F229" s="128" t="s">
        <v>6885</v>
      </c>
      <c r="G229" s="128"/>
      <c r="H229" s="228">
        <v>2</v>
      </c>
      <c r="I229" s="131">
        <v>1</v>
      </c>
      <c r="J229" s="130" t="s">
        <v>6883</v>
      </c>
      <c r="K229" s="128" t="s">
        <v>4886</v>
      </c>
      <c r="L229" s="129" t="s">
        <v>48</v>
      </c>
      <c r="M229" s="126"/>
      <c r="N229" s="126"/>
      <c r="O229" s="129" t="s">
        <v>48</v>
      </c>
      <c r="P229" s="126" t="s">
        <v>7018</v>
      </c>
      <c r="Q229" s="126" t="s">
        <v>6723</v>
      </c>
      <c r="R229" s="229" t="s">
        <v>6721</v>
      </c>
      <c r="S229" s="126"/>
      <c r="T229" s="128" t="s">
        <v>7002</v>
      </c>
      <c r="U229" s="126" t="s">
        <v>6990</v>
      </c>
      <c r="V229" s="126" t="s">
        <v>6991</v>
      </c>
      <c r="W229" s="126" t="s">
        <v>7001</v>
      </c>
      <c r="X229" s="126" t="s">
        <v>6990</v>
      </c>
      <c r="Y229" s="126" t="s">
        <v>6939</v>
      </c>
    </row>
    <row r="230" spans="1:26" hidden="1" x14ac:dyDescent="0.25">
      <c r="A230" s="85" t="s">
        <v>1539</v>
      </c>
      <c r="B230" s="166" t="s">
        <v>6875</v>
      </c>
      <c r="C230" s="128" t="s">
        <v>2950</v>
      </c>
      <c r="D230" s="137">
        <v>1</v>
      </c>
      <c r="E230" s="133">
        <v>1</v>
      </c>
      <c r="F230" s="128" t="s">
        <v>6886</v>
      </c>
      <c r="G230" s="128"/>
      <c r="H230" s="228">
        <v>1</v>
      </c>
      <c r="I230" s="131">
        <v>1</v>
      </c>
      <c r="J230" s="130" t="s">
        <v>6887</v>
      </c>
      <c r="K230" s="128" t="s">
        <v>4886</v>
      </c>
      <c r="L230" s="129" t="s">
        <v>48</v>
      </c>
      <c r="M230" s="129" t="s">
        <v>48</v>
      </c>
      <c r="N230" s="126"/>
      <c r="O230" s="126"/>
      <c r="P230" s="126" t="s">
        <v>7018</v>
      </c>
      <c r="Q230" s="126" t="s">
        <v>6723</v>
      </c>
      <c r="R230" s="229" t="s">
        <v>6721</v>
      </c>
      <c r="S230" s="126"/>
      <c r="T230" s="128" t="s">
        <v>7004</v>
      </c>
      <c r="U230" s="126" t="s">
        <v>6990</v>
      </c>
      <c r="V230" s="126" t="s">
        <v>6991</v>
      </c>
      <c r="W230" s="126" t="s">
        <v>7003</v>
      </c>
      <c r="X230" s="229" t="s">
        <v>6990</v>
      </c>
      <c r="Y230" s="126" t="s">
        <v>6936</v>
      </c>
    </row>
    <row r="231" spans="1:26" hidden="1" x14ac:dyDescent="0.25">
      <c r="A231" s="85" t="s">
        <v>1540</v>
      </c>
      <c r="B231" s="166" t="s">
        <v>6875</v>
      </c>
      <c r="C231" s="128" t="s">
        <v>6888</v>
      </c>
      <c r="D231" s="137">
        <v>1</v>
      </c>
      <c r="E231" s="133">
        <v>1</v>
      </c>
      <c r="F231" s="128" t="s">
        <v>6889</v>
      </c>
      <c r="G231" s="128"/>
      <c r="H231" s="228">
        <v>1</v>
      </c>
      <c r="I231" s="131">
        <v>1</v>
      </c>
      <c r="J231" s="130" t="s">
        <v>6890</v>
      </c>
      <c r="K231" s="128" t="s">
        <v>4886</v>
      </c>
      <c r="L231" s="129" t="s">
        <v>48</v>
      </c>
      <c r="M231" s="129" t="s">
        <v>48</v>
      </c>
      <c r="N231" s="126"/>
      <c r="O231" s="126"/>
      <c r="P231" s="126" t="s">
        <v>7018</v>
      </c>
      <c r="Q231" s="126" t="s">
        <v>6723</v>
      </c>
      <c r="R231" s="229" t="s">
        <v>6721</v>
      </c>
      <c r="S231" s="126"/>
      <c r="T231" s="128" t="s">
        <v>7006</v>
      </c>
      <c r="U231" s="126" t="s">
        <v>6990</v>
      </c>
      <c r="V231" s="126" t="s">
        <v>6991</v>
      </c>
      <c r="W231" s="126" t="s">
        <v>7005</v>
      </c>
      <c r="X231" s="126" t="s">
        <v>6990</v>
      </c>
      <c r="Y231" s="126" t="s">
        <v>6936</v>
      </c>
    </row>
    <row r="232" spans="1:26" hidden="1" x14ac:dyDescent="0.25">
      <c r="A232" s="85" t="s">
        <v>1541</v>
      </c>
      <c r="B232" s="166" t="s">
        <v>6875</v>
      </c>
      <c r="C232" s="128" t="s">
        <v>6891</v>
      </c>
      <c r="D232" s="137">
        <v>1</v>
      </c>
      <c r="E232" s="133">
        <v>1</v>
      </c>
      <c r="F232" s="128" t="s">
        <v>6892</v>
      </c>
      <c r="G232" s="128"/>
      <c r="H232" s="228">
        <v>1</v>
      </c>
      <c r="I232" s="131">
        <v>1</v>
      </c>
      <c r="J232" s="130" t="s">
        <v>6890</v>
      </c>
      <c r="K232" s="128" t="s">
        <v>4886</v>
      </c>
      <c r="L232" s="129" t="s">
        <v>48</v>
      </c>
      <c r="M232" s="126"/>
      <c r="N232" s="126"/>
      <c r="O232" s="129" t="s">
        <v>48</v>
      </c>
      <c r="P232" s="126" t="s">
        <v>7018</v>
      </c>
      <c r="Q232" s="126" t="s">
        <v>6723</v>
      </c>
      <c r="R232" s="229" t="s">
        <v>6721</v>
      </c>
      <c r="S232" s="126"/>
      <c r="T232" s="128" t="s">
        <v>7008</v>
      </c>
      <c r="U232" s="126" t="s">
        <v>6990</v>
      </c>
      <c r="V232" s="126" t="s">
        <v>6991</v>
      </c>
      <c r="W232" s="126" t="s">
        <v>7007</v>
      </c>
      <c r="X232" s="126" t="s">
        <v>6990</v>
      </c>
      <c r="Y232" s="126" t="s">
        <v>6936</v>
      </c>
    </row>
    <row r="233" spans="1:26" hidden="1" x14ac:dyDescent="0.25">
      <c r="A233" s="85" t="s">
        <v>1542</v>
      </c>
      <c r="B233" s="166" t="s">
        <v>6875</v>
      </c>
      <c r="C233" s="128" t="s">
        <v>6893</v>
      </c>
      <c r="D233" s="137">
        <v>1</v>
      </c>
      <c r="E233" s="133">
        <v>1</v>
      </c>
      <c r="F233" s="128" t="s">
        <v>6894</v>
      </c>
      <c r="G233" s="128"/>
      <c r="H233" s="228">
        <v>1</v>
      </c>
      <c r="I233" s="131">
        <v>1</v>
      </c>
      <c r="J233" s="130" t="s">
        <v>6890</v>
      </c>
      <c r="K233" s="128" t="s">
        <v>4886</v>
      </c>
      <c r="L233" s="129" t="s">
        <v>48</v>
      </c>
      <c r="M233" s="129" t="s">
        <v>48</v>
      </c>
      <c r="N233" s="126"/>
      <c r="O233" s="126"/>
      <c r="P233" s="126" t="s">
        <v>7018</v>
      </c>
      <c r="Q233" s="126" t="s">
        <v>6723</v>
      </c>
      <c r="R233" s="229" t="s">
        <v>6721</v>
      </c>
      <c r="S233" s="126"/>
      <c r="T233" s="128" t="s">
        <v>7010</v>
      </c>
      <c r="U233" s="126" t="s">
        <v>6990</v>
      </c>
      <c r="V233" s="126" t="s">
        <v>6991</v>
      </c>
      <c r="W233" s="126" t="s">
        <v>7009</v>
      </c>
      <c r="X233" s="126" t="s">
        <v>6990</v>
      </c>
      <c r="Y233" s="126" t="s">
        <v>6936</v>
      </c>
    </row>
    <row r="234" spans="1:26" hidden="1" x14ac:dyDescent="0.25">
      <c r="A234" s="85" t="s">
        <v>1543</v>
      </c>
      <c r="B234" s="166" t="s">
        <v>6875</v>
      </c>
      <c r="C234" s="128" t="s">
        <v>2356</v>
      </c>
      <c r="D234" s="137">
        <v>1</v>
      </c>
      <c r="E234" s="133">
        <v>1</v>
      </c>
      <c r="F234" s="128" t="s">
        <v>6895</v>
      </c>
      <c r="G234" s="128"/>
      <c r="H234" s="228">
        <v>1</v>
      </c>
      <c r="I234" s="131">
        <v>1</v>
      </c>
      <c r="J234" s="130" t="s">
        <v>6896</v>
      </c>
      <c r="K234" s="128" t="s">
        <v>4886</v>
      </c>
      <c r="L234" s="129" t="s">
        <v>48</v>
      </c>
      <c r="M234" s="126"/>
      <c r="N234" s="126"/>
      <c r="O234" s="129" t="s">
        <v>48</v>
      </c>
      <c r="P234" s="126" t="s">
        <v>7018</v>
      </c>
      <c r="Q234" s="126" t="s">
        <v>6723</v>
      </c>
      <c r="R234" s="229" t="s">
        <v>6721</v>
      </c>
      <c r="S234" s="126"/>
      <c r="T234" s="128" t="s">
        <v>7012</v>
      </c>
      <c r="U234" s="126" t="s">
        <v>6990</v>
      </c>
      <c r="V234" s="126" t="s">
        <v>6991</v>
      </c>
      <c r="W234" s="126" t="s">
        <v>7011</v>
      </c>
      <c r="X234" s="126" t="s">
        <v>6990</v>
      </c>
      <c r="Y234" s="126" t="s">
        <v>6936</v>
      </c>
    </row>
    <row r="235" spans="1:26" x14ac:dyDescent="0.25">
      <c r="A235" s="85" t="s">
        <v>1544</v>
      </c>
      <c r="B235" s="211" t="s">
        <v>5266</v>
      </c>
      <c r="C235" s="128" t="s">
        <v>6897</v>
      </c>
      <c r="D235" s="137">
        <v>1</v>
      </c>
      <c r="E235" s="133">
        <v>1</v>
      </c>
      <c r="F235" s="128" t="s">
        <v>6898</v>
      </c>
      <c r="G235" s="288" t="s">
        <v>7618</v>
      </c>
      <c r="H235" s="228">
        <v>1</v>
      </c>
      <c r="I235" s="131">
        <v>1</v>
      </c>
      <c r="J235" s="130" t="s">
        <v>6899</v>
      </c>
      <c r="K235" s="128" t="s">
        <v>5303</v>
      </c>
      <c r="L235" s="129" t="s">
        <v>48</v>
      </c>
      <c r="M235" s="126"/>
      <c r="N235" s="126"/>
      <c r="O235" s="129" t="s">
        <v>48</v>
      </c>
      <c r="P235" s="126" t="s">
        <v>7019</v>
      </c>
      <c r="Q235" s="126" t="s">
        <v>6719</v>
      </c>
      <c r="R235" s="229" t="s">
        <v>6721</v>
      </c>
      <c r="S235" s="126"/>
      <c r="T235" s="128" t="s">
        <v>7014</v>
      </c>
      <c r="U235" s="126" t="s">
        <v>7015</v>
      </c>
      <c r="V235" s="126" t="s">
        <v>7016</v>
      </c>
      <c r="W235" s="239" t="s">
        <v>7013</v>
      </c>
      <c r="X235" s="126" t="s">
        <v>7015</v>
      </c>
      <c r="Y235" s="126" t="s">
        <v>7016</v>
      </c>
    </row>
    <row r="236" spans="1:26" ht="30" hidden="1" x14ac:dyDescent="0.25">
      <c r="A236" s="85" t="s">
        <v>1545</v>
      </c>
      <c r="B236" s="128" t="s">
        <v>6350</v>
      </c>
      <c r="C236" s="128" t="s">
        <v>7099</v>
      </c>
      <c r="D236" s="137">
        <v>1</v>
      </c>
      <c r="E236" s="133">
        <v>1</v>
      </c>
      <c r="F236" s="128" t="s">
        <v>7022</v>
      </c>
      <c r="G236" s="128"/>
      <c r="H236" s="131">
        <v>1</v>
      </c>
      <c r="I236" s="131">
        <v>1</v>
      </c>
      <c r="J236" s="235" t="s">
        <v>7049</v>
      </c>
      <c r="K236" s="128" t="s">
        <v>4738</v>
      </c>
      <c r="L236" s="129" t="s">
        <v>48</v>
      </c>
      <c r="M236" s="126"/>
      <c r="N236" s="126"/>
      <c r="O236" s="129" t="s">
        <v>48</v>
      </c>
      <c r="P236" s="126"/>
      <c r="Q236" s="195" t="s">
        <v>6301</v>
      </c>
      <c r="R236" s="126"/>
      <c r="S236" s="126"/>
      <c r="T236" s="128" t="s">
        <v>7105</v>
      </c>
      <c r="U236" s="126" t="s">
        <v>7015</v>
      </c>
      <c r="V236" s="126" t="s">
        <v>7016</v>
      </c>
      <c r="W236" s="126" t="s">
        <v>7017</v>
      </c>
      <c r="X236" s="130" t="s">
        <v>7015</v>
      </c>
      <c r="Y236" s="126" t="s">
        <v>7016</v>
      </c>
      <c r="Z236" s="170"/>
    </row>
    <row r="237" spans="1:26" ht="30" hidden="1" x14ac:dyDescent="0.25">
      <c r="A237" s="85" t="s">
        <v>1546</v>
      </c>
      <c r="B237" s="128" t="s">
        <v>6350</v>
      </c>
      <c r="C237" s="128" t="s">
        <v>1924</v>
      </c>
      <c r="D237" s="137">
        <v>1</v>
      </c>
      <c r="E237" s="133">
        <v>1</v>
      </c>
      <c r="F237" s="128" t="s">
        <v>7023</v>
      </c>
      <c r="G237" s="128"/>
      <c r="H237" s="131">
        <v>1</v>
      </c>
      <c r="I237" s="131">
        <v>1</v>
      </c>
      <c r="J237" s="235" t="s">
        <v>7050</v>
      </c>
      <c r="K237" s="128" t="s">
        <v>4738</v>
      </c>
      <c r="L237" s="129" t="s">
        <v>48</v>
      </c>
      <c r="M237" s="126"/>
      <c r="N237" s="126"/>
      <c r="O237" s="129" t="s">
        <v>48</v>
      </c>
      <c r="P237" s="126"/>
      <c r="Q237" s="195" t="s">
        <v>6301</v>
      </c>
      <c r="R237" s="126"/>
      <c r="S237" s="126"/>
      <c r="T237" s="128" t="s">
        <v>7106</v>
      </c>
      <c r="U237" s="126" t="s">
        <v>7015</v>
      </c>
      <c r="V237" s="126" t="s">
        <v>7016</v>
      </c>
      <c r="W237" s="126" t="s">
        <v>7072</v>
      </c>
      <c r="X237" s="130" t="s">
        <v>7015</v>
      </c>
      <c r="Y237" s="126" t="s">
        <v>7016</v>
      </c>
      <c r="Z237" s="170"/>
    </row>
    <row r="238" spans="1:26" ht="30" hidden="1" x14ac:dyDescent="0.25">
      <c r="A238" s="85" t="s">
        <v>1547</v>
      </c>
      <c r="B238" s="128" t="s">
        <v>6350</v>
      </c>
      <c r="C238" s="128" t="s">
        <v>7104</v>
      </c>
      <c r="D238" s="137">
        <v>1</v>
      </c>
      <c r="E238" s="133">
        <v>1</v>
      </c>
      <c r="F238" s="128" t="s">
        <v>7024</v>
      </c>
      <c r="G238" s="128"/>
      <c r="H238" s="131">
        <v>1</v>
      </c>
      <c r="I238" s="131">
        <v>1</v>
      </c>
      <c r="J238" s="235" t="s">
        <v>7051</v>
      </c>
      <c r="K238" s="128" t="s">
        <v>4738</v>
      </c>
      <c r="L238" s="129" t="s">
        <v>48</v>
      </c>
      <c r="M238" s="126"/>
      <c r="N238" s="126"/>
      <c r="O238" s="129" t="s">
        <v>48</v>
      </c>
      <c r="P238" s="126"/>
      <c r="Q238" s="195" t="s">
        <v>6301</v>
      </c>
      <c r="R238" s="126"/>
      <c r="S238" s="126"/>
      <c r="T238" s="128" t="s">
        <v>7107</v>
      </c>
      <c r="U238" s="126" t="s">
        <v>7015</v>
      </c>
      <c r="V238" s="126" t="s">
        <v>7016</v>
      </c>
      <c r="W238" s="126" t="s">
        <v>7073</v>
      </c>
      <c r="X238" s="130" t="s">
        <v>7015</v>
      </c>
      <c r="Y238" s="126" t="s">
        <v>7016</v>
      </c>
      <c r="Z238" s="170"/>
    </row>
    <row r="239" spans="1:26" ht="30" hidden="1" x14ac:dyDescent="0.25">
      <c r="A239" s="85" t="s">
        <v>1548</v>
      </c>
      <c r="B239" s="128" t="s">
        <v>6350</v>
      </c>
      <c r="C239" s="128" t="s">
        <v>7100</v>
      </c>
      <c r="D239" s="137">
        <v>1</v>
      </c>
      <c r="E239" s="133">
        <v>1</v>
      </c>
      <c r="F239" s="128" t="s">
        <v>7025</v>
      </c>
      <c r="G239" s="128"/>
      <c r="H239" s="131">
        <v>1</v>
      </c>
      <c r="I239" s="131">
        <v>1</v>
      </c>
      <c r="J239" s="235" t="s">
        <v>7052</v>
      </c>
      <c r="K239" s="128" t="s">
        <v>4738</v>
      </c>
      <c r="L239" s="129" t="s">
        <v>48</v>
      </c>
      <c r="M239" s="126"/>
      <c r="N239" s="126"/>
      <c r="O239" s="129" t="s">
        <v>48</v>
      </c>
      <c r="P239" s="126"/>
      <c r="Q239" s="195" t="s">
        <v>6301</v>
      </c>
      <c r="R239" s="126"/>
      <c r="S239" s="126"/>
      <c r="T239" s="128" t="s">
        <v>7108</v>
      </c>
      <c r="U239" s="126" t="s">
        <v>7015</v>
      </c>
      <c r="V239" s="126" t="s">
        <v>7016</v>
      </c>
      <c r="W239" s="126" t="s">
        <v>7074</v>
      </c>
      <c r="X239" s="130" t="s">
        <v>7015</v>
      </c>
      <c r="Y239" s="126" t="s">
        <v>7016</v>
      </c>
      <c r="Z239" s="170"/>
    </row>
    <row r="240" spans="1:26" ht="30" hidden="1" x14ac:dyDescent="0.25">
      <c r="A240" s="85" t="s">
        <v>1549</v>
      </c>
      <c r="B240" s="128" t="s">
        <v>6350</v>
      </c>
      <c r="C240" s="128" t="s">
        <v>7101</v>
      </c>
      <c r="D240" s="137">
        <v>1</v>
      </c>
      <c r="E240" s="133">
        <v>1</v>
      </c>
      <c r="F240" s="128" t="s">
        <v>7026</v>
      </c>
      <c r="G240" s="128"/>
      <c r="H240" s="131">
        <v>1</v>
      </c>
      <c r="I240" s="131">
        <v>1</v>
      </c>
      <c r="J240" s="235" t="s">
        <v>7053</v>
      </c>
      <c r="K240" s="128" t="s">
        <v>4738</v>
      </c>
      <c r="L240" s="129" t="s">
        <v>48</v>
      </c>
      <c r="M240" s="126"/>
      <c r="N240" s="126"/>
      <c r="O240" s="129" t="s">
        <v>48</v>
      </c>
      <c r="P240" s="126"/>
      <c r="Q240" s="195" t="s">
        <v>6301</v>
      </c>
      <c r="R240" s="126"/>
      <c r="S240" s="126"/>
      <c r="T240" s="128" t="s">
        <v>7109</v>
      </c>
      <c r="U240" s="126" t="s">
        <v>7015</v>
      </c>
      <c r="V240" s="126" t="s">
        <v>7016</v>
      </c>
      <c r="W240" s="126" t="s">
        <v>7075</v>
      </c>
      <c r="X240" s="130" t="s">
        <v>7015</v>
      </c>
      <c r="Y240" s="126" t="s">
        <v>7016</v>
      </c>
      <c r="Z240" s="170"/>
    </row>
    <row r="241" spans="1:26" ht="30" hidden="1" x14ac:dyDescent="0.25">
      <c r="A241" s="85" t="s">
        <v>1550</v>
      </c>
      <c r="B241" s="128" t="s">
        <v>6350</v>
      </c>
      <c r="C241" s="128" t="s">
        <v>7102</v>
      </c>
      <c r="D241" s="137">
        <v>1</v>
      </c>
      <c r="E241" s="133">
        <v>1</v>
      </c>
      <c r="F241" s="128" t="s">
        <v>7027</v>
      </c>
      <c r="G241" s="128"/>
      <c r="H241" s="131">
        <v>1</v>
      </c>
      <c r="I241" s="131">
        <v>1</v>
      </c>
      <c r="J241" s="235" t="s">
        <v>7054</v>
      </c>
      <c r="K241" s="128" t="s">
        <v>4738</v>
      </c>
      <c r="L241" s="129" t="s">
        <v>48</v>
      </c>
      <c r="M241" s="126"/>
      <c r="N241" s="126"/>
      <c r="O241" s="129" t="s">
        <v>48</v>
      </c>
      <c r="P241" s="126"/>
      <c r="Q241" s="195" t="s">
        <v>6301</v>
      </c>
      <c r="R241" s="126"/>
      <c r="S241" s="126"/>
      <c r="T241" s="128" t="s">
        <v>7110</v>
      </c>
      <c r="U241" s="126" t="s">
        <v>7015</v>
      </c>
      <c r="V241" s="126" t="s">
        <v>7016</v>
      </c>
      <c r="W241" s="126" t="s">
        <v>7076</v>
      </c>
      <c r="X241" s="130" t="s">
        <v>7015</v>
      </c>
      <c r="Y241" s="126" t="s">
        <v>7016</v>
      </c>
      <c r="Z241" s="170"/>
    </row>
    <row r="242" spans="1:26" ht="30" hidden="1" x14ac:dyDescent="0.25">
      <c r="A242" s="85" t="s">
        <v>1551</v>
      </c>
      <c r="B242" s="128" t="s">
        <v>5588</v>
      </c>
      <c r="C242" s="128" t="s">
        <v>7103</v>
      </c>
      <c r="D242" s="236">
        <v>1</v>
      </c>
      <c r="E242" s="133">
        <v>1</v>
      </c>
      <c r="F242" s="128" t="s">
        <v>7028</v>
      </c>
      <c r="G242" s="128"/>
      <c r="H242" s="131">
        <v>1</v>
      </c>
      <c r="I242" s="131">
        <v>1</v>
      </c>
      <c r="J242" s="235" t="s">
        <v>7055</v>
      </c>
      <c r="K242" s="128" t="s">
        <v>4738</v>
      </c>
      <c r="L242" s="129" t="s">
        <v>48</v>
      </c>
      <c r="M242" s="126"/>
      <c r="N242" s="126"/>
      <c r="O242" s="129" t="s">
        <v>48</v>
      </c>
      <c r="P242" s="126"/>
      <c r="Q242" s="195" t="s">
        <v>6301</v>
      </c>
      <c r="R242" s="126"/>
      <c r="S242" s="126"/>
      <c r="T242" s="128" t="s">
        <v>7111</v>
      </c>
      <c r="U242" s="126" t="s">
        <v>7015</v>
      </c>
      <c r="V242" s="126" t="s">
        <v>7016</v>
      </c>
      <c r="W242" s="126" t="s">
        <v>7077</v>
      </c>
      <c r="X242" s="130" t="s">
        <v>7015</v>
      </c>
      <c r="Y242" s="126" t="s">
        <v>7016</v>
      </c>
      <c r="Z242" s="170"/>
    </row>
    <row r="243" spans="1:26" ht="30" hidden="1" x14ac:dyDescent="0.25">
      <c r="A243" s="85" t="s">
        <v>1552</v>
      </c>
      <c r="B243" s="128" t="s">
        <v>7020</v>
      </c>
      <c r="C243" s="211" t="s">
        <v>5933</v>
      </c>
      <c r="D243" s="133">
        <v>3</v>
      </c>
      <c r="E243" s="133">
        <v>1</v>
      </c>
      <c r="F243" s="128" t="s">
        <v>7029</v>
      </c>
      <c r="G243" s="128"/>
      <c r="H243" s="131">
        <v>3</v>
      </c>
      <c r="I243" s="131">
        <v>1</v>
      </c>
      <c r="J243" s="235" t="s">
        <v>6333</v>
      </c>
      <c r="K243" s="128" t="s">
        <v>4738</v>
      </c>
      <c r="L243" s="126"/>
      <c r="M243" s="126"/>
      <c r="N243" s="129" t="s">
        <v>48</v>
      </c>
      <c r="O243" s="129" t="s">
        <v>48</v>
      </c>
      <c r="P243" s="126"/>
      <c r="Q243" s="195" t="s">
        <v>6301</v>
      </c>
      <c r="R243" s="126"/>
      <c r="S243" s="126"/>
      <c r="T243" s="128" t="s">
        <v>7116</v>
      </c>
      <c r="U243" s="126" t="s">
        <v>7015</v>
      </c>
      <c r="V243" s="130" t="s">
        <v>7070</v>
      </c>
      <c r="W243" s="126" t="s">
        <v>7078</v>
      </c>
      <c r="X243" s="130" t="s">
        <v>7015</v>
      </c>
      <c r="Y243" s="130" t="s">
        <v>7070</v>
      </c>
      <c r="Z243" s="170"/>
    </row>
    <row r="244" spans="1:26" ht="30" hidden="1" x14ac:dyDescent="0.25">
      <c r="A244" s="85" t="s">
        <v>1553</v>
      </c>
      <c r="B244" s="128" t="s">
        <v>7020</v>
      </c>
      <c r="C244" s="211" t="s">
        <v>2685</v>
      </c>
      <c r="D244" s="133">
        <v>2</v>
      </c>
      <c r="E244" s="133">
        <v>1</v>
      </c>
      <c r="F244" s="128" t="s">
        <v>7030</v>
      </c>
      <c r="G244" s="128"/>
      <c r="H244" s="131">
        <v>3</v>
      </c>
      <c r="I244" s="131">
        <v>1</v>
      </c>
      <c r="J244" s="235" t="s">
        <v>4723</v>
      </c>
      <c r="K244" s="128" t="s">
        <v>4738</v>
      </c>
      <c r="L244" s="126"/>
      <c r="M244" s="126"/>
      <c r="N244" s="129" t="s">
        <v>48</v>
      </c>
      <c r="O244" s="129" t="s">
        <v>48</v>
      </c>
      <c r="P244" s="126"/>
      <c r="Q244" s="195" t="s">
        <v>6301</v>
      </c>
      <c r="R244" s="126"/>
      <c r="S244" s="126"/>
      <c r="T244" s="128" t="s">
        <v>7117</v>
      </c>
      <c r="U244" s="126" t="s">
        <v>7015</v>
      </c>
      <c r="V244" s="130" t="s">
        <v>7071</v>
      </c>
      <c r="W244" s="126" t="s">
        <v>7079</v>
      </c>
      <c r="X244" s="130" t="s">
        <v>7015</v>
      </c>
      <c r="Y244" s="130" t="s">
        <v>7070</v>
      </c>
      <c r="Z244" s="170"/>
    </row>
    <row r="245" spans="1:26" ht="30" hidden="1" x14ac:dyDescent="0.25">
      <c r="A245" s="85" t="s">
        <v>1554</v>
      </c>
      <c r="B245" s="128" t="s">
        <v>7020</v>
      </c>
      <c r="C245" s="211" t="s">
        <v>7112</v>
      </c>
      <c r="D245" s="133">
        <v>3</v>
      </c>
      <c r="E245" s="133">
        <v>1</v>
      </c>
      <c r="F245" s="128" t="s">
        <v>7031</v>
      </c>
      <c r="G245" s="128"/>
      <c r="H245" s="131">
        <v>3</v>
      </c>
      <c r="I245" s="131">
        <v>1</v>
      </c>
      <c r="J245" s="235" t="s">
        <v>7056</v>
      </c>
      <c r="K245" s="128" t="s">
        <v>4738</v>
      </c>
      <c r="L245" s="126"/>
      <c r="M245" s="126"/>
      <c r="N245" s="129" t="s">
        <v>48</v>
      </c>
      <c r="O245" s="129" t="s">
        <v>48</v>
      </c>
      <c r="P245" s="126"/>
      <c r="Q245" s="195" t="s">
        <v>6301</v>
      </c>
      <c r="R245" s="126"/>
      <c r="S245" s="126"/>
      <c r="T245" s="128" t="s">
        <v>7118</v>
      </c>
      <c r="U245" s="126" t="s">
        <v>7015</v>
      </c>
      <c r="V245" s="130" t="s">
        <v>7070</v>
      </c>
      <c r="W245" s="126" t="s">
        <v>7080</v>
      </c>
      <c r="X245" s="130" t="s">
        <v>7015</v>
      </c>
      <c r="Y245" s="130" t="s">
        <v>7070</v>
      </c>
      <c r="Z245" s="170"/>
    </row>
    <row r="246" spans="1:26" ht="30" hidden="1" x14ac:dyDescent="0.25">
      <c r="A246" s="85" t="s">
        <v>1555</v>
      </c>
      <c r="B246" s="128" t="s">
        <v>7020</v>
      </c>
      <c r="C246" s="211" t="s">
        <v>7113</v>
      </c>
      <c r="D246" s="133">
        <v>2</v>
      </c>
      <c r="E246" s="133">
        <v>1</v>
      </c>
      <c r="F246" s="128" t="s">
        <v>7032</v>
      </c>
      <c r="G246" s="128"/>
      <c r="H246" s="131">
        <v>2</v>
      </c>
      <c r="I246" s="131">
        <v>1</v>
      </c>
      <c r="J246" s="235" t="s">
        <v>7057</v>
      </c>
      <c r="K246" s="128" t="s">
        <v>4738</v>
      </c>
      <c r="L246" s="126"/>
      <c r="M246" s="126"/>
      <c r="N246" s="129" t="s">
        <v>48</v>
      </c>
      <c r="O246" s="129" t="s">
        <v>48</v>
      </c>
      <c r="P246" s="126"/>
      <c r="Q246" s="195" t="s">
        <v>6301</v>
      </c>
      <c r="R246" s="126"/>
      <c r="S246" s="126"/>
      <c r="T246" s="128" t="s">
        <v>7119</v>
      </c>
      <c r="U246" s="126" t="s">
        <v>7015</v>
      </c>
      <c r="V246" s="130" t="s">
        <v>7071</v>
      </c>
      <c r="W246" s="126" t="s">
        <v>7081</v>
      </c>
      <c r="X246" s="130" t="s">
        <v>7015</v>
      </c>
      <c r="Y246" s="130" t="s">
        <v>7071</v>
      </c>
      <c r="Z246" s="170"/>
    </row>
    <row r="247" spans="1:26" ht="30" hidden="1" x14ac:dyDescent="0.25">
      <c r="A247" s="85" t="s">
        <v>1556</v>
      </c>
      <c r="B247" s="128" t="s">
        <v>7020</v>
      </c>
      <c r="C247" s="211" t="s">
        <v>7114</v>
      </c>
      <c r="D247" s="133">
        <v>3</v>
      </c>
      <c r="E247" s="133">
        <v>1</v>
      </c>
      <c r="F247" s="128" t="s">
        <v>7033</v>
      </c>
      <c r="G247" s="128"/>
      <c r="H247" s="131">
        <v>3</v>
      </c>
      <c r="I247" s="131">
        <v>1</v>
      </c>
      <c r="J247" s="235" t="s">
        <v>7057</v>
      </c>
      <c r="K247" s="128" t="s">
        <v>4738</v>
      </c>
      <c r="L247" s="126"/>
      <c r="M247" s="126"/>
      <c r="N247" s="129" t="s">
        <v>48</v>
      </c>
      <c r="O247" s="129" t="s">
        <v>48</v>
      </c>
      <c r="P247" s="126"/>
      <c r="Q247" s="195" t="s">
        <v>6301</v>
      </c>
      <c r="R247" s="126"/>
      <c r="S247" s="126"/>
      <c r="T247" s="128" t="s">
        <v>7120</v>
      </c>
      <c r="U247" s="126" t="s">
        <v>7015</v>
      </c>
      <c r="V247" s="130" t="s">
        <v>7070</v>
      </c>
      <c r="W247" s="126" t="s">
        <v>7082</v>
      </c>
      <c r="X247" s="130" t="s">
        <v>7015</v>
      </c>
      <c r="Y247" s="130" t="s">
        <v>7070</v>
      </c>
      <c r="Z247" s="170"/>
    </row>
    <row r="248" spans="1:26" ht="30" hidden="1" x14ac:dyDescent="0.25">
      <c r="A248" s="85" t="s">
        <v>1557</v>
      </c>
      <c r="B248" s="128" t="s">
        <v>7020</v>
      </c>
      <c r="C248" s="211" t="s">
        <v>7115</v>
      </c>
      <c r="D248" s="133">
        <v>1</v>
      </c>
      <c r="E248" s="133">
        <v>1</v>
      </c>
      <c r="F248" s="128" t="s">
        <v>7034</v>
      </c>
      <c r="G248" s="128"/>
      <c r="H248" s="131">
        <v>2</v>
      </c>
      <c r="I248" s="131">
        <v>1</v>
      </c>
      <c r="J248" s="235" t="s">
        <v>7057</v>
      </c>
      <c r="K248" s="128" t="s">
        <v>4738</v>
      </c>
      <c r="L248" s="126"/>
      <c r="M248" s="126"/>
      <c r="N248" s="129" t="s">
        <v>48</v>
      </c>
      <c r="O248" s="129" t="s">
        <v>48</v>
      </c>
      <c r="P248" s="126"/>
      <c r="Q248" s="195" t="s">
        <v>6301</v>
      </c>
      <c r="R248" s="126"/>
      <c r="S248" s="126"/>
      <c r="T248" s="128" t="s">
        <v>7121</v>
      </c>
      <c r="U248" s="126" t="s">
        <v>7015</v>
      </c>
      <c r="V248" s="130" t="s">
        <v>7016</v>
      </c>
      <c r="W248" s="126" t="s">
        <v>7083</v>
      </c>
      <c r="X248" s="130" t="s">
        <v>7015</v>
      </c>
      <c r="Y248" s="130" t="s">
        <v>7071</v>
      </c>
      <c r="Z248" s="170"/>
    </row>
    <row r="249" spans="1:26" ht="30" x14ac:dyDescent="0.25">
      <c r="A249" s="85" t="s">
        <v>1558</v>
      </c>
      <c r="B249" s="128" t="s">
        <v>5266</v>
      </c>
      <c r="C249" s="211" t="s">
        <v>7122</v>
      </c>
      <c r="D249" s="163">
        <v>1</v>
      </c>
      <c r="E249" s="133">
        <v>1</v>
      </c>
      <c r="F249" s="128" t="s">
        <v>7035</v>
      </c>
      <c r="G249" s="288" t="s">
        <v>7618</v>
      </c>
      <c r="H249" s="131">
        <v>1</v>
      </c>
      <c r="I249" s="131">
        <v>1</v>
      </c>
      <c r="J249" s="235" t="s">
        <v>7058</v>
      </c>
      <c r="K249" s="126" t="s">
        <v>5303</v>
      </c>
      <c r="L249" s="126"/>
      <c r="M249" s="126"/>
      <c r="N249" s="129" t="s">
        <v>48</v>
      </c>
      <c r="O249" s="129" t="s">
        <v>48</v>
      </c>
      <c r="P249" s="126"/>
      <c r="Q249" s="195" t="s">
        <v>6301</v>
      </c>
      <c r="R249" s="126"/>
      <c r="S249" s="126"/>
      <c r="T249" s="128" t="s">
        <v>7123</v>
      </c>
      <c r="U249" s="126" t="s">
        <v>7015</v>
      </c>
      <c r="V249" s="130" t="s">
        <v>7016</v>
      </c>
      <c r="W249" s="126" t="s">
        <v>7084</v>
      </c>
      <c r="X249" s="130" t="s">
        <v>7015</v>
      </c>
      <c r="Y249" s="126" t="s">
        <v>7016</v>
      </c>
      <c r="Z249" s="170"/>
    </row>
    <row r="250" spans="1:26" ht="30" x14ac:dyDescent="0.25">
      <c r="A250" s="85" t="s">
        <v>1559</v>
      </c>
      <c r="B250" s="128" t="s">
        <v>7021</v>
      </c>
      <c r="C250" s="211" t="s">
        <v>7124</v>
      </c>
      <c r="D250" s="133">
        <v>1</v>
      </c>
      <c r="E250" s="133">
        <v>1</v>
      </c>
      <c r="F250" s="128" t="s">
        <v>7036</v>
      </c>
      <c r="G250" s="288" t="s">
        <v>7618</v>
      </c>
      <c r="H250" s="131">
        <v>1</v>
      </c>
      <c r="I250" s="131">
        <v>1</v>
      </c>
      <c r="J250" s="235" t="s">
        <v>7059</v>
      </c>
      <c r="K250" s="126" t="s">
        <v>5303</v>
      </c>
      <c r="L250" s="129" t="s">
        <v>48</v>
      </c>
      <c r="M250" s="126"/>
      <c r="N250" s="126"/>
      <c r="O250" s="129" t="s">
        <v>48</v>
      </c>
      <c r="P250" s="126"/>
      <c r="Q250" s="195" t="s">
        <v>6301</v>
      </c>
      <c r="R250" s="126"/>
      <c r="S250" s="133"/>
      <c r="T250" s="128" t="s">
        <v>7136</v>
      </c>
      <c r="U250" s="126" t="s">
        <v>7015</v>
      </c>
      <c r="V250" s="130" t="s">
        <v>7016</v>
      </c>
      <c r="W250" s="126" t="s">
        <v>7085</v>
      </c>
      <c r="X250" s="130" t="s">
        <v>7015</v>
      </c>
      <c r="Y250" s="126" t="s">
        <v>7016</v>
      </c>
      <c r="Z250" s="170"/>
    </row>
    <row r="251" spans="1:26" ht="30" x14ac:dyDescent="0.25">
      <c r="A251" s="85" t="s">
        <v>1560</v>
      </c>
      <c r="B251" s="128" t="s">
        <v>7021</v>
      </c>
      <c r="C251" s="211" t="s">
        <v>7125</v>
      </c>
      <c r="D251" s="133">
        <v>2</v>
      </c>
      <c r="E251" s="133">
        <v>1</v>
      </c>
      <c r="F251" s="128" t="s">
        <v>7037</v>
      </c>
      <c r="G251" s="288" t="s">
        <v>7618</v>
      </c>
      <c r="H251" s="131">
        <v>1</v>
      </c>
      <c r="I251" s="131">
        <v>1</v>
      </c>
      <c r="J251" s="235" t="s">
        <v>7060</v>
      </c>
      <c r="K251" s="126" t="s">
        <v>5303</v>
      </c>
      <c r="L251" s="129" t="s">
        <v>48</v>
      </c>
      <c r="M251" s="126"/>
      <c r="N251" s="126"/>
      <c r="O251" s="129" t="s">
        <v>48</v>
      </c>
      <c r="P251" s="126"/>
      <c r="Q251" s="195" t="s">
        <v>6301</v>
      </c>
      <c r="R251" s="126"/>
      <c r="S251" s="133"/>
      <c r="T251" s="128" t="s">
        <v>7137</v>
      </c>
      <c r="U251" s="126" t="s">
        <v>7015</v>
      </c>
      <c r="V251" s="130" t="s">
        <v>7071</v>
      </c>
      <c r="W251" s="126" t="s">
        <v>7086</v>
      </c>
      <c r="X251" s="130" t="s">
        <v>7015</v>
      </c>
      <c r="Y251" s="126" t="s">
        <v>7016</v>
      </c>
      <c r="Z251" s="170"/>
    </row>
    <row r="252" spans="1:26" ht="30" x14ac:dyDescent="0.25">
      <c r="A252" s="85" t="s">
        <v>1561</v>
      </c>
      <c r="B252" s="128" t="s">
        <v>7021</v>
      </c>
      <c r="C252" s="211" t="s">
        <v>7126</v>
      </c>
      <c r="D252" s="133">
        <v>2</v>
      </c>
      <c r="E252" s="133">
        <v>1</v>
      </c>
      <c r="F252" s="128" t="s">
        <v>7038</v>
      </c>
      <c r="G252" s="288" t="s">
        <v>7618</v>
      </c>
      <c r="H252" s="131">
        <v>1</v>
      </c>
      <c r="I252" s="131">
        <v>1</v>
      </c>
      <c r="J252" s="235" t="s">
        <v>7061</v>
      </c>
      <c r="K252" s="126" t="s">
        <v>5303</v>
      </c>
      <c r="L252" s="129" t="s">
        <v>48</v>
      </c>
      <c r="M252" s="126"/>
      <c r="N252" s="126"/>
      <c r="O252" s="129" t="s">
        <v>48</v>
      </c>
      <c r="P252" s="126"/>
      <c r="Q252" s="195" t="s">
        <v>6301</v>
      </c>
      <c r="R252" s="126"/>
      <c r="S252" s="133"/>
      <c r="T252" s="128" t="s">
        <v>7138</v>
      </c>
      <c r="U252" s="126" t="s">
        <v>7015</v>
      </c>
      <c r="V252" s="130" t="s">
        <v>7071</v>
      </c>
      <c r="W252" s="126" t="s">
        <v>7087</v>
      </c>
      <c r="X252" s="130" t="s">
        <v>7015</v>
      </c>
      <c r="Y252" s="126" t="s">
        <v>7016</v>
      </c>
      <c r="Z252" s="170"/>
    </row>
    <row r="253" spans="1:26" ht="30" x14ac:dyDescent="0.25">
      <c r="A253" s="85" t="s">
        <v>1562</v>
      </c>
      <c r="B253" s="128" t="s">
        <v>7021</v>
      </c>
      <c r="C253" s="211" t="s">
        <v>7127</v>
      </c>
      <c r="D253" s="133">
        <v>1</v>
      </c>
      <c r="E253" s="133">
        <v>1</v>
      </c>
      <c r="F253" s="128" t="s">
        <v>7039</v>
      </c>
      <c r="G253" s="288" t="s">
        <v>7618</v>
      </c>
      <c r="H253" s="131">
        <v>1</v>
      </c>
      <c r="I253" s="131">
        <v>1</v>
      </c>
      <c r="J253" s="235" t="s">
        <v>7062</v>
      </c>
      <c r="K253" s="126" t="s">
        <v>5303</v>
      </c>
      <c r="L253" s="129" t="s">
        <v>48</v>
      </c>
      <c r="M253" s="126"/>
      <c r="N253" s="126"/>
      <c r="O253" s="129" t="s">
        <v>48</v>
      </c>
      <c r="P253" s="126"/>
      <c r="Q253" s="195" t="s">
        <v>6301</v>
      </c>
      <c r="R253" s="126"/>
      <c r="S253" s="133"/>
      <c r="T253" s="128" t="s">
        <v>7139</v>
      </c>
      <c r="U253" s="126" t="s">
        <v>7015</v>
      </c>
      <c r="V253" s="130" t="s">
        <v>7016</v>
      </c>
      <c r="W253" s="126" t="s">
        <v>7088</v>
      </c>
      <c r="X253" s="130" t="s">
        <v>7015</v>
      </c>
      <c r="Y253" s="126" t="s">
        <v>7016</v>
      </c>
      <c r="Z253" s="170"/>
    </row>
    <row r="254" spans="1:26" ht="30" x14ac:dyDescent="0.25">
      <c r="A254" s="85" t="s">
        <v>1563</v>
      </c>
      <c r="B254" s="128" t="s">
        <v>7021</v>
      </c>
      <c r="C254" s="211" t="s">
        <v>7128</v>
      </c>
      <c r="D254" s="133">
        <v>2</v>
      </c>
      <c r="E254" s="133">
        <v>1</v>
      </c>
      <c r="F254" s="128" t="s">
        <v>7040</v>
      </c>
      <c r="G254" s="288" t="s">
        <v>7618</v>
      </c>
      <c r="H254" s="131">
        <v>1</v>
      </c>
      <c r="I254" s="131">
        <v>1</v>
      </c>
      <c r="J254" s="235" t="s">
        <v>7063</v>
      </c>
      <c r="K254" s="126" t="s">
        <v>5303</v>
      </c>
      <c r="L254" s="129" t="s">
        <v>48</v>
      </c>
      <c r="M254" s="126"/>
      <c r="N254" s="126"/>
      <c r="O254" s="129" t="s">
        <v>48</v>
      </c>
      <c r="P254" s="126"/>
      <c r="Q254" s="195" t="s">
        <v>6301</v>
      </c>
      <c r="R254" s="126"/>
      <c r="S254" s="133"/>
      <c r="T254" s="128" t="s">
        <v>7140</v>
      </c>
      <c r="U254" s="126" t="s">
        <v>7015</v>
      </c>
      <c r="V254" s="126"/>
      <c r="W254" s="126" t="s">
        <v>7089</v>
      </c>
      <c r="X254" s="130" t="s">
        <v>7015</v>
      </c>
      <c r="Y254" s="126" t="s">
        <v>7016</v>
      </c>
      <c r="Z254" s="170"/>
    </row>
    <row r="255" spans="1:26" ht="30" x14ac:dyDescent="0.25">
      <c r="A255" s="85" t="s">
        <v>1564</v>
      </c>
      <c r="B255" s="128" t="s">
        <v>7021</v>
      </c>
      <c r="C255" s="211" t="s">
        <v>7129</v>
      </c>
      <c r="D255" s="133">
        <v>1</v>
      </c>
      <c r="E255" s="133">
        <v>1</v>
      </c>
      <c r="F255" s="128" t="s">
        <v>7041</v>
      </c>
      <c r="G255" s="288" t="s">
        <v>7618</v>
      </c>
      <c r="H255" s="131">
        <v>1</v>
      </c>
      <c r="I255" s="131">
        <v>1</v>
      </c>
      <c r="J255" s="235" t="s">
        <v>7064</v>
      </c>
      <c r="K255" s="126" t="s">
        <v>5303</v>
      </c>
      <c r="L255" s="129" t="s">
        <v>48</v>
      </c>
      <c r="M255" s="126"/>
      <c r="N255" s="126"/>
      <c r="O255" s="129" t="s">
        <v>48</v>
      </c>
      <c r="P255" s="126"/>
      <c r="Q255" s="195" t="s">
        <v>6301</v>
      </c>
      <c r="R255" s="126"/>
      <c r="S255" s="133"/>
      <c r="T255" s="128" t="s">
        <v>7141</v>
      </c>
      <c r="U255" s="126" t="s">
        <v>7015</v>
      </c>
      <c r="V255" s="130" t="s">
        <v>7016</v>
      </c>
      <c r="W255" s="126" t="s">
        <v>7090</v>
      </c>
      <c r="X255" s="130" t="s">
        <v>7015</v>
      </c>
      <c r="Y255" s="126" t="s">
        <v>7016</v>
      </c>
      <c r="Z255" s="170"/>
    </row>
    <row r="256" spans="1:26" ht="30" x14ac:dyDescent="0.25">
      <c r="A256" s="85" t="s">
        <v>1565</v>
      </c>
      <c r="B256" s="128" t="s">
        <v>7021</v>
      </c>
      <c r="C256" s="211" t="s">
        <v>7130</v>
      </c>
      <c r="D256" s="133">
        <v>1</v>
      </c>
      <c r="E256" s="133">
        <v>1</v>
      </c>
      <c r="F256" s="128" t="s">
        <v>7042</v>
      </c>
      <c r="G256" s="288" t="s">
        <v>7618</v>
      </c>
      <c r="H256" s="131">
        <v>1</v>
      </c>
      <c r="I256" s="131">
        <v>1</v>
      </c>
      <c r="J256" s="235" t="s">
        <v>7063</v>
      </c>
      <c r="K256" s="126" t="s">
        <v>5303</v>
      </c>
      <c r="L256" s="129" t="s">
        <v>48</v>
      </c>
      <c r="M256" s="126"/>
      <c r="N256" s="126"/>
      <c r="O256" s="129" t="s">
        <v>48</v>
      </c>
      <c r="P256" s="126"/>
      <c r="Q256" s="195" t="s">
        <v>6301</v>
      </c>
      <c r="R256" s="126"/>
      <c r="S256" s="133"/>
      <c r="T256" s="128" t="s">
        <v>7142</v>
      </c>
      <c r="U256" s="126" t="s">
        <v>7015</v>
      </c>
      <c r="V256" s="130" t="s">
        <v>7016</v>
      </c>
      <c r="W256" s="126" t="s">
        <v>7091</v>
      </c>
      <c r="X256" s="130" t="s">
        <v>7015</v>
      </c>
      <c r="Y256" s="126" t="s">
        <v>7016</v>
      </c>
      <c r="Z256" s="170"/>
    </row>
    <row r="257" spans="1:26" ht="30" x14ac:dyDescent="0.25">
      <c r="A257" s="85" t="s">
        <v>1566</v>
      </c>
      <c r="B257" s="128" t="s">
        <v>7021</v>
      </c>
      <c r="C257" s="211" t="s">
        <v>2705</v>
      </c>
      <c r="D257" s="133">
        <v>2</v>
      </c>
      <c r="E257" s="133">
        <v>1</v>
      </c>
      <c r="F257" s="128" t="s">
        <v>7043</v>
      </c>
      <c r="G257" s="288" t="s">
        <v>7618</v>
      </c>
      <c r="H257" s="131">
        <v>1</v>
      </c>
      <c r="I257" s="131">
        <v>1</v>
      </c>
      <c r="J257" s="235" t="s">
        <v>7065</v>
      </c>
      <c r="K257" s="126" t="s">
        <v>5303</v>
      </c>
      <c r="L257" s="129" t="s">
        <v>48</v>
      </c>
      <c r="M257" s="126"/>
      <c r="N257" s="126"/>
      <c r="O257" s="129" t="s">
        <v>48</v>
      </c>
      <c r="P257" s="126"/>
      <c r="Q257" s="195" t="s">
        <v>6301</v>
      </c>
      <c r="R257" s="126"/>
      <c r="S257" s="133"/>
      <c r="T257" s="128" t="s">
        <v>7143</v>
      </c>
      <c r="U257" s="126" t="s">
        <v>7015</v>
      </c>
      <c r="V257" s="130" t="s">
        <v>7071</v>
      </c>
      <c r="W257" s="126" t="s">
        <v>7092</v>
      </c>
      <c r="X257" s="130" t="s">
        <v>7015</v>
      </c>
      <c r="Y257" s="126" t="s">
        <v>7016</v>
      </c>
      <c r="Z257" s="170"/>
    </row>
    <row r="258" spans="1:26" ht="30" x14ac:dyDescent="0.25">
      <c r="A258" s="85" t="s">
        <v>1567</v>
      </c>
      <c r="B258" s="128" t="s">
        <v>7021</v>
      </c>
      <c r="C258" s="211" t="s">
        <v>7131</v>
      </c>
      <c r="D258" s="133">
        <v>2</v>
      </c>
      <c r="E258" s="133">
        <v>1</v>
      </c>
      <c r="F258" s="128" t="s">
        <v>7044</v>
      </c>
      <c r="G258" s="288" t="s">
        <v>7618</v>
      </c>
      <c r="H258" s="131">
        <v>1</v>
      </c>
      <c r="I258" s="131">
        <v>1</v>
      </c>
      <c r="J258" s="235" t="s">
        <v>7066</v>
      </c>
      <c r="K258" s="126" t="s">
        <v>5303</v>
      </c>
      <c r="L258" s="129" t="s">
        <v>48</v>
      </c>
      <c r="M258" s="126"/>
      <c r="N258" s="126"/>
      <c r="O258" s="129" t="s">
        <v>48</v>
      </c>
      <c r="P258" s="126"/>
      <c r="Q258" s="195" t="s">
        <v>6301</v>
      </c>
      <c r="R258" s="126"/>
      <c r="S258" s="133"/>
      <c r="T258" s="128" t="s">
        <v>7144</v>
      </c>
      <c r="U258" s="126" t="s">
        <v>7015</v>
      </c>
      <c r="V258" s="130" t="s">
        <v>7071</v>
      </c>
      <c r="W258" s="126" t="s">
        <v>7093</v>
      </c>
      <c r="X258" s="130" t="s">
        <v>7015</v>
      </c>
      <c r="Y258" s="126" t="s">
        <v>7016</v>
      </c>
      <c r="Z258" s="170"/>
    </row>
    <row r="259" spans="1:26" ht="30" x14ac:dyDescent="0.25">
      <c r="A259" s="85" t="s">
        <v>1568</v>
      </c>
      <c r="B259" s="128" t="s">
        <v>7021</v>
      </c>
      <c r="C259" s="211" t="s">
        <v>7132</v>
      </c>
      <c r="D259" s="133">
        <v>2</v>
      </c>
      <c r="E259" s="133">
        <v>1</v>
      </c>
      <c r="F259" s="128" t="s">
        <v>7045</v>
      </c>
      <c r="G259" s="288" t="s">
        <v>7618</v>
      </c>
      <c r="H259" s="131">
        <v>1</v>
      </c>
      <c r="I259" s="131">
        <v>1</v>
      </c>
      <c r="J259" s="235" t="s">
        <v>7067</v>
      </c>
      <c r="K259" s="126" t="s">
        <v>5303</v>
      </c>
      <c r="L259" s="129" t="s">
        <v>48</v>
      </c>
      <c r="M259" s="126"/>
      <c r="N259" s="126"/>
      <c r="O259" s="129" t="s">
        <v>48</v>
      </c>
      <c r="P259" s="126"/>
      <c r="Q259" s="195" t="s">
        <v>6301</v>
      </c>
      <c r="R259" s="126"/>
      <c r="S259" s="133"/>
      <c r="T259" s="128" t="s">
        <v>7145</v>
      </c>
      <c r="U259" s="126" t="s">
        <v>7015</v>
      </c>
      <c r="V259" s="130" t="s">
        <v>7071</v>
      </c>
      <c r="W259" s="126" t="s">
        <v>7094</v>
      </c>
      <c r="X259" s="130" t="s">
        <v>7015</v>
      </c>
      <c r="Y259" s="126" t="s">
        <v>7016</v>
      </c>
      <c r="Z259" s="170"/>
    </row>
    <row r="260" spans="1:26" ht="30" x14ac:dyDescent="0.25">
      <c r="A260" s="85" t="s">
        <v>1569</v>
      </c>
      <c r="B260" s="128" t="s">
        <v>7021</v>
      </c>
      <c r="C260" s="211" t="s">
        <v>7133</v>
      </c>
      <c r="D260" s="133">
        <v>1</v>
      </c>
      <c r="E260" s="133">
        <v>1</v>
      </c>
      <c r="F260" s="128" t="s">
        <v>7046</v>
      </c>
      <c r="G260" s="288" t="s">
        <v>7618</v>
      </c>
      <c r="H260" s="131">
        <v>1</v>
      </c>
      <c r="I260" s="131">
        <v>1</v>
      </c>
      <c r="J260" s="235" t="s">
        <v>7068</v>
      </c>
      <c r="K260" s="126" t="s">
        <v>5303</v>
      </c>
      <c r="L260" s="129" t="s">
        <v>48</v>
      </c>
      <c r="M260" s="126"/>
      <c r="N260" s="126"/>
      <c r="O260" s="129" t="s">
        <v>48</v>
      </c>
      <c r="P260" s="126"/>
      <c r="Q260" s="195" t="s">
        <v>6301</v>
      </c>
      <c r="R260" s="126"/>
      <c r="S260" s="133"/>
      <c r="T260" s="128" t="s">
        <v>7146</v>
      </c>
      <c r="U260" s="126" t="s">
        <v>7015</v>
      </c>
      <c r="V260" s="130" t="s">
        <v>7016</v>
      </c>
      <c r="W260" s="126" t="s">
        <v>7095</v>
      </c>
      <c r="X260" s="130" t="s">
        <v>7015</v>
      </c>
      <c r="Y260" s="126" t="s">
        <v>7016</v>
      </c>
      <c r="Z260" s="170"/>
    </row>
    <row r="261" spans="1:26" ht="30" x14ac:dyDescent="0.25">
      <c r="A261" s="85" t="s">
        <v>1570</v>
      </c>
      <c r="B261" s="128" t="s">
        <v>7021</v>
      </c>
      <c r="C261" s="211" t="s">
        <v>7134</v>
      </c>
      <c r="D261" s="133">
        <v>2</v>
      </c>
      <c r="E261" s="133">
        <v>1</v>
      </c>
      <c r="F261" s="128" t="s">
        <v>7047</v>
      </c>
      <c r="G261" s="288" t="s">
        <v>7618</v>
      </c>
      <c r="H261" s="131">
        <v>1</v>
      </c>
      <c r="I261" s="131">
        <v>1</v>
      </c>
      <c r="J261" s="235" t="s">
        <v>7069</v>
      </c>
      <c r="K261" s="126" t="s">
        <v>5303</v>
      </c>
      <c r="L261" s="129" t="s">
        <v>48</v>
      </c>
      <c r="M261" s="126"/>
      <c r="N261" s="126"/>
      <c r="O261" s="129" t="s">
        <v>48</v>
      </c>
      <c r="P261" s="126"/>
      <c r="Q261" s="195" t="s">
        <v>6301</v>
      </c>
      <c r="R261" s="126"/>
      <c r="S261" s="133"/>
      <c r="T261" s="128" t="s">
        <v>7147</v>
      </c>
      <c r="U261" s="126" t="s">
        <v>7015</v>
      </c>
      <c r="V261" s="130" t="s">
        <v>7071</v>
      </c>
      <c r="W261" s="126" t="s">
        <v>7096</v>
      </c>
      <c r="X261" s="130" t="s">
        <v>7015</v>
      </c>
      <c r="Y261" s="126" t="s">
        <v>7016</v>
      </c>
      <c r="Z261" s="170"/>
    </row>
    <row r="262" spans="1:26" ht="30" x14ac:dyDescent="0.25">
      <c r="A262" s="85" t="s">
        <v>1571</v>
      </c>
      <c r="B262" s="128" t="s">
        <v>7021</v>
      </c>
      <c r="C262" s="211" t="s">
        <v>7135</v>
      </c>
      <c r="D262" s="133">
        <v>2</v>
      </c>
      <c r="E262" s="133">
        <v>1</v>
      </c>
      <c r="F262" s="128" t="s">
        <v>7048</v>
      </c>
      <c r="G262" s="288" t="s">
        <v>7618</v>
      </c>
      <c r="H262" s="131">
        <v>1</v>
      </c>
      <c r="I262" s="131">
        <v>1</v>
      </c>
      <c r="J262" s="235" t="s">
        <v>7068</v>
      </c>
      <c r="K262" s="126" t="s">
        <v>5303</v>
      </c>
      <c r="L262" s="129" t="s">
        <v>48</v>
      </c>
      <c r="M262" s="126"/>
      <c r="N262" s="126"/>
      <c r="O262" s="129" t="s">
        <v>48</v>
      </c>
      <c r="P262" s="126"/>
      <c r="Q262" s="195" t="s">
        <v>6301</v>
      </c>
      <c r="R262" s="126"/>
      <c r="S262" s="133"/>
      <c r="T262" s="128" t="s">
        <v>7148</v>
      </c>
      <c r="U262" s="126" t="s">
        <v>7015</v>
      </c>
      <c r="V262" s="130" t="s">
        <v>7071</v>
      </c>
      <c r="W262" s="126" t="s">
        <v>7097</v>
      </c>
      <c r="X262" s="130" t="s">
        <v>7015</v>
      </c>
      <c r="Y262" s="126" t="s">
        <v>7016</v>
      </c>
      <c r="Z262" s="170"/>
    </row>
    <row r="263" spans="1:26" ht="30" hidden="1" x14ac:dyDescent="0.25">
      <c r="A263" s="85" t="s">
        <v>1572</v>
      </c>
      <c r="B263" s="128" t="s">
        <v>6350</v>
      </c>
      <c r="C263" s="211" t="s">
        <v>7295</v>
      </c>
      <c r="D263" s="133">
        <v>1</v>
      </c>
      <c r="E263" s="133">
        <v>1</v>
      </c>
      <c r="F263" s="128" t="s">
        <v>6422</v>
      </c>
      <c r="G263" s="128"/>
      <c r="H263" s="131">
        <v>1</v>
      </c>
      <c r="I263" s="131">
        <v>1</v>
      </c>
      <c r="J263" s="235" t="s">
        <v>6423</v>
      </c>
      <c r="K263" s="126" t="s">
        <v>4738</v>
      </c>
      <c r="L263" s="129" t="s">
        <v>48</v>
      </c>
      <c r="M263" s="126"/>
      <c r="N263" s="126"/>
      <c r="O263" s="129" t="s">
        <v>48</v>
      </c>
      <c r="P263" s="126"/>
      <c r="Q263" s="195" t="s">
        <v>6301</v>
      </c>
      <c r="R263" s="126"/>
      <c r="S263" s="126"/>
      <c r="T263" s="128" t="s">
        <v>7297</v>
      </c>
      <c r="U263" s="126" t="s">
        <v>7015</v>
      </c>
      <c r="V263" s="130" t="s">
        <v>7016</v>
      </c>
      <c r="W263" s="126" t="s">
        <v>7098</v>
      </c>
      <c r="X263" s="130" t="s">
        <v>7015</v>
      </c>
      <c r="Y263" s="126" t="s">
        <v>7016</v>
      </c>
    </row>
    <row r="264" spans="1:26" ht="30" hidden="1" x14ac:dyDescent="0.25">
      <c r="A264" s="85" t="s">
        <v>1573</v>
      </c>
      <c r="B264" s="128" t="s">
        <v>6350</v>
      </c>
      <c r="C264" s="211" t="s">
        <v>7296</v>
      </c>
      <c r="D264" s="133">
        <v>1</v>
      </c>
      <c r="E264" s="133">
        <v>1</v>
      </c>
      <c r="F264" s="128" t="s">
        <v>6425</v>
      </c>
      <c r="G264" s="128"/>
      <c r="H264" s="131">
        <v>1</v>
      </c>
      <c r="I264" s="131">
        <v>1</v>
      </c>
      <c r="J264" s="235" t="s">
        <v>6426</v>
      </c>
      <c r="K264" s="126" t="s">
        <v>4738</v>
      </c>
      <c r="L264" s="129" t="s">
        <v>48</v>
      </c>
      <c r="M264" s="126"/>
      <c r="N264" s="126"/>
      <c r="O264" s="129" t="s">
        <v>48</v>
      </c>
      <c r="P264" s="126"/>
      <c r="Q264" s="195" t="s">
        <v>6301</v>
      </c>
      <c r="R264" s="126"/>
      <c r="S264" s="126"/>
      <c r="T264" s="128" t="s">
        <v>7298</v>
      </c>
      <c r="U264" s="126" t="s">
        <v>7015</v>
      </c>
      <c r="V264" s="130" t="s">
        <v>7016</v>
      </c>
      <c r="W264" s="126" t="s">
        <v>7149</v>
      </c>
      <c r="X264" s="130" t="s">
        <v>7015</v>
      </c>
      <c r="Y264" s="126" t="s">
        <v>7016</v>
      </c>
    </row>
    <row r="265" spans="1:26" ht="30" hidden="1" x14ac:dyDescent="0.25">
      <c r="A265" s="85" t="s">
        <v>1574</v>
      </c>
      <c r="B265" s="128" t="s">
        <v>7020</v>
      </c>
      <c r="C265" s="211" t="s">
        <v>7299</v>
      </c>
      <c r="D265" s="133">
        <v>1</v>
      </c>
      <c r="E265" s="133">
        <v>1</v>
      </c>
      <c r="F265" s="128" t="s">
        <v>7151</v>
      </c>
      <c r="G265" s="128"/>
      <c r="H265" s="131">
        <v>1</v>
      </c>
      <c r="I265" s="131">
        <v>1</v>
      </c>
      <c r="J265" s="235" t="s">
        <v>6424</v>
      </c>
      <c r="K265" s="126" t="s">
        <v>4738</v>
      </c>
      <c r="L265" s="126"/>
      <c r="M265" s="126"/>
      <c r="N265" s="129" t="s">
        <v>48</v>
      </c>
      <c r="O265" s="129" t="s">
        <v>48</v>
      </c>
      <c r="P265" s="126"/>
      <c r="Q265" s="195" t="s">
        <v>6301</v>
      </c>
      <c r="R265" s="126"/>
      <c r="S265" s="126"/>
      <c r="T265" s="128" t="s">
        <v>7314</v>
      </c>
      <c r="U265" s="126" t="s">
        <v>7015</v>
      </c>
      <c r="V265" s="130" t="s">
        <v>7016</v>
      </c>
      <c r="W265" s="126" t="s">
        <v>7150</v>
      </c>
      <c r="X265" s="130" t="s">
        <v>7015</v>
      </c>
      <c r="Y265" s="126" t="s">
        <v>7016</v>
      </c>
      <c r="Z265" s="170"/>
    </row>
    <row r="266" spans="1:26" ht="30" hidden="1" x14ac:dyDescent="0.25">
      <c r="A266" s="85" t="s">
        <v>1575</v>
      </c>
      <c r="B266" s="128" t="s">
        <v>7020</v>
      </c>
      <c r="C266" s="211" t="s">
        <v>7300</v>
      </c>
      <c r="D266" s="133">
        <v>2</v>
      </c>
      <c r="E266" s="133">
        <v>1</v>
      </c>
      <c r="F266" s="128" t="s">
        <v>7152</v>
      </c>
      <c r="G266" s="128"/>
      <c r="H266" s="131">
        <v>2</v>
      </c>
      <c r="I266" s="131">
        <v>1</v>
      </c>
      <c r="J266" s="235" t="s">
        <v>7170</v>
      </c>
      <c r="K266" s="126" t="s">
        <v>4738</v>
      </c>
      <c r="L266" s="126"/>
      <c r="M266" s="126"/>
      <c r="N266" s="129" t="s">
        <v>48</v>
      </c>
      <c r="O266" s="129" t="s">
        <v>48</v>
      </c>
      <c r="P266" s="126"/>
      <c r="Q266" s="195" t="s">
        <v>6301</v>
      </c>
      <c r="R266" s="126"/>
      <c r="S266" s="126"/>
      <c r="T266" s="128" t="s">
        <v>7315</v>
      </c>
      <c r="U266" s="126" t="s">
        <v>7015</v>
      </c>
      <c r="V266" s="130" t="s">
        <v>7071</v>
      </c>
      <c r="W266" s="126" t="s">
        <v>7183</v>
      </c>
      <c r="X266" s="130" t="s">
        <v>7015</v>
      </c>
      <c r="Y266" s="126" t="s">
        <v>7016</v>
      </c>
      <c r="Z266" s="170"/>
    </row>
    <row r="267" spans="1:26" ht="30" hidden="1" x14ac:dyDescent="0.25">
      <c r="A267" s="85" t="s">
        <v>1576</v>
      </c>
      <c r="B267" s="128" t="s">
        <v>7020</v>
      </c>
      <c r="C267" s="211" t="s">
        <v>7301</v>
      </c>
      <c r="D267" s="133">
        <v>2</v>
      </c>
      <c r="E267" s="133">
        <v>1</v>
      </c>
      <c r="F267" s="128" t="s">
        <v>7153</v>
      </c>
      <c r="G267" s="128"/>
      <c r="H267" s="131">
        <v>3</v>
      </c>
      <c r="I267" s="131">
        <v>1</v>
      </c>
      <c r="J267" s="235" t="s">
        <v>7171</v>
      </c>
      <c r="K267" s="126" t="s">
        <v>4738</v>
      </c>
      <c r="L267" s="126"/>
      <c r="M267" s="126"/>
      <c r="N267" s="129" t="s">
        <v>48</v>
      </c>
      <c r="O267" s="129" t="s">
        <v>48</v>
      </c>
      <c r="P267" s="126"/>
      <c r="Q267" s="195" t="s">
        <v>6301</v>
      </c>
      <c r="R267" s="126"/>
      <c r="S267" s="126"/>
      <c r="T267" s="128" t="s">
        <v>7316</v>
      </c>
      <c r="U267" s="126" t="s">
        <v>7015</v>
      </c>
      <c r="V267" s="130" t="s">
        <v>7071</v>
      </c>
      <c r="W267" s="126" t="s">
        <v>7184</v>
      </c>
      <c r="X267" s="130" t="s">
        <v>7015</v>
      </c>
      <c r="Y267" s="126" t="s">
        <v>7016</v>
      </c>
      <c r="Z267" s="170"/>
    </row>
    <row r="268" spans="1:26" ht="30" hidden="1" x14ac:dyDescent="0.25">
      <c r="A268" s="85" t="s">
        <v>1577</v>
      </c>
      <c r="B268" s="128" t="s">
        <v>7020</v>
      </c>
      <c r="C268" s="211" t="s">
        <v>7302</v>
      </c>
      <c r="D268" s="133">
        <v>1</v>
      </c>
      <c r="E268" s="133">
        <v>1</v>
      </c>
      <c r="F268" s="128" t="s">
        <v>7154</v>
      </c>
      <c r="G268" s="128"/>
      <c r="H268" s="131">
        <v>1</v>
      </c>
      <c r="I268" s="131">
        <v>1</v>
      </c>
      <c r="J268" s="235" t="s">
        <v>7172</v>
      </c>
      <c r="K268" s="126" t="s">
        <v>4738</v>
      </c>
      <c r="L268" s="126"/>
      <c r="M268" s="126"/>
      <c r="N268" s="129" t="s">
        <v>48</v>
      </c>
      <c r="O268" s="129" t="s">
        <v>48</v>
      </c>
      <c r="P268" s="126"/>
      <c r="Q268" s="195" t="s">
        <v>6301</v>
      </c>
      <c r="R268" s="126"/>
      <c r="S268" s="126"/>
      <c r="T268" s="128" t="s">
        <v>7317</v>
      </c>
      <c r="U268" s="126" t="s">
        <v>7015</v>
      </c>
      <c r="V268" s="130" t="s">
        <v>7016</v>
      </c>
      <c r="W268" s="126" t="s">
        <v>7185</v>
      </c>
      <c r="X268" s="130" t="s">
        <v>7015</v>
      </c>
      <c r="Y268" s="126" t="s">
        <v>7016</v>
      </c>
      <c r="Z268" s="170"/>
    </row>
    <row r="269" spans="1:26" ht="30" hidden="1" x14ac:dyDescent="0.25">
      <c r="A269" s="85" t="s">
        <v>1578</v>
      </c>
      <c r="B269" s="128" t="s">
        <v>7020</v>
      </c>
      <c r="C269" s="211" t="s">
        <v>2822</v>
      </c>
      <c r="D269" s="133">
        <v>1</v>
      </c>
      <c r="E269" s="133">
        <v>1</v>
      </c>
      <c r="F269" s="128" t="s">
        <v>7155</v>
      </c>
      <c r="G269" s="128"/>
      <c r="H269" s="131">
        <v>1</v>
      </c>
      <c r="I269" s="131">
        <v>1</v>
      </c>
      <c r="J269" s="235" t="s">
        <v>6424</v>
      </c>
      <c r="K269" s="126" t="s">
        <v>4738</v>
      </c>
      <c r="L269" s="126"/>
      <c r="M269" s="126"/>
      <c r="N269" s="129" t="s">
        <v>48</v>
      </c>
      <c r="O269" s="129" t="s">
        <v>48</v>
      </c>
      <c r="P269" s="126"/>
      <c r="Q269" s="195" t="s">
        <v>6301</v>
      </c>
      <c r="R269" s="126"/>
      <c r="S269" s="126"/>
      <c r="T269" s="128" t="s">
        <v>7318</v>
      </c>
      <c r="U269" s="126" t="s">
        <v>7015</v>
      </c>
      <c r="V269" s="130" t="s">
        <v>7016</v>
      </c>
      <c r="W269" s="126" t="s">
        <v>7186</v>
      </c>
      <c r="X269" s="130" t="s">
        <v>7015</v>
      </c>
      <c r="Y269" s="126" t="s">
        <v>7016</v>
      </c>
      <c r="Z269" s="170"/>
    </row>
    <row r="270" spans="1:26" ht="30" hidden="1" x14ac:dyDescent="0.25">
      <c r="A270" s="85" t="s">
        <v>1579</v>
      </c>
      <c r="B270" s="128" t="s">
        <v>7020</v>
      </c>
      <c r="C270" s="211" t="s">
        <v>7303</v>
      </c>
      <c r="D270" s="133">
        <v>3</v>
      </c>
      <c r="E270" s="133">
        <v>1</v>
      </c>
      <c r="F270" s="128" t="s">
        <v>7156</v>
      </c>
      <c r="G270" s="128"/>
      <c r="H270" s="131">
        <v>3</v>
      </c>
      <c r="I270" s="131">
        <v>1</v>
      </c>
      <c r="J270" s="235" t="s">
        <v>7173</v>
      </c>
      <c r="K270" s="126" t="s">
        <v>4738</v>
      </c>
      <c r="L270" s="126"/>
      <c r="M270" s="126"/>
      <c r="N270" s="129" t="s">
        <v>48</v>
      </c>
      <c r="O270" s="129" t="s">
        <v>48</v>
      </c>
      <c r="P270" s="126"/>
      <c r="Q270" s="195" t="s">
        <v>6301</v>
      </c>
      <c r="R270" s="126"/>
      <c r="S270" s="126"/>
      <c r="T270" s="128" t="s">
        <v>7319</v>
      </c>
      <c r="U270" s="126" t="s">
        <v>7015</v>
      </c>
      <c r="V270" s="130" t="s">
        <v>7070</v>
      </c>
      <c r="W270" s="126" t="s">
        <v>7187</v>
      </c>
      <c r="X270" s="130" t="s">
        <v>7015</v>
      </c>
      <c r="Y270" s="126" t="s">
        <v>7016</v>
      </c>
      <c r="Z270" s="170"/>
    </row>
    <row r="271" spans="1:26" ht="30" hidden="1" x14ac:dyDescent="0.25">
      <c r="A271" s="85" t="s">
        <v>1580</v>
      </c>
      <c r="B271" s="128" t="s">
        <v>7020</v>
      </c>
      <c r="C271" s="211" t="s">
        <v>5423</v>
      </c>
      <c r="D271" s="133">
        <v>2</v>
      </c>
      <c r="E271" s="133">
        <v>1</v>
      </c>
      <c r="F271" s="128" t="s">
        <v>7157</v>
      </c>
      <c r="G271" s="128"/>
      <c r="H271" s="131">
        <v>2</v>
      </c>
      <c r="I271" s="131">
        <v>1</v>
      </c>
      <c r="J271" s="235" t="s">
        <v>5390</v>
      </c>
      <c r="K271" s="126" t="s">
        <v>4738</v>
      </c>
      <c r="L271" s="126"/>
      <c r="M271" s="126"/>
      <c r="N271" s="129" t="s">
        <v>48</v>
      </c>
      <c r="O271" s="129" t="s">
        <v>48</v>
      </c>
      <c r="P271" s="126"/>
      <c r="Q271" s="195" t="s">
        <v>6301</v>
      </c>
      <c r="R271" s="126"/>
      <c r="S271" s="126"/>
      <c r="T271" s="128" t="s">
        <v>7320</v>
      </c>
      <c r="U271" s="126" t="s">
        <v>7015</v>
      </c>
      <c r="V271" s="130" t="s">
        <v>7071</v>
      </c>
      <c r="W271" s="126" t="s">
        <v>7188</v>
      </c>
      <c r="X271" s="130" t="s">
        <v>7015</v>
      </c>
      <c r="Y271" s="126" t="s">
        <v>7016</v>
      </c>
      <c r="Z271" s="170"/>
    </row>
    <row r="272" spans="1:26" ht="30" hidden="1" x14ac:dyDescent="0.25">
      <c r="A272" s="85" t="s">
        <v>1581</v>
      </c>
      <c r="B272" s="128" t="s">
        <v>7020</v>
      </c>
      <c r="C272" s="211" t="s">
        <v>7304</v>
      </c>
      <c r="D272" s="133">
        <v>1</v>
      </c>
      <c r="E272" s="133">
        <v>1</v>
      </c>
      <c r="F272" s="128" t="s">
        <v>7158</v>
      </c>
      <c r="G272" s="128"/>
      <c r="H272" s="131">
        <v>1</v>
      </c>
      <c r="I272" s="131">
        <v>1</v>
      </c>
      <c r="J272" s="235" t="s">
        <v>7174</v>
      </c>
      <c r="K272" s="126" t="s">
        <v>4738</v>
      </c>
      <c r="L272" s="126"/>
      <c r="M272" s="126"/>
      <c r="N272" s="129" t="s">
        <v>48</v>
      </c>
      <c r="O272" s="129" t="s">
        <v>48</v>
      </c>
      <c r="P272" s="126"/>
      <c r="Q272" s="195" t="s">
        <v>6301</v>
      </c>
      <c r="R272" s="126"/>
      <c r="S272" s="126"/>
      <c r="T272" s="128" t="s">
        <v>7321</v>
      </c>
      <c r="U272" s="126" t="s">
        <v>7015</v>
      </c>
      <c r="V272" s="130" t="s">
        <v>7016</v>
      </c>
      <c r="W272" s="126" t="s">
        <v>7189</v>
      </c>
      <c r="X272" s="130" t="s">
        <v>7015</v>
      </c>
      <c r="Y272" s="126" t="s">
        <v>7016</v>
      </c>
      <c r="Z272" s="170"/>
    </row>
    <row r="273" spans="1:26" ht="30" hidden="1" x14ac:dyDescent="0.25">
      <c r="A273" s="85" t="s">
        <v>1582</v>
      </c>
      <c r="B273" s="128" t="s">
        <v>7020</v>
      </c>
      <c r="C273" s="211" t="s">
        <v>7305</v>
      </c>
      <c r="D273" s="133">
        <v>1</v>
      </c>
      <c r="E273" s="133">
        <v>1</v>
      </c>
      <c r="F273" s="128" t="s">
        <v>7159</v>
      </c>
      <c r="G273" s="128"/>
      <c r="H273" s="131">
        <v>1</v>
      </c>
      <c r="I273" s="131">
        <v>1</v>
      </c>
      <c r="J273" s="235" t="s">
        <v>7175</v>
      </c>
      <c r="K273" s="126" t="s">
        <v>4738</v>
      </c>
      <c r="L273" s="126"/>
      <c r="M273" s="126"/>
      <c r="N273" s="129" t="s">
        <v>48</v>
      </c>
      <c r="O273" s="129" t="s">
        <v>48</v>
      </c>
      <c r="P273" s="126"/>
      <c r="Q273" s="195" t="s">
        <v>6301</v>
      </c>
      <c r="R273" s="126"/>
      <c r="S273" s="126"/>
      <c r="T273" s="128" t="s">
        <v>7322</v>
      </c>
      <c r="U273" s="126" t="s">
        <v>7015</v>
      </c>
      <c r="V273" s="130" t="s">
        <v>7016</v>
      </c>
      <c r="W273" s="126" t="s">
        <v>7190</v>
      </c>
      <c r="X273" s="130" t="s">
        <v>7015</v>
      </c>
      <c r="Y273" s="126" t="s">
        <v>7016</v>
      </c>
      <c r="Z273" s="170"/>
    </row>
    <row r="274" spans="1:26" ht="30" hidden="1" x14ac:dyDescent="0.25">
      <c r="A274" s="85" t="s">
        <v>1583</v>
      </c>
      <c r="B274" s="128" t="s">
        <v>7020</v>
      </c>
      <c r="C274" s="211" t="s">
        <v>7306</v>
      </c>
      <c r="D274" s="133">
        <v>2</v>
      </c>
      <c r="E274" s="133">
        <v>1</v>
      </c>
      <c r="F274" s="128" t="s">
        <v>7160</v>
      </c>
      <c r="G274" s="128"/>
      <c r="H274" s="131">
        <v>2</v>
      </c>
      <c r="I274" s="131">
        <v>1</v>
      </c>
      <c r="J274" s="235" t="s">
        <v>7176</v>
      </c>
      <c r="K274" s="126" t="s">
        <v>4738</v>
      </c>
      <c r="L274" s="126"/>
      <c r="M274" s="126"/>
      <c r="N274" s="129" t="s">
        <v>48</v>
      </c>
      <c r="O274" s="129" t="s">
        <v>48</v>
      </c>
      <c r="P274" s="126"/>
      <c r="Q274" s="195" t="s">
        <v>6301</v>
      </c>
      <c r="R274" s="126"/>
      <c r="S274" s="126"/>
      <c r="T274" s="128" t="s">
        <v>7323</v>
      </c>
      <c r="U274" s="126" t="s">
        <v>7015</v>
      </c>
      <c r="V274" s="130" t="s">
        <v>7071</v>
      </c>
      <c r="W274" s="126" t="s">
        <v>7191</v>
      </c>
      <c r="X274" s="130" t="s">
        <v>7015</v>
      </c>
      <c r="Y274" s="126" t="s">
        <v>7071</v>
      </c>
      <c r="Z274" s="170"/>
    </row>
    <row r="275" spans="1:26" ht="30" hidden="1" x14ac:dyDescent="0.25">
      <c r="A275" s="85" t="s">
        <v>1584</v>
      </c>
      <c r="B275" s="128" t="s">
        <v>7020</v>
      </c>
      <c r="C275" s="211" t="s">
        <v>7307</v>
      </c>
      <c r="D275" s="133">
        <v>2</v>
      </c>
      <c r="E275" s="133">
        <v>1</v>
      </c>
      <c r="F275" s="128" t="s">
        <v>7161</v>
      </c>
      <c r="G275" s="128"/>
      <c r="H275" s="131">
        <v>2</v>
      </c>
      <c r="I275" s="131">
        <v>1</v>
      </c>
      <c r="J275" s="235" t="s">
        <v>7176</v>
      </c>
      <c r="K275" s="126" t="s">
        <v>4738</v>
      </c>
      <c r="L275" s="126"/>
      <c r="M275" s="126"/>
      <c r="N275" s="129" t="s">
        <v>48</v>
      </c>
      <c r="O275" s="129" t="s">
        <v>48</v>
      </c>
      <c r="P275" s="126"/>
      <c r="Q275" s="195" t="s">
        <v>6301</v>
      </c>
      <c r="R275" s="126"/>
      <c r="S275" s="126"/>
      <c r="T275" s="128" t="s">
        <v>7324</v>
      </c>
      <c r="U275" s="126" t="s">
        <v>7015</v>
      </c>
      <c r="V275" s="130" t="s">
        <v>7071</v>
      </c>
      <c r="W275" s="126" t="s">
        <v>7192</v>
      </c>
      <c r="X275" s="130" t="s">
        <v>7015</v>
      </c>
      <c r="Y275" s="126" t="s">
        <v>7071</v>
      </c>
      <c r="Z275" s="170"/>
    </row>
    <row r="276" spans="1:26" ht="30" hidden="1" x14ac:dyDescent="0.25">
      <c r="A276" s="85" t="s">
        <v>1585</v>
      </c>
      <c r="B276" s="128" t="s">
        <v>7020</v>
      </c>
      <c r="C276" s="211" t="s">
        <v>7308</v>
      </c>
      <c r="D276" s="133">
        <v>2</v>
      </c>
      <c r="E276" s="133">
        <v>1</v>
      </c>
      <c r="F276" s="128" t="s">
        <v>7162</v>
      </c>
      <c r="G276" s="128"/>
      <c r="H276" s="131">
        <v>2</v>
      </c>
      <c r="I276" s="131">
        <v>1</v>
      </c>
      <c r="J276" s="235" t="s">
        <v>7176</v>
      </c>
      <c r="K276" s="126" t="s">
        <v>4738</v>
      </c>
      <c r="L276" s="126"/>
      <c r="M276" s="126"/>
      <c r="N276" s="129" t="s">
        <v>48</v>
      </c>
      <c r="O276" s="129" t="s">
        <v>48</v>
      </c>
      <c r="P276" s="126"/>
      <c r="Q276" s="195" t="s">
        <v>6301</v>
      </c>
      <c r="R276" s="126"/>
      <c r="S276" s="126"/>
      <c r="T276" s="128" t="s">
        <v>7325</v>
      </c>
      <c r="U276" s="126" t="s">
        <v>7015</v>
      </c>
      <c r="V276" s="130" t="s">
        <v>7071</v>
      </c>
      <c r="W276" s="126" t="s">
        <v>7193</v>
      </c>
      <c r="X276" s="130" t="s">
        <v>7015</v>
      </c>
      <c r="Y276" s="126" t="s">
        <v>7071</v>
      </c>
      <c r="Z276" s="170"/>
    </row>
    <row r="277" spans="1:26" ht="30" hidden="1" x14ac:dyDescent="0.25">
      <c r="A277" s="85" t="s">
        <v>1586</v>
      </c>
      <c r="B277" s="128" t="s">
        <v>7020</v>
      </c>
      <c r="C277" s="211" t="s">
        <v>1924</v>
      </c>
      <c r="D277" s="133">
        <v>2</v>
      </c>
      <c r="E277" s="133">
        <v>1</v>
      </c>
      <c r="F277" s="128" t="s">
        <v>7163</v>
      </c>
      <c r="G277" s="128"/>
      <c r="H277" s="131">
        <v>2</v>
      </c>
      <c r="I277" s="131">
        <v>1</v>
      </c>
      <c r="J277" s="235" t="s">
        <v>7057</v>
      </c>
      <c r="K277" s="126" t="s">
        <v>4738</v>
      </c>
      <c r="L277" s="126"/>
      <c r="M277" s="126"/>
      <c r="N277" s="129" t="s">
        <v>48</v>
      </c>
      <c r="O277" s="129" t="s">
        <v>48</v>
      </c>
      <c r="P277" s="126"/>
      <c r="Q277" s="195" t="s">
        <v>6301</v>
      </c>
      <c r="R277" s="126"/>
      <c r="S277" s="126"/>
      <c r="T277" s="128" t="s">
        <v>7326</v>
      </c>
      <c r="U277" s="126" t="s">
        <v>7015</v>
      </c>
      <c r="V277" s="130" t="s">
        <v>7071</v>
      </c>
      <c r="W277" s="126" t="s">
        <v>7194</v>
      </c>
      <c r="X277" s="130" t="s">
        <v>7015</v>
      </c>
      <c r="Y277" s="126" t="s">
        <v>7071</v>
      </c>
      <c r="Z277" s="170"/>
    </row>
    <row r="278" spans="1:26" ht="30" hidden="1" x14ac:dyDescent="0.25">
      <c r="A278" s="85" t="s">
        <v>1587</v>
      </c>
      <c r="B278" s="128" t="s">
        <v>7020</v>
      </c>
      <c r="C278" s="211" t="s">
        <v>7309</v>
      </c>
      <c r="D278" s="133">
        <v>2</v>
      </c>
      <c r="E278" s="133">
        <v>1</v>
      </c>
      <c r="F278" s="128" t="s">
        <v>7164</v>
      </c>
      <c r="G278" s="128"/>
      <c r="H278" s="131">
        <v>2</v>
      </c>
      <c r="I278" s="131">
        <v>1</v>
      </c>
      <c r="J278" s="235" t="s">
        <v>7177</v>
      </c>
      <c r="K278" s="126" t="s">
        <v>4738</v>
      </c>
      <c r="L278" s="126"/>
      <c r="M278" s="126"/>
      <c r="N278" s="129" t="s">
        <v>48</v>
      </c>
      <c r="O278" s="129" t="s">
        <v>48</v>
      </c>
      <c r="P278" s="126"/>
      <c r="Q278" s="195" t="s">
        <v>6301</v>
      </c>
      <c r="R278" s="126"/>
      <c r="S278" s="126"/>
      <c r="T278" s="128" t="s">
        <v>7327</v>
      </c>
      <c r="U278" s="126" t="s">
        <v>7015</v>
      </c>
      <c r="V278" s="130" t="s">
        <v>7071</v>
      </c>
      <c r="W278" s="126" t="s">
        <v>7195</v>
      </c>
      <c r="X278" s="130" t="s">
        <v>7015</v>
      </c>
      <c r="Y278" s="126" t="s">
        <v>7071</v>
      </c>
      <c r="Z278" s="170"/>
    </row>
    <row r="279" spans="1:26" ht="30" hidden="1" x14ac:dyDescent="0.25">
      <c r="A279" s="85" t="s">
        <v>1588</v>
      </c>
      <c r="B279" s="128" t="s">
        <v>7020</v>
      </c>
      <c r="C279" s="211" t="s">
        <v>5728</v>
      </c>
      <c r="D279" s="133">
        <v>2</v>
      </c>
      <c r="E279" s="133">
        <v>1</v>
      </c>
      <c r="F279" s="128" t="s">
        <v>7165</v>
      </c>
      <c r="G279" s="128"/>
      <c r="H279" s="131">
        <v>3</v>
      </c>
      <c r="I279" s="131">
        <v>1</v>
      </c>
      <c r="J279" s="235" t="s">
        <v>7178</v>
      </c>
      <c r="K279" s="126" t="s">
        <v>4738</v>
      </c>
      <c r="L279" s="126"/>
      <c r="M279" s="126"/>
      <c r="N279" s="129" t="s">
        <v>48</v>
      </c>
      <c r="O279" s="129" t="s">
        <v>48</v>
      </c>
      <c r="P279" s="126"/>
      <c r="Q279" s="195" t="s">
        <v>6301</v>
      </c>
      <c r="R279" s="126"/>
      <c r="S279" s="126"/>
      <c r="T279" s="128" t="s">
        <v>7328</v>
      </c>
      <c r="U279" s="126" t="s">
        <v>7015</v>
      </c>
      <c r="V279" s="130" t="s">
        <v>7071</v>
      </c>
      <c r="W279" s="126" t="s">
        <v>7196</v>
      </c>
      <c r="X279" s="130" t="s">
        <v>7015</v>
      </c>
      <c r="Y279" s="126" t="s">
        <v>7070</v>
      </c>
      <c r="Z279" s="170"/>
    </row>
    <row r="280" spans="1:26" ht="30" hidden="1" x14ac:dyDescent="0.25">
      <c r="A280" s="85" t="s">
        <v>1589</v>
      </c>
      <c r="B280" s="128" t="s">
        <v>7020</v>
      </c>
      <c r="C280" s="211" t="s">
        <v>7310</v>
      </c>
      <c r="D280" s="133">
        <v>1</v>
      </c>
      <c r="E280" s="133">
        <v>1</v>
      </c>
      <c r="F280" s="128" t="s">
        <v>7166</v>
      </c>
      <c r="G280" s="128"/>
      <c r="H280" s="131">
        <v>1</v>
      </c>
      <c r="I280" s="131">
        <v>1</v>
      </c>
      <c r="J280" s="235" t="s">
        <v>7179</v>
      </c>
      <c r="K280" s="126" t="s">
        <v>4738</v>
      </c>
      <c r="L280" s="126"/>
      <c r="M280" s="126"/>
      <c r="N280" s="129" t="s">
        <v>48</v>
      </c>
      <c r="O280" s="129" t="s">
        <v>48</v>
      </c>
      <c r="P280" s="126"/>
      <c r="Q280" s="195" t="s">
        <v>6301</v>
      </c>
      <c r="R280" s="126"/>
      <c r="S280" s="126"/>
      <c r="T280" s="128" t="s">
        <v>7329</v>
      </c>
      <c r="U280" s="126" t="s">
        <v>7015</v>
      </c>
      <c r="V280" s="130" t="s">
        <v>7016</v>
      </c>
      <c r="W280" s="126" t="s">
        <v>7197</v>
      </c>
      <c r="X280" s="130" t="s">
        <v>7015</v>
      </c>
      <c r="Y280" s="126" t="s">
        <v>7016</v>
      </c>
      <c r="Z280" s="170"/>
    </row>
    <row r="281" spans="1:26" ht="30" hidden="1" x14ac:dyDescent="0.25">
      <c r="A281" s="85" t="s">
        <v>1590</v>
      </c>
      <c r="B281" s="128" t="s">
        <v>7020</v>
      </c>
      <c r="C281" s="211" t="s">
        <v>7311</v>
      </c>
      <c r="D281" s="133">
        <v>1</v>
      </c>
      <c r="E281" s="133">
        <v>1</v>
      </c>
      <c r="F281" s="128" t="s">
        <v>7167</v>
      </c>
      <c r="G281" s="128"/>
      <c r="H281" s="131">
        <v>1</v>
      </c>
      <c r="I281" s="131">
        <v>1</v>
      </c>
      <c r="J281" s="235" t="s">
        <v>7180</v>
      </c>
      <c r="K281" s="126" t="s">
        <v>4738</v>
      </c>
      <c r="L281" s="126"/>
      <c r="M281" s="126"/>
      <c r="N281" s="129" t="s">
        <v>48</v>
      </c>
      <c r="O281" s="129" t="s">
        <v>48</v>
      </c>
      <c r="P281" s="126"/>
      <c r="Q281" s="195" t="s">
        <v>6301</v>
      </c>
      <c r="R281" s="126"/>
      <c r="S281" s="126"/>
      <c r="T281" s="128" t="s">
        <v>7330</v>
      </c>
      <c r="U281" s="126" t="s">
        <v>7015</v>
      </c>
      <c r="V281" s="130" t="s">
        <v>7016</v>
      </c>
      <c r="W281" s="126" t="s">
        <v>7198</v>
      </c>
      <c r="X281" s="130" t="s">
        <v>7015</v>
      </c>
      <c r="Y281" s="126" t="s">
        <v>7016</v>
      </c>
      <c r="Z281" s="170"/>
    </row>
    <row r="282" spans="1:26" ht="30" hidden="1" x14ac:dyDescent="0.25">
      <c r="A282" s="85" t="s">
        <v>1591</v>
      </c>
      <c r="B282" s="128" t="s">
        <v>7020</v>
      </c>
      <c r="C282" s="211" t="s">
        <v>7312</v>
      </c>
      <c r="D282" s="133">
        <v>1</v>
      </c>
      <c r="E282" s="133">
        <v>1</v>
      </c>
      <c r="F282" s="128" t="s">
        <v>7168</v>
      </c>
      <c r="G282" s="128"/>
      <c r="H282" s="131">
        <v>1</v>
      </c>
      <c r="I282" s="131">
        <v>1</v>
      </c>
      <c r="J282" s="235" t="s">
        <v>7181</v>
      </c>
      <c r="K282" s="126" t="s">
        <v>4738</v>
      </c>
      <c r="L282" s="126"/>
      <c r="M282" s="126"/>
      <c r="N282" s="129" t="s">
        <v>48</v>
      </c>
      <c r="O282" s="129" t="s">
        <v>48</v>
      </c>
      <c r="P282" s="126"/>
      <c r="Q282" s="195" t="s">
        <v>6301</v>
      </c>
      <c r="R282" s="126"/>
      <c r="S282" s="126"/>
      <c r="T282" s="128" t="s">
        <v>7331</v>
      </c>
      <c r="U282" s="126" t="s">
        <v>7015</v>
      </c>
      <c r="V282" s="130" t="s">
        <v>7016</v>
      </c>
      <c r="W282" s="126" t="s">
        <v>7199</v>
      </c>
      <c r="X282" s="130" t="s">
        <v>7015</v>
      </c>
      <c r="Y282" s="126" t="s">
        <v>7016</v>
      </c>
      <c r="Z282" s="170"/>
    </row>
    <row r="283" spans="1:26" ht="30" hidden="1" x14ac:dyDescent="0.25">
      <c r="A283" s="85" t="s">
        <v>1592</v>
      </c>
      <c r="B283" s="128" t="s">
        <v>7020</v>
      </c>
      <c r="C283" s="211" t="s">
        <v>7313</v>
      </c>
      <c r="D283" s="133">
        <v>1</v>
      </c>
      <c r="E283" s="133">
        <v>1</v>
      </c>
      <c r="F283" s="128" t="s">
        <v>7169</v>
      </c>
      <c r="G283" s="128"/>
      <c r="H283" s="131">
        <v>2</v>
      </c>
      <c r="I283" s="131">
        <v>1</v>
      </c>
      <c r="J283" s="235" t="s">
        <v>7182</v>
      </c>
      <c r="K283" s="126" t="s">
        <v>4738</v>
      </c>
      <c r="L283" s="126"/>
      <c r="M283" s="126"/>
      <c r="N283" s="129" t="s">
        <v>48</v>
      </c>
      <c r="O283" s="129" t="s">
        <v>48</v>
      </c>
      <c r="P283" s="126"/>
      <c r="Q283" s="195" t="s">
        <v>6301</v>
      </c>
      <c r="R283" s="126"/>
      <c r="S283" s="126"/>
      <c r="T283" s="128" t="s">
        <v>7332</v>
      </c>
      <c r="U283" s="126" t="s">
        <v>7015</v>
      </c>
      <c r="V283" s="130" t="s">
        <v>7016</v>
      </c>
      <c r="W283" s="126" t="s">
        <v>7200</v>
      </c>
      <c r="X283" s="130" t="s">
        <v>7015</v>
      </c>
      <c r="Y283" s="126" t="s">
        <v>7071</v>
      </c>
      <c r="Z283" s="170"/>
    </row>
    <row r="284" spans="1:26" ht="30" hidden="1" x14ac:dyDescent="0.25">
      <c r="A284" s="85" t="s">
        <v>1593</v>
      </c>
      <c r="B284" s="128" t="s">
        <v>7202</v>
      </c>
      <c r="C284" s="128" t="s">
        <v>7333</v>
      </c>
      <c r="D284" s="133">
        <v>3</v>
      </c>
      <c r="E284" s="133">
        <v>1</v>
      </c>
      <c r="F284" s="128" t="s">
        <v>7203</v>
      </c>
      <c r="G284" s="128"/>
      <c r="H284" s="131">
        <v>2</v>
      </c>
      <c r="I284" s="131">
        <v>1</v>
      </c>
      <c r="J284" s="235" t="s">
        <v>7235</v>
      </c>
      <c r="K284" s="126" t="s">
        <v>4886</v>
      </c>
      <c r="L284" s="126"/>
      <c r="M284" s="126"/>
      <c r="N284" s="129" t="s">
        <v>48</v>
      </c>
      <c r="O284" s="129" t="s">
        <v>48</v>
      </c>
      <c r="P284" s="126"/>
      <c r="Q284" s="195" t="s">
        <v>6301</v>
      </c>
      <c r="R284" s="126"/>
      <c r="S284" s="126"/>
      <c r="T284" s="128" t="s">
        <v>7364</v>
      </c>
      <c r="U284" s="130" t="s">
        <v>7261</v>
      </c>
      <c r="V284" s="130" t="s">
        <v>7363</v>
      </c>
      <c r="W284" s="126" t="s">
        <v>7201</v>
      </c>
      <c r="X284" s="130" t="s">
        <v>7261</v>
      </c>
      <c r="Y284" s="130" t="s">
        <v>7262</v>
      </c>
      <c r="Z284" s="170"/>
    </row>
    <row r="285" spans="1:26" ht="30" hidden="1" x14ac:dyDescent="0.25">
      <c r="A285" s="85" t="s">
        <v>1594</v>
      </c>
      <c r="B285" s="128" t="s">
        <v>7202</v>
      </c>
      <c r="C285" s="128" t="s">
        <v>7334</v>
      </c>
      <c r="D285" s="133">
        <v>3</v>
      </c>
      <c r="E285" s="133">
        <v>1</v>
      </c>
      <c r="F285" s="128" t="s">
        <v>7204</v>
      </c>
      <c r="G285" s="128"/>
      <c r="H285" s="131">
        <v>2</v>
      </c>
      <c r="I285" s="131">
        <v>1</v>
      </c>
      <c r="J285" s="235" t="s">
        <v>7236</v>
      </c>
      <c r="K285" s="126" t="s">
        <v>4886</v>
      </c>
      <c r="L285" s="126"/>
      <c r="M285" s="126"/>
      <c r="N285" s="129" t="s">
        <v>48</v>
      </c>
      <c r="O285" s="129" t="s">
        <v>48</v>
      </c>
      <c r="P285" s="126"/>
      <c r="Q285" s="195" t="s">
        <v>6301</v>
      </c>
      <c r="R285" s="126"/>
      <c r="S285" s="126"/>
      <c r="T285" s="128" t="s">
        <v>7365</v>
      </c>
      <c r="U285" s="130" t="s">
        <v>7261</v>
      </c>
      <c r="V285" s="130" t="s">
        <v>7363</v>
      </c>
      <c r="W285" s="126" t="s">
        <v>7264</v>
      </c>
      <c r="X285" s="130" t="s">
        <v>7261</v>
      </c>
      <c r="Y285" s="130" t="s">
        <v>7262</v>
      </c>
      <c r="Z285" s="170"/>
    </row>
    <row r="286" spans="1:26" ht="30" hidden="1" x14ac:dyDescent="0.25">
      <c r="A286" s="85" t="s">
        <v>1595</v>
      </c>
      <c r="B286" s="128" t="s">
        <v>7202</v>
      </c>
      <c r="C286" s="128" t="s">
        <v>5185</v>
      </c>
      <c r="D286" s="133">
        <v>3</v>
      </c>
      <c r="E286" s="133">
        <v>1</v>
      </c>
      <c r="F286" s="128" t="s">
        <v>7205</v>
      </c>
      <c r="G286" s="128"/>
      <c r="H286" s="131">
        <v>2</v>
      </c>
      <c r="I286" s="131">
        <v>1</v>
      </c>
      <c r="J286" s="235" t="s">
        <v>5660</v>
      </c>
      <c r="K286" s="126" t="s">
        <v>4886</v>
      </c>
      <c r="L286" s="126"/>
      <c r="M286" s="126"/>
      <c r="N286" s="129" t="s">
        <v>48</v>
      </c>
      <c r="O286" s="129" t="s">
        <v>48</v>
      </c>
      <c r="P286" s="126"/>
      <c r="Q286" s="195" t="s">
        <v>6301</v>
      </c>
      <c r="R286" s="126"/>
      <c r="S286" s="126"/>
      <c r="T286" s="128" t="s">
        <v>7366</v>
      </c>
      <c r="U286" s="130" t="s">
        <v>7261</v>
      </c>
      <c r="V286" s="130" t="s">
        <v>7363</v>
      </c>
      <c r="W286" s="126" t="s">
        <v>7265</v>
      </c>
      <c r="X286" s="130" t="s">
        <v>7261</v>
      </c>
      <c r="Y286" s="130" t="s">
        <v>7262</v>
      </c>
      <c r="Z286" s="170"/>
    </row>
    <row r="287" spans="1:26" ht="30" hidden="1" x14ac:dyDescent="0.25">
      <c r="A287" s="85" t="s">
        <v>1596</v>
      </c>
      <c r="B287" s="128" t="s">
        <v>7202</v>
      </c>
      <c r="C287" s="128" t="s">
        <v>4596</v>
      </c>
      <c r="D287" s="133">
        <v>3</v>
      </c>
      <c r="E287" s="133">
        <v>1</v>
      </c>
      <c r="F287" s="128" t="s">
        <v>7206</v>
      </c>
      <c r="G287" s="128"/>
      <c r="H287" s="131">
        <v>1</v>
      </c>
      <c r="I287" s="131">
        <v>1</v>
      </c>
      <c r="J287" s="235" t="s">
        <v>4607</v>
      </c>
      <c r="K287" s="126" t="s">
        <v>4886</v>
      </c>
      <c r="L287" s="126"/>
      <c r="M287" s="126"/>
      <c r="N287" s="129" t="s">
        <v>48</v>
      </c>
      <c r="O287" s="129" t="s">
        <v>48</v>
      </c>
      <c r="P287" s="126"/>
      <c r="Q287" s="195" t="s">
        <v>6301</v>
      </c>
      <c r="R287" s="126"/>
      <c r="S287" s="126"/>
      <c r="T287" s="128" t="s">
        <v>7367</v>
      </c>
      <c r="U287" s="130" t="s">
        <v>7261</v>
      </c>
      <c r="V287" s="130" t="s">
        <v>7363</v>
      </c>
      <c r="W287" s="126" t="s">
        <v>7266</v>
      </c>
      <c r="X287" s="130" t="s">
        <v>7261</v>
      </c>
      <c r="Y287" s="126" t="s">
        <v>7263</v>
      </c>
      <c r="Z287" s="170"/>
    </row>
    <row r="288" spans="1:26" ht="30" hidden="1" x14ac:dyDescent="0.25">
      <c r="A288" s="85" t="s">
        <v>1597</v>
      </c>
      <c r="B288" s="128" t="s">
        <v>7202</v>
      </c>
      <c r="C288" s="128" t="s">
        <v>7335</v>
      </c>
      <c r="D288" s="133">
        <v>3</v>
      </c>
      <c r="E288" s="133">
        <v>1</v>
      </c>
      <c r="F288" s="128" t="s">
        <v>7207</v>
      </c>
      <c r="G288" s="128"/>
      <c r="H288" s="131">
        <v>1</v>
      </c>
      <c r="I288" s="131">
        <v>1</v>
      </c>
      <c r="J288" s="235" t="s">
        <v>7237</v>
      </c>
      <c r="K288" s="126" t="s">
        <v>4886</v>
      </c>
      <c r="L288" s="126"/>
      <c r="M288" s="126"/>
      <c r="N288" s="129" t="s">
        <v>48</v>
      </c>
      <c r="O288" s="129" t="s">
        <v>48</v>
      </c>
      <c r="P288" s="126"/>
      <c r="Q288" s="195" t="s">
        <v>6301</v>
      </c>
      <c r="R288" s="126"/>
      <c r="S288" s="126"/>
      <c r="T288" s="128" t="s">
        <v>7368</v>
      </c>
      <c r="U288" s="130" t="s">
        <v>7261</v>
      </c>
      <c r="V288" s="130" t="s">
        <v>7363</v>
      </c>
      <c r="W288" s="126" t="s">
        <v>7267</v>
      </c>
      <c r="X288" s="130" t="s">
        <v>7261</v>
      </c>
      <c r="Y288" s="126" t="s">
        <v>7263</v>
      </c>
      <c r="Z288" s="170"/>
    </row>
    <row r="289" spans="1:26" ht="30" hidden="1" x14ac:dyDescent="0.25">
      <c r="A289" s="85" t="s">
        <v>1598</v>
      </c>
      <c r="B289" s="128" t="s">
        <v>7202</v>
      </c>
      <c r="C289" s="128" t="s">
        <v>7336</v>
      </c>
      <c r="D289" s="133">
        <v>2</v>
      </c>
      <c r="E289" s="133">
        <v>1</v>
      </c>
      <c r="F289" s="128" t="s">
        <v>7208</v>
      </c>
      <c r="G289" s="128"/>
      <c r="H289" s="131">
        <v>2</v>
      </c>
      <c r="I289" s="131">
        <v>1</v>
      </c>
      <c r="J289" s="235" t="s">
        <v>7238</v>
      </c>
      <c r="K289" s="126" t="s">
        <v>4886</v>
      </c>
      <c r="L289" s="126"/>
      <c r="M289" s="126"/>
      <c r="N289" s="129" t="s">
        <v>48</v>
      </c>
      <c r="O289" s="129" t="s">
        <v>48</v>
      </c>
      <c r="P289" s="126"/>
      <c r="Q289" s="195" t="s">
        <v>6301</v>
      </c>
      <c r="R289" s="126"/>
      <c r="S289" s="126"/>
      <c r="T289" s="128" t="s">
        <v>7369</v>
      </c>
      <c r="U289" s="130" t="s">
        <v>7261</v>
      </c>
      <c r="V289" s="130" t="s">
        <v>7262</v>
      </c>
      <c r="W289" s="126" t="s">
        <v>7268</v>
      </c>
      <c r="X289" s="130" t="s">
        <v>7261</v>
      </c>
      <c r="Y289" s="130" t="s">
        <v>7262</v>
      </c>
      <c r="Z289" s="170"/>
    </row>
    <row r="290" spans="1:26" ht="30" hidden="1" x14ac:dyDescent="0.25">
      <c r="A290" s="85" t="s">
        <v>1599</v>
      </c>
      <c r="B290" s="128" t="s">
        <v>7202</v>
      </c>
      <c r="C290" s="128" t="s">
        <v>7337</v>
      </c>
      <c r="D290" s="133">
        <v>2</v>
      </c>
      <c r="E290" s="133">
        <v>1</v>
      </c>
      <c r="F290" s="128" t="s">
        <v>7209</v>
      </c>
      <c r="G290" s="128"/>
      <c r="H290" s="131">
        <v>2</v>
      </c>
      <c r="I290" s="131">
        <v>1</v>
      </c>
      <c r="J290" s="235" t="s">
        <v>7239</v>
      </c>
      <c r="K290" s="126" t="s">
        <v>4886</v>
      </c>
      <c r="L290" s="126"/>
      <c r="M290" s="126"/>
      <c r="N290" s="129" t="s">
        <v>48</v>
      </c>
      <c r="O290" s="129" t="s">
        <v>48</v>
      </c>
      <c r="P290" s="126"/>
      <c r="Q290" s="195" t="s">
        <v>6301</v>
      </c>
      <c r="R290" s="126"/>
      <c r="S290" s="126"/>
      <c r="T290" s="128" t="s">
        <v>7370</v>
      </c>
      <c r="U290" s="130" t="s">
        <v>7261</v>
      </c>
      <c r="V290" s="130" t="s">
        <v>7262</v>
      </c>
      <c r="W290" s="126" t="s">
        <v>7269</v>
      </c>
      <c r="X290" s="130" t="s">
        <v>7261</v>
      </c>
      <c r="Y290" s="130" t="s">
        <v>7262</v>
      </c>
      <c r="Z290" s="170"/>
    </row>
    <row r="291" spans="1:26" ht="30" hidden="1" x14ac:dyDescent="0.25">
      <c r="A291" s="85" t="s">
        <v>1600</v>
      </c>
      <c r="B291" s="128" t="s">
        <v>7202</v>
      </c>
      <c r="C291" s="128" t="s">
        <v>7338</v>
      </c>
      <c r="D291" s="133">
        <v>2</v>
      </c>
      <c r="E291" s="133">
        <v>1</v>
      </c>
      <c r="F291" s="128" t="s">
        <v>7210</v>
      </c>
      <c r="G291" s="128"/>
      <c r="H291" s="131">
        <v>1</v>
      </c>
      <c r="I291" s="131">
        <v>1</v>
      </c>
      <c r="J291" s="235" t="s">
        <v>7240</v>
      </c>
      <c r="K291" s="126" t="s">
        <v>4886</v>
      </c>
      <c r="L291" s="126"/>
      <c r="M291" s="126"/>
      <c r="N291" s="129" t="s">
        <v>48</v>
      </c>
      <c r="O291" s="129" t="s">
        <v>48</v>
      </c>
      <c r="P291" s="126"/>
      <c r="Q291" s="195" t="s">
        <v>6301</v>
      </c>
      <c r="R291" s="126"/>
      <c r="S291" s="126"/>
      <c r="T291" s="128" t="s">
        <v>7371</v>
      </c>
      <c r="U291" s="130" t="s">
        <v>7261</v>
      </c>
      <c r="V291" s="130" t="s">
        <v>7262</v>
      </c>
      <c r="W291" s="239" t="s">
        <v>7270</v>
      </c>
      <c r="X291" s="130" t="s">
        <v>7261</v>
      </c>
      <c r="Y291" s="126" t="s">
        <v>7263</v>
      </c>
      <c r="Z291" s="170"/>
    </row>
    <row r="292" spans="1:26" ht="30" hidden="1" x14ac:dyDescent="0.25">
      <c r="A292" s="85" t="s">
        <v>1601</v>
      </c>
      <c r="B292" s="128" t="s">
        <v>7202</v>
      </c>
      <c r="C292" s="128" t="s">
        <v>7339</v>
      </c>
      <c r="D292" s="133">
        <v>2</v>
      </c>
      <c r="E292" s="133">
        <v>1</v>
      </c>
      <c r="F292" s="128" t="s">
        <v>7211</v>
      </c>
      <c r="G292" s="128"/>
      <c r="H292" s="131">
        <v>1</v>
      </c>
      <c r="I292" s="131">
        <v>1</v>
      </c>
      <c r="J292" s="235" t="s">
        <v>7241</v>
      </c>
      <c r="K292" s="126" t="s">
        <v>4886</v>
      </c>
      <c r="L292" s="126"/>
      <c r="M292" s="126"/>
      <c r="N292" s="129" t="s">
        <v>48</v>
      </c>
      <c r="O292" s="129" t="s">
        <v>48</v>
      </c>
      <c r="P292" s="126"/>
      <c r="Q292" s="195" t="s">
        <v>6301</v>
      </c>
      <c r="R292" s="126"/>
      <c r="S292" s="126"/>
      <c r="T292" s="128" t="s">
        <v>7372</v>
      </c>
      <c r="U292" s="130" t="s">
        <v>7261</v>
      </c>
      <c r="V292" s="130" t="s">
        <v>7262</v>
      </c>
      <c r="W292" s="126" t="s">
        <v>7271</v>
      </c>
      <c r="X292" s="130" t="s">
        <v>7261</v>
      </c>
      <c r="Y292" s="126" t="s">
        <v>7263</v>
      </c>
      <c r="Z292" s="170"/>
    </row>
    <row r="293" spans="1:26" ht="30" hidden="1" x14ac:dyDescent="0.25">
      <c r="A293" s="85" t="s">
        <v>1602</v>
      </c>
      <c r="B293" s="128" t="s">
        <v>7202</v>
      </c>
      <c r="C293" s="128" t="s">
        <v>7340</v>
      </c>
      <c r="D293" s="133">
        <v>2</v>
      </c>
      <c r="E293" s="133">
        <v>1</v>
      </c>
      <c r="F293" s="128" t="s">
        <v>7212</v>
      </c>
      <c r="G293" s="128"/>
      <c r="H293" s="131">
        <v>1</v>
      </c>
      <c r="I293" s="131">
        <v>1</v>
      </c>
      <c r="J293" s="235" t="s">
        <v>7242</v>
      </c>
      <c r="K293" s="126" t="s">
        <v>4886</v>
      </c>
      <c r="L293" s="126"/>
      <c r="M293" s="126"/>
      <c r="N293" s="129" t="s">
        <v>48</v>
      </c>
      <c r="O293" s="129" t="s">
        <v>48</v>
      </c>
      <c r="P293" s="126"/>
      <c r="Q293" s="195" t="s">
        <v>6301</v>
      </c>
      <c r="R293" s="126"/>
      <c r="S293" s="126"/>
      <c r="T293" s="128" t="s">
        <v>7373</v>
      </c>
      <c r="U293" s="130" t="s">
        <v>7261</v>
      </c>
      <c r="V293" s="130" t="s">
        <v>7262</v>
      </c>
      <c r="W293" s="126" t="s">
        <v>7272</v>
      </c>
      <c r="X293" s="130" t="s">
        <v>7261</v>
      </c>
      <c r="Y293" s="126" t="s">
        <v>7263</v>
      </c>
      <c r="Z293" s="170"/>
    </row>
    <row r="294" spans="1:26" ht="30" hidden="1" x14ac:dyDescent="0.25">
      <c r="A294" s="85" t="s">
        <v>1603</v>
      </c>
      <c r="B294" s="128" t="s">
        <v>7202</v>
      </c>
      <c r="C294" s="128" t="s">
        <v>7341</v>
      </c>
      <c r="D294" s="133">
        <v>2</v>
      </c>
      <c r="E294" s="133">
        <v>1</v>
      </c>
      <c r="F294" s="128" t="s">
        <v>7213</v>
      </c>
      <c r="G294" s="128"/>
      <c r="H294" s="131">
        <v>2</v>
      </c>
      <c r="I294" s="131">
        <v>1</v>
      </c>
      <c r="J294" s="235" t="s">
        <v>7243</v>
      </c>
      <c r="K294" s="126" t="s">
        <v>4886</v>
      </c>
      <c r="L294" s="126"/>
      <c r="M294" s="126"/>
      <c r="N294" s="129" t="s">
        <v>48</v>
      </c>
      <c r="O294" s="129" t="s">
        <v>48</v>
      </c>
      <c r="P294" s="126"/>
      <c r="Q294" s="195" t="s">
        <v>6301</v>
      </c>
      <c r="R294" s="126"/>
      <c r="S294" s="126"/>
      <c r="T294" s="128" t="s">
        <v>7374</v>
      </c>
      <c r="U294" s="130" t="s">
        <v>7261</v>
      </c>
      <c r="V294" s="130" t="s">
        <v>7262</v>
      </c>
      <c r="W294" s="239" t="s">
        <v>7273</v>
      </c>
      <c r="X294" s="130" t="s">
        <v>7261</v>
      </c>
      <c r="Y294" s="130" t="s">
        <v>7262</v>
      </c>
      <c r="Z294" s="170"/>
    </row>
    <row r="295" spans="1:26" ht="30" hidden="1" x14ac:dyDescent="0.25">
      <c r="A295" s="85" t="s">
        <v>1604</v>
      </c>
      <c r="B295" s="128" t="s">
        <v>7202</v>
      </c>
      <c r="C295" s="128" t="s">
        <v>7342</v>
      </c>
      <c r="D295" s="133">
        <v>2</v>
      </c>
      <c r="E295" s="133">
        <v>1</v>
      </c>
      <c r="F295" s="128" t="s">
        <v>7214</v>
      </c>
      <c r="G295" s="128"/>
      <c r="H295" s="131">
        <v>1</v>
      </c>
      <c r="I295" s="131">
        <v>1</v>
      </c>
      <c r="J295" s="235" t="s">
        <v>7244</v>
      </c>
      <c r="K295" s="126" t="s">
        <v>4886</v>
      </c>
      <c r="L295" s="126"/>
      <c r="M295" s="126"/>
      <c r="N295" s="129" t="s">
        <v>48</v>
      </c>
      <c r="O295" s="129" t="s">
        <v>48</v>
      </c>
      <c r="P295" s="126"/>
      <c r="Q295" s="195" t="s">
        <v>6301</v>
      </c>
      <c r="R295" s="126"/>
      <c r="S295" s="126"/>
      <c r="T295" s="128" t="s">
        <v>7375</v>
      </c>
      <c r="U295" s="130" t="s">
        <v>7261</v>
      </c>
      <c r="V295" s="130" t="s">
        <v>7262</v>
      </c>
      <c r="W295" s="126" t="s">
        <v>7274</v>
      </c>
      <c r="X295" s="130" t="s">
        <v>7261</v>
      </c>
      <c r="Y295" s="126" t="s">
        <v>7263</v>
      </c>
      <c r="Z295" s="170"/>
    </row>
    <row r="296" spans="1:26" ht="30" hidden="1" x14ac:dyDescent="0.25">
      <c r="A296" s="85" t="s">
        <v>1605</v>
      </c>
      <c r="B296" s="128" t="s">
        <v>7202</v>
      </c>
      <c r="C296" s="128" t="s">
        <v>7343</v>
      </c>
      <c r="D296" s="133">
        <v>2</v>
      </c>
      <c r="E296" s="133">
        <v>1</v>
      </c>
      <c r="F296" s="128" t="s">
        <v>7215</v>
      </c>
      <c r="G296" s="128"/>
      <c r="H296" s="131">
        <v>1</v>
      </c>
      <c r="I296" s="131">
        <v>1</v>
      </c>
      <c r="J296" s="235" t="s">
        <v>7243</v>
      </c>
      <c r="K296" s="126" t="s">
        <v>4886</v>
      </c>
      <c r="L296" s="126"/>
      <c r="M296" s="126"/>
      <c r="N296" s="129" t="s">
        <v>48</v>
      </c>
      <c r="O296" s="129" t="s">
        <v>48</v>
      </c>
      <c r="P296" s="126"/>
      <c r="Q296" s="195" t="s">
        <v>6301</v>
      </c>
      <c r="R296" s="126"/>
      <c r="S296" s="126"/>
      <c r="T296" s="128" t="s">
        <v>7376</v>
      </c>
      <c r="U296" s="130" t="s">
        <v>7261</v>
      </c>
      <c r="V296" s="130" t="s">
        <v>7262</v>
      </c>
      <c r="W296" s="126" t="s">
        <v>7275</v>
      </c>
      <c r="X296" s="130" t="s">
        <v>7261</v>
      </c>
      <c r="Y296" s="126" t="s">
        <v>7263</v>
      </c>
      <c r="Z296" s="170"/>
    </row>
    <row r="297" spans="1:26" ht="30" hidden="1" x14ac:dyDescent="0.25">
      <c r="A297" s="85" t="s">
        <v>1606</v>
      </c>
      <c r="B297" s="128" t="s">
        <v>7202</v>
      </c>
      <c r="C297" s="128" t="s">
        <v>7344</v>
      </c>
      <c r="D297" s="133">
        <v>2</v>
      </c>
      <c r="E297" s="133">
        <v>1</v>
      </c>
      <c r="F297" s="438" t="s">
        <v>7216</v>
      </c>
      <c r="G297" s="249"/>
      <c r="H297" s="439">
        <v>1</v>
      </c>
      <c r="I297" s="131"/>
      <c r="J297" s="235" t="s">
        <v>7245</v>
      </c>
      <c r="K297" s="126" t="s">
        <v>4886</v>
      </c>
      <c r="L297" s="126"/>
      <c r="M297" s="126"/>
      <c r="N297" s="129" t="s">
        <v>48</v>
      </c>
      <c r="O297" s="129" t="s">
        <v>48</v>
      </c>
      <c r="P297" s="126"/>
      <c r="Q297" s="195" t="s">
        <v>6301</v>
      </c>
      <c r="R297" s="126"/>
      <c r="S297" s="126"/>
      <c r="T297" s="128" t="s">
        <v>7377</v>
      </c>
      <c r="U297" s="130" t="s">
        <v>7261</v>
      </c>
      <c r="V297" s="130" t="s">
        <v>7262</v>
      </c>
      <c r="W297" s="439" t="s">
        <v>7276</v>
      </c>
      <c r="X297" s="444" t="s">
        <v>7261</v>
      </c>
      <c r="Y297" s="439" t="s">
        <v>7263</v>
      </c>
      <c r="Z297" s="170"/>
    </row>
    <row r="298" spans="1:26" ht="30" hidden="1" x14ac:dyDescent="0.25">
      <c r="A298" s="85" t="s">
        <v>1607</v>
      </c>
      <c r="B298" s="128" t="s">
        <v>7202</v>
      </c>
      <c r="C298" s="128" t="s">
        <v>7345</v>
      </c>
      <c r="D298" s="133">
        <v>1</v>
      </c>
      <c r="E298" s="133">
        <v>1</v>
      </c>
      <c r="F298" s="438"/>
      <c r="G298" s="249"/>
      <c r="H298" s="439"/>
      <c r="I298" s="131">
        <v>1</v>
      </c>
      <c r="J298" s="235" t="s">
        <v>7245</v>
      </c>
      <c r="K298" s="126" t="s">
        <v>4886</v>
      </c>
      <c r="L298" s="126"/>
      <c r="M298" s="126"/>
      <c r="N298" s="129" t="s">
        <v>48</v>
      </c>
      <c r="O298" s="129" t="s">
        <v>48</v>
      </c>
      <c r="P298" s="126"/>
      <c r="Q298" s="195" t="s">
        <v>6301</v>
      </c>
      <c r="R298" s="126"/>
      <c r="S298" s="126"/>
      <c r="T298" s="128" t="s">
        <v>7378</v>
      </c>
      <c r="U298" s="130" t="s">
        <v>7261</v>
      </c>
      <c r="V298" s="130" t="s">
        <v>7263</v>
      </c>
      <c r="W298" s="439"/>
      <c r="X298" s="444"/>
      <c r="Y298" s="439"/>
      <c r="Z298" s="170"/>
    </row>
    <row r="299" spans="1:26" ht="30" hidden="1" x14ac:dyDescent="0.25">
      <c r="A299" s="85" t="s">
        <v>1608</v>
      </c>
      <c r="B299" s="128" t="s">
        <v>7202</v>
      </c>
      <c r="C299" s="128" t="s">
        <v>7346</v>
      </c>
      <c r="D299" s="133">
        <v>2</v>
      </c>
      <c r="E299" s="133">
        <v>1</v>
      </c>
      <c r="F299" s="128" t="s">
        <v>7217</v>
      </c>
      <c r="G299" s="128"/>
      <c r="H299" s="131">
        <v>1</v>
      </c>
      <c r="I299" s="131">
        <v>1</v>
      </c>
      <c r="J299" s="235" t="s">
        <v>7246</v>
      </c>
      <c r="K299" s="126" t="s">
        <v>4886</v>
      </c>
      <c r="L299" s="126"/>
      <c r="M299" s="126"/>
      <c r="N299" s="129" t="s">
        <v>48</v>
      </c>
      <c r="O299" s="129" t="s">
        <v>48</v>
      </c>
      <c r="P299" s="126"/>
      <c r="Q299" s="195" t="s">
        <v>6301</v>
      </c>
      <c r="R299" s="126"/>
      <c r="S299" s="126"/>
      <c r="T299" s="128" t="s">
        <v>7379</v>
      </c>
      <c r="U299" s="130" t="s">
        <v>7261</v>
      </c>
      <c r="V299" s="130" t="s">
        <v>7262</v>
      </c>
      <c r="W299" s="126" t="s">
        <v>7277</v>
      </c>
      <c r="X299" s="130" t="s">
        <v>7261</v>
      </c>
      <c r="Y299" s="126" t="s">
        <v>7263</v>
      </c>
      <c r="Z299" s="170"/>
    </row>
    <row r="300" spans="1:26" ht="30" hidden="1" x14ac:dyDescent="0.25">
      <c r="A300" s="85" t="s">
        <v>1609</v>
      </c>
      <c r="B300" s="128" t="s">
        <v>7202</v>
      </c>
      <c r="C300" s="128" t="s">
        <v>7347</v>
      </c>
      <c r="D300" s="133">
        <v>2</v>
      </c>
      <c r="E300" s="133">
        <v>1</v>
      </c>
      <c r="F300" s="438" t="s">
        <v>7218</v>
      </c>
      <c r="G300" s="249"/>
      <c r="H300" s="439">
        <v>1</v>
      </c>
      <c r="I300" s="131"/>
      <c r="J300" s="235" t="s">
        <v>7237</v>
      </c>
      <c r="K300" s="126" t="s">
        <v>4886</v>
      </c>
      <c r="L300" s="129" t="s">
        <v>48</v>
      </c>
      <c r="M300" s="129" t="s">
        <v>48</v>
      </c>
      <c r="N300" s="129"/>
      <c r="O300" s="129"/>
      <c r="P300" s="126"/>
      <c r="Q300" s="195" t="s">
        <v>6301</v>
      </c>
      <c r="R300" s="126"/>
      <c r="S300" s="126"/>
      <c r="T300" s="128" t="s">
        <v>7380</v>
      </c>
      <c r="U300" s="130" t="s">
        <v>7261</v>
      </c>
      <c r="V300" s="130" t="s">
        <v>7262</v>
      </c>
      <c r="W300" s="441" t="s">
        <v>7278</v>
      </c>
      <c r="X300" s="443" t="s">
        <v>7261</v>
      </c>
      <c r="Y300" s="439" t="s">
        <v>7263</v>
      </c>
      <c r="Z300" s="170"/>
    </row>
    <row r="301" spans="1:26" ht="30" hidden="1" x14ac:dyDescent="0.25">
      <c r="A301" s="85" t="s">
        <v>1610</v>
      </c>
      <c r="B301" s="128" t="s">
        <v>7202</v>
      </c>
      <c r="C301" s="128" t="s">
        <v>7348</v>
      </c>
      <c r="D301" s="133">
        <v>1</v>
      </c>
      <c r="E301" s="133">
        <v>1</v>
      </c>
      <c r="F301" s="438"/>
      <c r="G301" s="249"/>
      <c r="H301" s="439"/>
      <c r="I301" s="131">
        <v>1</v>
      </c>
      <c r="J301" s="235" t="s">
        <v>7237</v>
      </c>
      <c r="K301" s="126" t="s">
        <v>4886</v>
      </c>
      <c r="L301" s="129" t="s">
        <v>48</v>
      </c>
      <c r="M301" s="129" t="s">
        <v>48</v>
      </c>
      <c r="N301" s="126"/>
      <c r="O301" s="126"/>
      <c r="P301" s="126"/>
      <c r="Q301" s="195" t="s">
        <v>6301</v>
      </c>
      <c r="R301" s="126"/>
      <c r="S301" s="126"/>
      <c r="T301" s="128" t="s">
        <v>7381</v>
      </c>
      <c r="U301" s="130" t="s">
        <v>7261</v>
      </c>
      <c r="V301" s="130" t="s">
        <v>7263</v>
      </c>
      <c r="W301" s="441"/>
      <c r="X301" s="443"/>
      <c r="Y301" s="439"/>
      <c r="Z301" s="170"/>
    </row>
    <row r="302" spans="1:26" ht="30" hidden="1" x14ac:dyDescent="0.25">
      <c r="A302" s="85" t="s">
        <v>1611</v>
      </c>
      <c r="B302" s="128" t="s">
        <v>7202</v>
      </c>
      <c r="C302" s="128" t="s">
        <v>7349</v>
      </c>
      <c r="D302" s="133">
        <v>2</v>
      </c>
      <c r="E302" s="133">
        <v>1</v>
      </c>
      <c r="F302" s="128" t="s">
        <v>7219</v>
      </c>
      <c r="G302" s="128"/>
      <c r="H302" s="131">
        <v>1</v>
      </c>
      <c r="I302" s="131">
        <v>1</v>
      </c>
      <c r="J302" s="235" t="s">
        <v>7247</v>
      </c>
      <c r="K302" s="126" t="s">
        <v>4886</v>
      </c>
      <c r="L302" s="126"/>
      <c r="M302" s="126"/>
      <c r="N302" s="129" t="s">
        <v>48</v>
      </c>
      <c r="O302" s="129" t="s">
        <v>48</v>
      </c>
      <c r="P302" s="126"/>
      <c r="Q302" s="195" t="s">
        <v>6301</v>
      </c>
      <c r="R302" s="126"/>
      <c r="S302" s="126"/>
      <c r="T302" s="128" t="s">
        <v>7382</v>
      </c>
      <c r="U302" s="130" t="s">
        <v>7261</v>
      </c>
      <c r="V302" s="130" t="s">
        <v>7262</v>
      </c>
      <c r="W302" s="126" t="s">
        <v>7279</v>
      </c>
      <c r="X302" s="130" t="s">
        <v>7261</v>
      </c>
      <c r="Y302" s="126" t="s">
        <v>7263</v>
      </c>
      <c r="Z302" s="170"/>
    </row>
    <row r="303" spans="1:26" ht="30" hidden="1" x14ac:dyDescent="0.25">
      <c r="A303" s="85" t="s">
        <v>1612</v>
      </c>
      <c r="B303" s="128" t="s">
        <v>7202</v>
      </c>
      <c r="C303" s="128" t="s">
        <v>5933</v>
      </c>
      <c r="D303" s="133">
        <v>1</v>
      </c>
      <c r="E303" s="133">
        <v>1</v>
      </c>
      <c r="F303" s="438" t="s">
        <v>7220</v>
      </c>
      <c r="G303" s="249"/>
      <c r="H303" s="439">
        <v>1</v>
      </c>
      <c r="I303" s="131"/>
      <c r="J303" s="235" t="s">
        <v>6333</v>
      </c>
      <c r="K303" s="126" t="s">
        <v>4886</v>
      </c>
      <c r="L303" s="126"/>
      <c r="M303" s="126"/>
      <c r="N303" s="129"/>
      <c r="O303" s="129"/>
      <c r="P303" s="126"/>
      <c r="Q303" s="195" t="s">
        <v>6301</v>
      </c>
      <c r="R303" s="126"/>
      <c r="S303" s="126"/>
      <c r="T303" s="128" t="s">
        <v>7383</v>
      </c>
      <c r="U303" s="130" t="s">
        <v>7261</v>
      </c>
      <c r="V303" s="130" t="s">
        <v>7263</v>
      </c>
      <c r="W303" s="441" t="s">
        <v>7280</v>
      </c>
      <c r="X303" s="443" t="s">
        <v>7261</v>
      </c>
      <c r="Y303" s="441" t="s">
        <v>7263</v>
      </c>
      <c r="Z303" s="170"/>
    </row>
    <row r="304" spans="1:26" ht="30" hidden="1" x14ac:dyDescent="0.25">
      <c r="A304" s="85" t="s">
        <v>1613</v>
      </c>
      <c r="B304" s="128" t="s">
        <v>7202</v>
      </c>
      <c r="C304" s="128" t="s">
        <v>7350</v>
      </c>
      <c r="D304" s="133">
        <v>1</v>
      </c>
      <c r="E304" s="133">
        <v>1</v>
      </c>
      <c r="F304" s="438"/>
      <c r="G304" s="249"/>
      <c r="H304" s="439"/>
      <c r="I304" s="131">
        <v>1</v>
      </c>
      <c r="J304" s="235" t="s">
        <v>6333</v>
      </c>
      <c r="K304" s="126" t="s">
        <v>4886</v>
      </c>
      <c r="L304" s="129"/>
      <c r="M304" s="129" t="s">
        <v>48</v>
      </c>
      <c r="N304" s="126"/>
      <c r="O304" s="126"/>
      <c r="P304" s="126"/>
      <c r="Q304" s="195" t="s">
        <v>6301</v>
      </c>
      <c r="R304" s="126"/>
      <c r="S304" s="126"/>
      <c r="T304" s="128" t="s">
        <v>7384</v>
      </c>
      <c r="U304" s="130" t="s">
        <v>7261</v>
      </c>
      <c r="V304" s="130" t="s">
        <v>7263</v>
      </c>
      <c r="W304" s="441"/>
      <c r="X304" s="443"/>
      <c r="Y304" s="441"/>
      <c r="Z304" s="170"/>
    </row>
    <row r="305" spans="1:26" ht="30" hidden="1" x14ac:dyDescent="0.25">
      <c r="A305" s="85" t="s">
        <v>1614</v>
      </c>
      <c r="B305" s="128" t="s">
        <v>7202</v>
      </c>
      <c r="C305" s="128" t="s">
        <v>5418</v>
      </c>
      <c r="D305" s="133">
        <v>1</v>
      </c>
      <c r="E305" s="133">
        <v>1</v>
      </c>
      <c r="F305" s="128" t="s">
        <v>7221</v>
      </c>
      <c r="G305" s="128"/>
      <c r="H305" s="131">
        <v>1</v>
      </c>
      <c r="I305" s="131">
        <v>1</v>
      </c>
      <c r="J305" s="235" t="s">
        <v>7248</v>
      </c>
      <c r="K305" s="126" t="s">
        <v>4886</v>
      </c>
      <c r="L305" s="126"/>
      <c r="M305" s="126"/>
      <c r="N305" s="129" t="s">
        <v>48</v>
      </c>
      <c r="O305" s="129" t="s">
        <v>48</v>
      </c>
      <c r="P305" s="126"/>
      <c r="Q305" s="195" t="s">
        <v>6301</v>
      </c>
      <c r="R305" s="126"/>
      <c r="S305" s="126"/>
      <c r="T305" s="128" t="s">
        <v>7385</v>
      </c>
      <c r="U305" s="130" t="s">
        <v>7261</v>
      </c>
      <c r="V305" s="130" t="s">
        <v>7263</v>
      </c>
      <c r="W305" s="126" t="s">
        <v>7281</v>
      </c>
      <c r="X305" s="130" t="s">
        <v>7261</v>
      </c>
      <c r="Y305" s="126" t="s">
        <v>7263</v>
      </c>
      <c r="Z305" s="170"/>
    </row>
    <row r="306" spans="1:26" ht="30" hidden="1" x14ac:dyDescent="0.25">
      <c r="A306" s="85" t="s">
        <v>1615</v>
      </c>
      <c r="B306" s="128" t="s">
        <v>7202</v>
      </c>
      <c r="C306" s="128" t="s">
        <v>7351</v>
      </c>
      <c r="D306" s="133">
        <v>1</v>
      </c>
      <c r="E306" s="133">
        <v>1</v>
      </c>
      <c r="F306" s="128" t="s">
        <v>7222</v>
      </c>
      <c r="G306" s="128"/>
      <c r="H306" s="131">
        <v>1</v>
      </c>
      <c r="I306" s="131">
        <v>1</v>
      </c>
      <c r="J306" s="235" t="s">
        <v>7249</v>
      </c>
      <c r="K306" s="126" t="s">
        <v>4886</v>
      </c>
      <c r="L306" s="126"/>
      <c r="M306" s="126"/>
      <c r="N306" s="129" t="s">
        <v>48</v>
      </c>
      <c r="O306" s="129" t="s">
        <v>48</v>
      </c>
      <c r="P306" s="126"/>
      <c r="Q306" s="195" t="s">
        <v>6301</v>
      </c>
      <c r="R306" s="126"/>
      <c r="S306" s="126"/>
      <c r="T306" s="128" t="s">
        <v>7386</v>
      </c>
      <c r="U306" s="130" t="s">
        <v>7261</v>
      </c>
      <c r="V306" s="130" t="s">
        <v>7263</v>
      </c>
      <c r="W306" s="126" t="s">
        <v>7282</v>
      </c>
      <c r="X306" s="130" t="s">
        <v>7261</v>
      </c>
      <c r="Y306" s="126" t="s">
        <v>7263</v>
      </c>
      <c r="Z306" s="170"/>
    </row>
    <row r="307" spans="1:26" ht="30" hidden="1" x14ac:dyDescent="0.25">
      <c r="A307" s="85" t="s">
        <v>1616</v>
      </c>
      <c r="B307" s="128" t="s">
        <v>7202</v>
      </c>
      <c r="C307" s="128" t="s">
        <v>7352</v>
      </c>
      <c r="D307" s="133">
        <v>1</v>
      </c>
      <c r="E307" s="133">
        <v>1</v>
      </c>
      <c r="F307" s="128" t="s">
        <v>7223</v>
      </c>
      <c r="G307" s="128"/>
      <c r="H307" s="131">
        <v>1</v>
      </c>
      <c r="I307" s="131">
        <v>1</v>
      </c>
      <c r="J307" s="235" t="s">
        <v>7250</v>
      </c>
      <c r="K307" s="126" t="s">
        <v>4886</v>
      </c>
      <c r="L307" s="126"/>
      <c r="M307" s="126"/>
      <c r="N307" s="129" t="s">
        <v>48</v>
      </c>
      <c r="O307" s="129" t="s">
        <v>48</v>
      </c>
      <c r="P307" s="126"/>
      <c r="Q307" s="195" t="s">
        <v>6301</v>
      </c>
      <c r="R307" s="126"/>
      <c r="S307" s="126"/>
      <c r="T307" s="128" t="s">
        <v>7387</v>
      </c>
      <c r="U307" s="130" t="s">
        <v>7261</v>
      </c>
      <c r="V307" s="130" t="s">
        <v>7263</v>
      </c>
      <c r="W307" s="126" t="s">
        <v>7283</v>
      </c>
      <c r="X307" s="130" t="s">
        <v>7261</v>
      </c>
      <c r="Y307" s="126" t="s">
        <v>7263</v>
      </c>
      <c r="Z307" s="170"/>
    </row>
    <row r="308" spans="1:26" ht="30" hidden="1" x14ac:dyDescent="0.25">
      <c r="A308" s="85" t="s">
        <v>1617</v>
      </c>
      <c r="B308" s="128" t="s">
        <v>7202</v>
      </c>
      <c r="C308" s="128" t="s">
        <v>7353</v>
      </c>
      <c r="D308" s="133">
        <v>1</v>
      </c>
      <c r="E308" s="133">
        <v>1</v>
      </c>
      <c r="F308" s="128" t="s">
        <v>7224</v>
      </c>
      <c r="G308" s="128"/>
      <c r="H308" s="131">
        <v>1</v>
      </c>
      <c r="I308" s="131">
        <v>1</v>
      </c>
      <c r="J308" s="235" t="s">
        <v>7251</v>
      </c>
      <c r="K308" s="126" t="s">
        <v>4886</v>
      </c>
      <c r="L308" s="126"/>
      <c r="M308" s="126"/>
      <c r="N308" s="129" t="s">
        <v>48</v>
      </c>
      <c r="O308" s="129" t="s">
        <v>48</v>
      </c>
      <c r="P308" s="126"/>
      <c r="Q308" s="195" t="s">
        <v>6301</v>
      </c>
      <c r="R308" s="126"/>
      <c r="S308" s="126"/>
      <c r="T308" s="128" t="s">
        <v>7388</v>
      </c>
      <c r="U308" s="130" t="s">
        <v>7261</v>
      </c>
      <c r="V308" s="130" t="s">
        <v>7263</v>
      </c>
      <c r="W308" s="126" t="s">
        <v>7284</v>
      </c>
      <c r="X308" s="130" t="s">
        <v>7261</v>
      </c>
      <c r="Y308" s="126" t="s">
        <v>7263</v>
      </c>
      <c r="Z308" s="170"/>
    </row>
    <row r="309" spans="1:26" ht="30" hidden="1" x14ac:dyDescent="0.25">
      <c r="A309" s="85" t="s">
        <v>1618</v>
      </c>
      <c r="B309" s="128" t="s">
        <v>7202</v>
      </c>
      <c r="C309" s="128" t="s">
        <v>7354</v>
      </c>
      <c r="D309" s="133">
        <v>1</v>
      </c>
      <c r="E309" s="133">
        <v>1</v>
      </c>
      <c r="F309" s="438" t="s">
        <v>7225</v>
      </c>
      <c r="G309" s="249"/>
      <c r="H309" s="439">
        <v>1</v>
      </c>
      <c r="I309" s="131"/>
      <c r="J309" s="237" t="s">
        <v>7252</v>
      </c>
      <c r="K309" s="126" t="s">
        <v>4886</v>
      </c>
      <c r="L309" s="126"/>
      <c r="M309" s="126"/>
      <c r="N309" s="234" t="s">
        <v>48</v>
      </c>
      <c r="O309" s="234" t="s">
        <v>48</v>
      </c>
      <c r="P309" s="126"/>
      <c r="Q309" s="195" t="s">
        <v>6301</v>
      </c>
      <c r="R309" s="126"/>
      <c r="S309" s="126"/>
      <c r="T309" s="128" t="s">
        <v>7389</v>
      </c>
      <c r="U309" s="130" t="s">
        <v>7261</v>
      </c>
      <c r="V309" s="130" t="s">
        <v>7263</v>
      </c>
      <c r="W309" s="438" t="s">
        <v>7285</v>
      </c>
      <c r="X309" s="442" t="s">
        <v>7261</v>
      </c>
      <c r="Y309" s="441" t="s">
        <v>7263</v>
      </c>
      <c r="Z309" s="170"/>
    </row>
    <row r="310" spans="1:26" ht="30" hidden="1" x14ac:dyDescent="0.25">
      <c r="A310" s="85" t="s">
        <v>1619</v>
      </c>
      <c r="B310" s="128" t="s">
        <v>7202</v>
      </c>
      <c r="C310" s="128" t="s">
        <v>7355</v>
      </c>
      <c r="D310" s="133">
        <v>1</v>
      </c>
      <c r="E310" s="133">
        <v>1</v>
      </c>
      <c r="F310" s="438"/>
      <c r="G310" s="249"/>
      <c r="H310" s="439"/>
      <c r="I310" s="131">
        <v>1</v>
      </c>
      <c r="J310" s="237" t="s">
        <v>7252</v>
      </c>
      <c r="K310" s="126" t="s">
        <v>4886</v>
      </c>
      <c r="L310" s="126"/>
      <c r="M310" s="126"/>
      <c r="N310" s="234" t="s">
        <v>48</v>
      </c>
      <c r="O310" s="234" t="s">
        <v>48</v>
      </c>
      <c r="P310" s="126"/>
      <c r="Q310" s="195" t="s">
        <v>6301</v>
      </c>
      <c r="R310" s="126"/>
      <c r="S310" s="126"/>
      <c r="T310" s="128" t="s">
        <v>7390</v>
      </c>
      <c r="U310" s="130" t="s">
        <v>7261</v>
      </c>
      <c r="V310" s="130" t="s">
        <v>7263</v>
      </c>
      <c r="W310" s="438"/>
      <c r="X310" s="442"/>
      <c r="Y310" s="441"/>
      <c r="Z310" s="170"/>
    </row>
    <row r="311" spans="1:26" ht="30" hidden="1" x14ac:dyDescent="0.25">
      <c r="A311" s="85" t="s">
        <v>1620</v>
      </c>
      <c r="B311" s="128" t="s">
        <v>7202</v>
      </c>
      <c r="C311" s="128" t="s">
        <v>7356</v>
      </c>
      <c r="D311" s="133">
        <v>1</v>
      </c>
      <c r="E311" s="133">
        <v>1</v>
      </c>
      <c r="F311" s="128" t="s">
        <v>7226</v>
      </c>
      <c r="G311" s="128"/>
      <c r="H311" s="131">
        <v>1</v>
      </c>
      <c r="I311" s="131">
        <v>1</v>
      </c>
      <c r="J311" s="235" t="s">
        <v>7253</v>
      </c>
      <c r="K311" s="126" t="s">
        <v>4886</v>
      </c>
      <c r="L311" s="126"/>
      <c r="M311" s="126"/>
      <c r="N311" s="129" t="s">
        <v>48</v>
      </c>
      <c r="O311" s="129" t="s">
        <v>48</v>
      </c>
      <c r="P311" s="126"/>
      <c r="Q311" s="195" t="s">
        <v>6301</v>
      </c>
      <c r="R311" s="126"/>
      <c r="S311" s="126"/>
      <c r="T311" s="128" t="s">
        <v>7391</v>
      </c>
      <c r="U311" s="130" t="s">
        <v>7261</v>
      </c>
      <c r="V311" s="130" t="s">
        <v>7263</v>
      </c>
      <c r="W311" s="128" t="s">
        <v>7286</v>
      </c>
      <c r="X311" s="130" t="s">
        <v>7261</v>
      </c>
      <c r="Y311" s="126" t="s">
        <v>7263</v>
      </c>
      <c r="Z311" s="170"/>
    </row>
    <row r="312" spans="1:26" ht="30" hidden="1" x14ac:dyDescent="0.25">
      <c r="A312" s="85" t="s">
        <v>1621</v>
      </c>
      <c r="B312" s="128" t="s">
        <v>7202</v>
      </c>
      <c r="C312" s="128" t="s">
        <v>7357</v>
      </c>
      <c r="D312" s="133">
        <v>1</v>
      </c>
      <c r="E312" s="133">
        <v>1</v>
      </c>
      <c r="F312" s="128" t="s">
        <v>7227</v>
      </c>
      <c r="G312" s="128"/>
      <c r="H312" s="131">
        <v>1</v>
      </c>
      <c r="I312" s="131">
        <v>1</v>
      </c>
      <c r="J312" s="235" t="s">
        <v>7254</v>
      </c>
      <c r="K312" s="126" t="s">
        <v>4886</v>
      </c>
      <c r="L312" s="129" t="s">
        <v>48</v>
      </c>
      <c r="M312" s="129" t="s">
        <v>48</v>
      </c>
      <c r="N312" s="129"/>
      <c r="O312" s="129"/>
      <c r="P312" s="126"/>
      <c r="Q312" s="195" t="s">
        <v>6301</v>
      </c>
      <c r="R312" s="126"/>
      <c r="S312" s="126"/>
      <c r="T312" s="128" t="s">
        <v>7392</v>
      </c>
      <c r="U312" s="130" t="s">
        <v>7261</v>
      </c>
      <c r="V312" s="130" t="s">
        <v>7263</v>
      </c>
      <c r="W312" s="128" t="s">
        <v>7287</v>
      </c>
      <c r="X312" s="130" t="s">
        <v>7261</v>
      </c>
      <c r="Y312" s="126" t="s">
        <v>7263</v>
      </c>
      <c r="Z312" s="170"/>
    </row>
    <row r="313" spans="1:26" ht="30" hidden="1" x14ac:dyDescent="0.25">
      <c r="A313" s="85" t="s">
        <v>1622</v>
      </c>
      <c r="B313" s="128" t="s">
        <v>7202</v>
      </c>
      <c r="C313" s="128" t="s">
        <v>7358</v>
      </c>
      <c r="D313" s="133">
        <v>1</v>
      </c>
      <c r="E313" s="133">
        <v>1</v>
      </c>
      <c r="F313" s="128" t="s">
        <v>7228</v>
      </c>
      <c r="G313" s="128"/>
      <c r="H313" s="131">
        <v>1</v>
      </c>
      <c r="I313" s="131">
        <v>1</v>
      </c>
      <c r="J313" s="235" t="s">
        <v>7255</v>
      </c>
      <c r="K313" s="126" t="s">
        <v>4886</v>
      </c>
      <c r="L313" s="129" t="s">
        <v>48</v>
      </c>
      <c r="M313" s="129" t="s">
        <v>48</v>
      </c>
      <c r="N313" s="129"/>
      <c r="O313" s="129"/>
      <c r="P313" s="126"/>
      <c r="Q313" s="195" t="s">
        <v>6301</v>
      </c>
      <c r="R313" s="126"/>
      <c r="S313" s="126"/>
      <c r="T313" s="128" t="s">
        <v>7393</v>
      </c>
      <c r="U313" s="130" t="s">
        <v>7261</v>
      </c>
      <c r="V313" s="130" t="s">
        <v>7263</v>
      </c>
      <c r="W313" s="128" t="s">
        <v>7288</v>
      </c>
      <c r="X313" s="130" t="s">
        <v>7261</v>
      </c>
      <c r="Y313" s="126" t="s">
        <v>7263</v>
      </c>
      <c r="Z313" s="170"/>
    </row>
    <row r="314" spans="1:26" ht="30" hidden="1" x14ac:dyDescent="0.25">
      <c r="A314" s="85" t="s">
        <v>1623</v>
      </c>
      <c r="B314" s="128" t="s">
        <v>7202</v>
      </c>
      <c r="C314" s="128" t="s">
        <v>5579</v>
      </c>
      <c r="D314" s="133">
        <v>1</v>
      </c>
      <c r="E314" s="133">
        <v>1</v>
      </c>
      <c r="F314" s="128" t="s">
        <v>7229</v>
      </c>
      <c r="G314" s="128"/>
      <c r="H314" s="131">
        <v>1</v>
      </c>
      <c r="I314" s="131">
        <v>1</v>
      </c>
      <c r="J314" s="235" t="s">
        <v>7256</v>
      </c>
      <c r="K314" s="126" t="s">
        <v>4886</v>
      </c>
      <c r="L314" s="129" t="s">
        <v>48</v>
      </c>
      <c r="M314" s="129" t="s">
        <v>48</v>
      </c>
      <c r="N314" s="129"/>
      <c r="O314" s="129"/>
      <c r="P314" s="126"/>
      <c r="Q314" s="195" t="s">
        <v>6301</v>
      </c>
      <c r="R314" s="126"/>
      <c r="S314" s="126"/>
      <c r="T314" s="128" t="s">
        <v>7394</v>
      </c>
      <c r="U314" s="130" t="s">
        <v>7261</v>
      </c>
      <c r="V314" s="130" t="s">
        <v>7263</v>
      </c>
      <c r="W314" s="128" t="s">
        <v>7289</v>
      </c>
      <c r="X314" s="130" t="s">
        <v>7261</v>
      </c>
      <c r="Y314" s="126" t="s">
        <v>7263</v>
      </c>
      <c r="Z314" s="170"/>
    </row>
    <row r="315" spans="1:26" ht="30" hidden="1" x14ac:dyDescent="0.25">
      <c r="A315" s="85" t="s">
        <v>1624</v>
      </c>
      <c r="B315" s="128" t="s">
        <v>7202</v>
      </c>
      <c r="C315" s="128" t="s">
        <v>7359</v>
      </c>
      <c r="D315" s="133">
        <v>1</v>
      </c>
      <c r="E315" s="133">
        <v>1</v>
      </c>
      <c r="F315" s="128" t="s">
        <v>7230</v>
      </c>
      <c r="G315" s="128"/>
      <c r="H315" s="131">
        <v>1</v>
      </c>
      <c r="I315" s="131">
        <v>1</v>
      </c>
      <c r="J315" s="235" t="s">
        <v>7257</v>
      </c>
      <c r="K315" s="126" t="s">
        <v>4886</v>
      </c>
      <c r="L315" s="129" t="s">
        <v>48</v>
      </c>
      <c r="M315" s="129" t="s">
        <v>48</v>
      </c>
      <c r="N315" s="129"/>
      <c r="O315" s="129"/>
      <c r="P315" s="126"/>
      <c r="Q315" s="195" t="s">
        <v>6301</v>
      </c>
      <c r="R315" s="126"/>
      <c r="S315" s="126"/>
      <c r="T315" s="128" t="s">
        <v>7395</v>
      </c>
      <c r="U315" s="130" t="s">
        <v>7261</v>
      </c>
      <c r="V315" s="130" t="s">
        <v>7263</v>
      </c>
      <c r="W315" s="128" t="s">
        <v>7290</v>
      </c>
      <c r="X315" s="130" t="s">
        <v>7261</v>
      </c>
      <c r="Y315" s="126" t="s">
        <v>7263</v>
      </c>
      <c r="Z315" s="170"/>
    </row>
    <row r="316" spans="1:26" ht="30" hidden="1" x14ac:dyDescent="0.25">
      <c r="A316" s="85" t="s">
        <v>1625</v>
      </c>
      <c r="B316" s="128" t="s">
        <v>7202</v>
      </c>
      <c r="C316" s="128" t="s">
        <v>7360</v>
      </c>
      <c r="D316" s="133">
        <v>1</v>
      </c>
      <c r="E316" s="133">
        <v>1</v>
      </c>
      <c r="F316" s="128" t="s">
        <v>7231</v>
      </c>
      <c r="G316" s="128"/>
      <c r="H316" s="131">
        <v>1</v>
      </c>
      <c r="I316" s="131">
        <v>1</v>
      </c>
      <c r="J316" s="235" t="s">
        <v>7258</v>
      </c>
      <c r="K316" s="126" t="s">
        <v>4886</v>
      </c>
      <c r="L316" s="129" t="s">
        <v>48</v>
      </c>
      <c r="M316" s="129" t="s">
        <v>48</v>
      </c>
      <c r="N316" s="129"/>
      <c r="O316" s="129"/>
      <c r="P316" s="126"/>
      <c r="Q316" s="195" t="s">
        <v>6301</v>
      </c>
      <c r="R316" s="126"/>
      <c r="S316" s="126"/>
      <c r="T316" s="128" t="s">
        <v>7396</v>
      </c>
      <c r="U316" s="130" t="s">
        <v>7261</v>
      </c>
      <c r="V316" s="130" t="s">
        <v>7263</v>
      </c>
      <c r="W316" s="128" t="s">
        <v>7291</v>
      </c>
      <c r="X316" s="130" t="s">
        <v>7261</v>
      </c>
      <c r="Y316" s="126" t="s">
        <v>7263</v>
      </c>
      <c r="Z316" s="170"/>
    </row>
    <row r="317" spans="1:26" ht="30" hidden="1" x14ac:dyDescent="0.25">
      <c r="A317" s="85" t="s">
        <v>1626</v>
      </c>
      <c r="B317" s="128" t="s">
        <v>7202</v>
      </c>
      <c r="C317" s="128" t="s">
        <v>6708</v>
      </c>
      <c r="D317" s="133">
        <v>1</v>
      </c>
      <c r="E317" s="133">
        <v>1</v>
      </c>
      <c r="F317" s="128" t="s">
        <v>7232</v>
      </c>
      <c r="G317" s="128"/>
      <c r="H317" s="131">
        <v>1</v>
      </c>
      <c r="I317" s="131">
        <v>1</v>
      </c>
      <c r="J317" s="235" t="s">
        <v>6574</v>
      </c>
      <c r="K317" s="126" t="s">
        <v>4886</v>
      </c>
      <c r="L317" s="126"/>
      <c r="M317" s="126"/>
      <c r="N317" s="129" t="s">
        <v>48</v>
      </c>
      <c r="O317" s="129" t="s">
        <v>48</v>
      </c>
      <c r="P317" s="126"/>
      <c r="Q317" s="195" t="s">
        <v>6301</v>
      </c>
      <c r="R317" s="126"/>
      <c r="S317" s="126"/>
      <c r="T317" s="128" t="s">
        <v>7397</v>
      </c>
      <c r="U317" s="130" t="s">
        <v>7261</v>
      </c>
      <c r="V317" s="130" t="s">
        <v>7263</v>
      </c>
      <c r="W317" s="128" t="s">
        <v>7292</v>
      </c>
      <c r="X317" s="130" t="s">
        <v>7261</v>
      </c>
      <c r="Y317" s="126" t="s">
        <v>7263</v>
      </c>
      <c r="Z317" s="170"/>
    </row>
    <row r="318" spans="1:26" ht="30" hidden="1" x14ac:dyDescent="0.25">
      <c r="A318" s="85" t="s">
        <v>1627</v>
      </c>
      <c r="B318" s="128" t="s">
        <v>7202</v>
      </c>
      <c r="C318" s="128" t="s">
        <v>7361</v>
      </c>
      <c r="D318" s="133">
        <v>1</v>
      </c>
      <c r="E318" s="133">
        <v>1</v>
      </c>
      <c r="F318" s="128" t="s">
        <v>7233</v>
      </c>
      <c r="G318" s="128"/>
      <c r="H318" s="131">
        <v>1</v>
      </c>
      <c r="I318" s="131">
        <v>1</v>
      </c>
      <c r="J318" s="235" t="s">
        <v>7259</v>
      </c>
      <c r="K318" s="126" t="s">
        <v>4886</v>
      </c>
      <c r="L318" s="129" t="s">
        <v>48</v>
      </c>
      <c r="M318" s="129" t="s">
        <v>48</v>
      </c>
      <c r="N318" s="129"/>
      <c r="O318" s="129"/>
      <c r="P318" s="126"/>
      <c r="Q318" s="195" t="s">
        <v>6301</v>
      </c>
      <c r="R318" s="126"/>
      <c r="S318" s="126"/>
      <c r="T318" s="128" t="s">
        <v>7398</v>
      </c>
      <c r="U318" s="130" t="s">
        <v>7261</v>
      </c>
      <c r="V318" s="130" t="s">
        <v>7263</v>
      </c>
      <c r="W318" s="128" t="s">
        <v>7293</v>
      </c>
      <c r="X318" s="130" t="s">
        <v>7261</v>
      </c>
      <c r="Y318" s="126" t="s">
        <v>7263</v>
      </c>
      <c r="Z318" s="170"/>
    </row>
    <row r="319" spans="1:26" ht="30" hidden="1" x14ac:dyDescent="0.25">
      <c r="A319" s="85" t="s">
        <v>1628</v>
      </c>
      <c r="B319" s="128" t="s">
        <v>7202</v>
      </c>
      <c r="C319" s="128" t="s">
        <v>7362</v>
      </c>
      <c r="D319" s="133">
        <v>1</v>
      </c>
      <c r="E319" s="133">
        <v>1</v>
      </c>
      <c r="F319" s="128" t="s">
        <v>7234</v>
      </c>
      <c r="G319" s="128"/>
      <c r="H319" s="131">
        <v>1</v>
      </c>
      <c r="I319" s="131">
        <v>1</v>
      </c>
      <c r="J319" s="235" t="s">
        <v>7260</v>
      </c>
      <c r="K319" s="126" t="s">
        <v>4886</v>
      </c>
      <c r="L319" s="129" t="s">
        <v>48</v>
      </c>
      <c r="M319" s="129" t="s">
        <v>48</v>
      </c>
      <c r="N319" s="129"/>
      <c r="O319" s="129"/>
      <c r="P319" s="126"/>
      <c r="Q319" s="195" t="s">
        <v>6301</v>
      </c>
      <c r="R319" s="126"/>
      <c r="S319" s="126"/>
      <c r="T319" s="128" t="s">
        <v>7399</v>
      </c>
      <c r="U319" s="130" t="s">
        <v>7261</v>
      </c>
      <c r="V319" s="130" t="s">
        <v>7263</v>
      </c>
      <c r="W319" s="128" t="s">
        <v>7294</v>
      </c>
      <c r="X319" s="130" t="s">
        <v>7261</v>
      </c>
      <c r="Y319" s="126" t="s">
        <v>7263</v>
      </c>
      <c r="Z319" s="170"/>
    </row>
    <row r="320" spans="1:26" ht="30" x14ac:dyDescent="0.25">
      <c r="A320" s="85" t="s">
        <v>1629</v>
      </c>
      <c r="B320" s="128" t="s">
        <v>7021</v>
      </c>
      <c r="C320" s="246" t="s">
        <v>7420</v>
      </c>
      <c r="D320" s="133">
        <v>1</v>
      </c>
      <c r="E320" s="133">
        <v>1</v>
      </c>
      <c r="F320" s="244" t="s">
        <v>7444</v>
      </c>
      <c r="G320" s="288" t="s">
        <v>7618</v>
      </c>
      <c r="H320" s="133">
        <v>1</v>
      </c>
      <c r="I320" s="131">
        <v>1</v>
      </c>
      <c r="J320" s="235" t="s">
        <v>7425</v>
      </c>
      <c r="K320" s="130" t="s">
        <v>5303</v>
      </c>
      <c r="L320" s="129" t="s">
        <v>48</v>
      </c>
      <c r="M320" s="129"/>
      <c r="N320" s="129" t="s">
        <v>48</v>
      </c>
      <c r="O320" s="129"/>
      <c r="P320" s="126"/>
      <c r="Q320" s="195" t="s">
        <v>6301</v>
      </c>
      <c r="R320" s="126"/>
      <c r="S320" s="126"/>
      <c r="T320" s="240" t="s">
        <v>7401</v>
      </c>
      <c r="U320" s="130" t="s">
        <v>7435</v>
      </c>
      <c r="V320" s="242" t="s">
        <v>7434</v>
      </c>
      <c r="W320" s="241" t="s">
        <v>7436</v>
      </c>
      <c r="X320" s="130" t="s">
        <v>7435</v>
      </c>
      <c r="Y320" s="242" t="s">
        <v>7434</v>
      </c>
      <c r="Z320" s="170"/>
    </row>
    <row r="321" spans="1:26" ht="30" x14ac:dyDescent="0.25">
      <c r="A321" s="85" t="s">
        <v>1630</v>
      </c>
      <c r="B321" s="128" t="s">
        <v>7021</v>
      </c>
      <c r="C321" s="246" t="s">
        <v>7421</v>
      </c>
      <c r="D321" s="133">
        <v>1</v>
      </c>
      <c r="E321" s="133">
        <v>1</v>
      </c>
      <c r="F321" s="244" t="s">
        <v>7445</v>
      </c>
      <c r="G321" s="288" t="s">
        <v>7618</v>
      </c>
      <c r="H321" s="133">
        <v>1</v>
      </c>
      <c r="I321" s="131">
        <v>1</v>
      </c>
      <c r="J321" s="235" t="s">
        <v>7426</v>
      </c>
      <c r="K321" s="130" t="s">
        <v>5303</v>
      </c>
      <c r="L321" s="129" t="s">
        <v>48</v>
      </c>
      <c r="M321" s="129"/>
      <c r="N321" s="129" t="s">
        <v>48</v>
      </c>
      <c r="O321" s="129"/>
      <c r="P321" s="126"/>
      <c r="Q321" s="195" t="s">
        <v>6301</v>
      </c>
      <c r="R321" s="126"/>
      <c r="S321" s="126"/>
      <c r="T321" s="240" t="s">
        <v>7402</v>
      </c>
      <c r="U321" s="130" t="s">
        <v>7435</v>
      </c>
      <c r="V321" s="242" t="s">
        <v>7434</v>
      </c>
      <c r="W321" s="241" t="s">
        <v>7437</v>
      </c>
      <c r="X321" s="130" t="s">
        <v>7435</v>
      </c>
      <c r="Y321" s="242" t="s">
        <v>7434</v>
      </c>
      <c r="Z321" s="170"/>
    </row>
    <row r="322" spans="1:26" ht="30" x14ac:dyDescent="0.25">
      <c r="A322" s="85" t="s">
        <v>1631</v>
      </c>
      <c r="B322" s="128" t="s">
        <v>7021</v>
      </c>
      <c r="C322" s="246" t="s">
        <v>7422</v>
      </c>
      <c r="D322" s="133">
        <v>1</v>
      </c>
      <c r="E322" s="133">
        <v>1</v>
      </c>
      <c r="F322" s="244" t="s">
        <v>7446</v>
      </c>
      <c r="G322" s="288" t="s">
        <v>7618</v>
      </c>
      <c r="H322" s="133">
        <v>1</v>
      </c>
      <c r="I322" s="131">
        <v>1</v>
      </c>
      <c r="J322" s="235" t="s">
        <v>7427</v>
      </c>
      <c r="K322" s="130" t="s">
        <v>5303</v>
      </c>
      <c r="L322" s="129" t="s">
        <v>48</v>
      </c>
      <c r="M322" s="129"/>
      <c r="N322" s="129" t="s">
        <v>48</v>
      </c>
      <c r="O322" s="129"/>
      <c r="P322" s="126"/>
      <c r="Q322" s="195" t="s">
        <v>6301</v>
      </c>
      <c r="R322" s="126"/>
      <c r="S322" s="126"/>
      <c r="T322" s="240" t="s">
        <v>7403</v>
      </c>
      <c r="U322" s="130" t="s">
        <v>7435</v>
      </c>
      <c r="V322" s="242" t="s">
        <v>7434</v>
      </c>
      <c r="W322" s="241" t="s">
        <v>7438</v>
      </c>
      <c r="X322" s="130" t="s">
        <v>7435</v>
      </c>
      <c r="Y322" s="242" t="s">
        <v>7434</v>
      </c>
      <c r="Z322" s="170"/>
    </row>
    <row r="323" spans="1:26" ht="30" x14ac:dyDescent="0.25">
      <c r="A323" s="85" t="s">
        <v>1632</v>
      </c>
      <c r="B323" s="128" t="s">
        <v>7021</v>
      </c>
      <c r="C323" s="246" t="s">
        <v>2415</v>
      </c>
      <c r="D323" s="133">
        <v>1</v>
      </c>
      <c r="E323" s="133">
        <v>1</v>
      </c>
      <c r="F323" s="244" t="s">
        <v>7447</v>
      </c>
      <c r="G323" s="288" t="s">
        <v>7618</v>
      </c>
      <c r="H323" s="133">
        <v>1</v>
      </c>
      <c r="I323" s="131">
        <v>1</v>
      </c>
      <c r="J323" s="235" t="s">
        <v>7428</v>
      </c>
      <c r="K323" s="130" t="s">
        <v>5303</v>
      </c>
      <c r="L323" s="129" t="s">
        <v>48</v>
      </c>
      <c r="M323" s="129"/>
      <c r="N323" s="129" t="s">
        <v>48</v>
      </c>
      <c r="O323" s="129"/>
      <c r="P323" s="126"/>
      <c r="Q323" s="195" t="s">
        <v>6301</v>
      </c>
      <c r="R323" s="126"/>
      <c r="S323" s="126"/>
      <c r="T323" s="240" t="s">
        <v>7404</v>
      </c>
      <c r="U323" s="130" t="s">
        <v>7435</v>
      </c>
      <c r="V323" s="242" t="s">
        <v>7434</v>
      </c>
      <c r="W323" s="241" t="s">
        <v>7439</v>
      </c>
      <c r="X323" s="130" t="s">
        <v>7435</v>
      </c>
      <c r="Y323" s="242" t="s">
        <v>7434</v>
      </c>
      <c r="Z323" s="170"/>
    </row>
    <row r="324" spans="1:26" ht="30" x14ac:dyDescent="0.25">
      <c r="A324" s="85" t="s">
        <v>1633</v>
      </c>
      <c r="B324" s="128" t="s">
        <v>7021</v>
      </c>
      <c r="C324" s="246" t="s">
        <v>7423</v>
      </c>
      <c r="D324" s="133">
        <v>1</v>
      </c>
      <c r="E324" s="133">
        <v>1</v>
      </c>
      <c r="F324" s="244" t="s">
        <v>7448</v>
      </c>
      <c r="G324" s="288" t="s">
        <v>7618</v>
      </c>
      <c r="H324" s="133">
        <v>1</v>
      </c>
      <c r="I324" s="131">
        <v>1</v>
      </c>
      <c r="J324" s="235" t="s">
        <v>7062</v>
      </c>
      <c r="K324" s="130" t="s">
        <v>5303</v>
      </c>
      <c r="L324" s="129" t="s">
        <v>48</v>
      </c>
      <c r="M324" s="129"/>
      <c r="N324" s="129" t="s">
        <v>48</v>
      </c>
      <c r="O324" s="129"/>
      <c r="P324" s="126"/>
      <c r="Q324" s="195" t="s">
        <v>6301</v>
      </c>
      <c r="R324" s="126"/>
      <c r="S324" s="126"/>
      <c r="T324" s="240" t="s">
        <v>7432</v>
      </c>
      <c r="U324" s="130" t="s">
        <v>7435</v>
      </c>
      <c r="V324" s="242" t="s">
        <v>7434</v>
      </c>
      <c r="W324" s="241" t="s">
        <v>7440</v>
      </c>
      <c r="X324" s="130" t="s">
        <v>7435</v>
      </c>
      <c r="Y324" s="242" t="s">
        <v>7434</v>
      </c>
      <c r="Z324" s="170"/>
    </row>
    <row r="325" spans="1:26" ht="30" x14ac:dyDescent="0.25">
      <c r="A325" s="85" t="s">
        <v>1634</v>
      </c>
      <c r="B325" s="128" t="s">
        <v>7021</v>
      </c>
      <c r="C325" s="246" t="s">
        <v>4596</v>
      </c>
      <c r="D325" s="133">
        <v>1</v>
      </c>
      <c r="E325" s="133">
        <v>1</v>
      </c>
      <c r="F325" s="244" t="s">
        <v>7449</v>
      </c>
      <c r="G325" s="288" t="s">
        <v>7618</v>
      </c>
      <c r="H325" s="133">
        <v>1</v>
      </c>
      <c r="I325" s="131">
        <v>1</v>
      </c>
      <c r="J325" s="235" t="s">
        <v>7429</v>
      </c>
      <c r="K325" s="130" t="s">
        <v>5303</v>
      </c>
      <c r="L325" s="129" t="s">
        <v>48</v>
      </c>
      <c r="M325" s="129"/>
      <c r="N325" s="129" t="s">
        <v>48</v>
      </c>
      <c r="O325" s="129"/>
      <c r="P325" s="126"/>
      <c r="Q325" s="195" t="s">
        <v>6301</v>
      </c>
      <c r="R325" s="126"/>
      <c r="S325" s="126"/>
      <c r="T325" s="240" t="s">
        <v>7433</v>
      </c>
      <c r="U325" s="130" t="s">
        <v>7435</v>
      </c>
      <c r="V325" s="242" t="s">
        <v>7434</v>
      </c>
      <c r="W325" s="241" t="s">
        <v>7441</v>
      </c>
      <c r="X325" s="130" t="s">
        <v>7435</v>
      </c>
      <c r="Y325" s="242" t="s">
        <v>7434</v>
      </c>
      <c r="Z325" s="170"/>
    </row>
    <row r="326" spans="1:26" ht="30" x14ac:dyDescent="0.25">
      <c r="A326" s="85" t="s">
        <v>1635</v>
      </c>
      <c r="B326" s="128" t="s">
        <v>7021</v>
      </c>
      <c r="C326" s="246" t="s">
        <v>5418</v>
      </c>
      <c r="D326" s="133">
        <v>1</v>
      </c>
      <c r="E326" s="133">
        <v>1</v>
      </c>
      <c r="F326" s="244" t="s">
        <v>7450</v>
      </c>
      <c r="G326" s="288" t="s">
        <v>7618</v>
      </c>
      <c r="H326" s="133">
        <v>1</v>
      </c>
      <c r="I326" s="131">
        <v>1</v>
      </c>
      <c r="J326" s="235" t="s">
        <v>7430</v>
      </c>
      <c r="K326" s="130" t="s">
        <v>5303</v>
      </c>
      <c r="L326" s="129" t="s">
        <v>48</v>
      </c>
      <c r="M326" s="129"/>
      <c r="N326" s="129" t="s">
        <v>48</v>
      </c>
      <c r="O326" s="129"/>
      <c r="P326" s="126"/>
      <c r="Q326" s="195" t="s">
        <v>6301</v>
      </c>
      <c r="R326" s="126"/>
      <c r="S326" s="126"/>
      <c r="T326" s="240" t="s">
        <v>7405</v>
      </c>
      <c r="U326" s="130" t="s">
        <v>7435</v>
      </c>
      <c r="V326" s="242" t="s">
        <v>7434</v>
      </c>
      <c r="W326" s="241" t="s">
        <v>7442</v>
      </c>
      <c r="X326" s="130" t="s">
        <v>7435</v>
      </c>
      <c r="Y326" s="242" t="s">
        <v>7434</v>
      </c>
      <c r="Z326" s="170"/>
    </row>
    <row r="327" spans="1:26" ht="30" x14ac:dyDescent="0.25">
      <c r="A327" s="85" t="s">
        <v>1636</v>
      </c>
      <c r="B327" s="128" t="s">
        <v>7021</v>
      </c>
      <c r="C327" s="246" t="s">
        <v>7424</v>
      </c>
      <c r="D327" s="133">
        <v>1</v>
      </c>
      <c r="E327" s="133">
        <v>1</v>
      </c>
      <c r="F327" s="244" t="s">
        <v>7451</v>
      </c>
      <c r="G327" s="288" t="s">
        <v>7618</v>
      </c>
      <c r="H327" s="133">
        <v>1</v>
      </c>
      <c r="I327" s="131">
        <v>1</v>
      </c>
      <c r="J327" s="235" t="s">
        <v>7431</v>
      </c>
      <c r="K327" s="130" t="s">
        <v>5303</v>
      </c>
      <c r="L327" s="129" t="s">
        <v>48</v>
      </c>
      <c r="M327" s="129"/>
      <c r="N327" s="129" t="s">
        <v>48</v>
      </c>
      <c r="O327" s="129"/>
      <c r="P327" s="126"/>
      <c r="Q327" s="195" t="s">
        <v>6301</v>
      </c>
      <c r="R327" s="126"/>
      <c r="S327" s="126"/>
      <c r="T327" s="240" t="s">
        <v>7407</v>
      </c>
      <c r="U327" s="130" t="s">
        <v>7435</v>
      </c>
      <c r="V327" s="242" t="s">
        <v>7434</v>
      </c>
      <c r="W327" s="241" t="s">
        <v>7443</v>
      </c>
      <c r="X327" s="130" t="s">
        <v>7435</v>
      </c>
      <c r="Y327" s="242" t="s">
        <v>7434</v>
      </c>
      <c r="Z327" s="170"/>
    </row>
    <row r="328" spans="1:26" ht="30" x14ac:dyDescent="0.25">
      <c r="A328" s="85" t="s">
        <v>1637</v>
      </c>
      <c r="B328" s="247" t="s">
        <v>7452</v>
      </c>
      <c r="C328" s="243" t="s">
        <v>7453</v>
      </c>
      <c r="D328" s="240">
        <v>1</v>
      </c>
      <c r="E328" s="133">
        <v>1</v>
      </c>
      <c r="F328" s="243" t="s">
        <v>7463</v>
      </c>
      <c r="G328" s="288" t="s">
        <v>7618</v>
      </c>
      <c r="H328" s="133">
        <v>1</v>
      </c>
      <c r="I328" s="131">
        <v>1</v>
      </c>
      <c r="J328" s="235" t="s">
        <v>7477</v>
      </c>
      <c r="K328" s="222" t="s">
        <v>5303</v>
      </c>
      <c r="L328" s="241"/>
      <c r="M328" s="241"/>
      <c r="N328" s="241" t="s">
        <v>48</v>
      </c>
      <c r="O328" s="241" t="s">
        <v>48</v>
      </c>
      <c r="P328" s="217"/>
      <c r="Q328" s="245" t="s">
        <v>6301</v>
      </c>
      <c r="R328" s="217"/>
      <c r="S328" s="217"/>
      <c r="T328" s="240" t="s">
        <v>7490</v>
      </c>
      <c r="U328" s="222" t="s">
        <v>7506</v>
      </c>
      <c r="V328" s="240" t="s">
        <v>7505</v>
      </c>
      <c r="W328" s="241" t="s">
        <v>7507</v>
      </c>
      <c r="X328" s="222" t="s">
        <v>7506</v>
      </c>
      <c r="Y328" s="240" t="s">
        <v>7505</v>
      </c>
      <c r="Z328" s="170"/>
    </row>
    <row r="329" spans="1:26" ht="30" x14ac:dyDescent="0.25">
      <c r="A329" s="85" t="s">
        <v>1638</v>
      </c>
      <c r="B329" s="247" t="s">
        <v>7452</v>
      </c>
      <c r="C329" s="243" t="s">
        <v>2401</v>
      </c>
      <c r="D329" s="240">
        <v>1</v>
      </c>
      <c r="E329" s="133">
        <v>1</v>
      </c>
      <c r="F329" s="243" t="s">
        <v>7464</v>
      </c>
      <c r="G329" s="288" t="s">
        <v>7618</v>
      </c>
      <c r="H329" s="133">
        <v>1</v>
      </c>
      <c r="I329" s="131">
        <v>1</v>
      </c>
      <c r="J329" s="235" t="s">
        <v>7478</v>
      </c>
      <c r="K329" s="222" t="s">
        <v>5303</v>
      </c>
      <c r="L329" s="241"/>
      <c r="M329" s="241"/>
      <c r="N329" s="241" t="s">
        <v>48</v>
      </c>
      <c r="O329" s="241" t="s">
        <v>48</v>
      </c>
      <c r="P329" s="217"/>
      <c r="Q329" s="245" t="s">
        <v>6301</v>
      </c>
      <c r="R329" s="217"/>
      <c r="S329" s="217"/>
      <c r="T329" s="240" t="s">
        <v>7491</v>
      </c>
      <c r="U329" s="222" t="s">
        <v>7506</v>
      </c>
      <c r="V329" s="240" t="s">
        <v>7505</v>
      </c>
      <c r="W329" s="241" t="s">
        <v>7508</v>
      </c>
      <c r="X329" s="222" t="s">
        <v>7506</v>
      </c>
      <c r="Y329" s="240" t="s">
        <v>7505</v>
      </c>
      <c r="Z329" s="170"/>
    </row>
    <row r="330" spans="1:26" ht="30" x14ac:dyDescent="0.25">
      <c r="A330" s="85" t="s">
        <v>1639</v>
      </c>
      <c r="B330" s="247" t="s">
        <v>7452</v>
      </c>
      <c r="C330" s="243" t="s">
        <v>6811</v>
      </c>
      <c r="D330" s="240">
        <v>1</v>
      </c>
      <c r="E330" s="133">
        <v>1</v>
      </c>
      <c r="F330" s="243" t="s">
        <v>7465</v>
      </c>
      <c r="G330" s="288" t="s">
        <v>7618</v>
      </c>
      <c r="H330" s="133">
        <v>1</v>
      </c>
      <c r="I330" s="131">
        <v>1</v>
      </c>
      <c r="J330" s="235" t="s">
        <v>6812</v>
      </c>
      <c r="K330" s="222" t="s">
        <v>5303</v>
      </c>
      <c r="L330" s="241" t="s">
        <v>48</v>
      </c>
      <c r="M330" s="241" t="s">
        <v>48</v>
      </c>
      <c r="N330" s="241"/>
      <c r="O330" s="241"/>
      <c r="P330" s="217"/>
      <c r="Q330" s="245" t="s">
        <v>6301</v>
      </c>
      <c r="R330" s="217"/>
      <c r="S330" s="217"/>
      <c r="T330" s="240" t="s">
        <v>7492</v>
      </c>
      <c r="U330" s="222" t="s">
        <v>7506</v>
      </c>
      <c r="V330" s="240" t="s">
        <v>7505</v>
      </c>
      <c r="W330" s="241" t="s">
        <v>7509</v>
      </c>
      <c r="X330" s="222" t="s">
        <v>7506</v>
      </c>
      <c r="Y330" s="240" t="s">
        <v>7505</v>
      </c>
      <c r="Z330" s="170"/>
    </row>
    <row r="331" spans="1:26" ht="30" x14ac:dyDescent="0.25">
      <c r="A331" s="85" t="s">
        <v>1640</v>
      </c>
      <c r="B331" s="247" t="s">
        <v>7452</v>
      </c>
      <c r="C331" s="243" t="s">
        <v>2464</v>
      </c>
      <c r="D331" s="240">
        <v>1</v>
      </c>
      <c r="E331" s="133">
        <v>1</v>
      </c>
      <c r="F331" s="243" t="s">
        <v>7466</v>
      </c>
      <c r="G331" s="288" t="s">
        <v>7618</v>
      </c>
      <c r="H331" s="133">
        <v>1</v>
      </c>
      <c r="I331" s="131">
        <v>1</v>
      </c>
      <c r="J331" s="235" t="s">
        <v>7479</v>
      </c>
      <c r="K331" s="222" t="s">
        <v>5303</v>
      </c>
      <c r="L331" s="241" t="s">
        <v>48</v>
      </c>
      <c r="M331" s="241" t="s">
        <v>48</v>
      </c>
      <c r="N331" s="241"/>
      <c r="O331" s="241"/>
      <c r="P331" s="217"/>
      <c r="Q331" s="245" t="s">
        <v>6301</v>
      </c>
      <c r="R331" s="217"/>
      <c r="S331" s="217"/>
      <c r="T331" s="240" t="s">
        <v>7493</v>
      </c>
      <c r="U331" s="222" t="s">
        <v>7506</v>
      </c>
      <c r="V331" s="240" t="s">
        <v>7505</v>
      </c>
      <c r="W331" s="241" t="s">
        <v>7510</v>
      </c>
      <c r="X331" s="222" t="s">
        <v>7506</v>
      </c>
      <c r="Y331" s="240" t="s">
        <v>7505</v>
      </c>
      <c r="Z331" s="170"/>
    </row>
    <row r="332" spans="1:26" ht="30" x14ac:dyDescent="0.25">
      <c r="A332" s="85" t="s">
        <v>1641</v>
      </c>
      <c r="B332" s="247" t="s">
        <v>7452</v>
      </c>
      <c r="C332" s="243" t="s">
        <v>7454</v>
      </c>
      <c r="D332" s="240">
        <v>1</v>
      </c>
      <c r="E332" s="133">
        <v>1</v>
      </c>
      <c r="F332" s="243" t="s">
        <v>7467</v>
      </c>
      <c r="G332" s="288" t="s">
        <v>7618</v>
      </c>
      <c r="H332" s="133">
        <v>1</v>
      </c>
      <c r="I332" s="131">
        <v>1</v>
      </c>
      <c r="J332" s="235" t="s">
        <v>4580</v>
      </c>
      <c r="K332" s="222" t="s">
        <v>5303</v>
      </c>
      <c r="L332" s="241" t="s">
        <v>48</v>
      </c>
      <c r="M332" s="241" t="s">
        <v>48</v>
      </c>
      <c r="N332" s="241"/>
      <c r="O332" s="241"/>
      <c r="P332" s="217"/>
      <c r="Q332" s="245" t="s">
        <v>6301</v>
      </c>
      <c r="R332" s="217"/>
      <c r="S332" s="217"/>
      <c r="T332" s="240" t="s">
        <v>7494</v>
      </c>
      <c r="U332" s="222" t="s">
        <v>7506</v>
      </c>
      <c r="V332" s="240" t="s">
        <v>7505</v>
      </c>
      <c r="W332" s="241" t="s">
        <v>7511</v>
      </c>
      <c r="X332" s="222" t="s">
        <v>7506</v>
      </c>
      <c r="Y332" s="240" t="s">
        <v>7505</v>
      </c>
      <c r="Z332" s="170"/>
    </row>
    <row r="333" spans="1:26" ht="30" x14ac:dyDescent="0.25">
      <c r="A333" s="85" t="s">
        <v>1642</v>
      </c>
      <c r="B333" s="247" t="s">
        <v>7452</v>
      </c>
      <c r="C333" s="243" t="s">
        <v>1840</v>
      </c>
      <c r="D333" s="240">
        <v>1</v>
      </c>
      <c r="E333" s="133">
        <v>1</v>
      </c>
      <c r="F333" s="243" t="s">
        <v>7468</v>
      </c>
      <c r="G333" s="288" t="s">
        <v>7618</v>
      </c>
      <c r="H333" s="133">
        <v>1</v>
      </c>
      <c r="I333" s="131">
        <v>1</v>
      </c>
      <c r="J333" s="235" t="s">
        <v>7480</v>
      </c>
      <c r="K333" s="222" t="s">
        <v>5303</v>
      </c>
      <c r="L333" s="241" t="s">
        <v>48</v>
      </c>
      <c r="M333" s="241" t="s">
        <v>48</v>
      </c>
      <c r="N333" s="241"/>
      <c r="O333" s="241"/>
      <c r="P333" s="217"/>
      <c r="Q333" s="245" t="s">
        <v>6301</v>
      </c>
      <c r="R333" s="217"/>
      <c r="S333" s="217"/>
      <c r="T333" s="240" t="s">
        <v>7495</v>
      </c>
      <c r="U333" s="222" t="s">
        <v>7506</v>
      </c>
      <c r="V333" s="240" t="s">
        <v>7505</v>
      </c>
      <c r="W333" s="241" t="s">
        <v>7512</v>
      </c>
      <c r="X333" s="222" t="s">
        <v>7506</v>
      </c>
      <c r="Y333" s="240" t="s">
        <v>7505</v>
      </c>
      <c r="Z333" s="170"/>
    </row>
    <row r="334" spans="1:26" ht="30" x14ac:dyDescent="0.25">
      <c r="A334" s="85" t="s">
        <v>1643</v>
      </c>
      <c r="B334" s="247" t="s">
        <v>7452</v>
      </c>
      <c r="C334" s="243" t="s">
        <v>7455</v>
      </c>
      <c r="D334" s="240">
        <v>1</v>
      </c>
      <c r="E334" s="133">
        <v>1</v>
      </c>
      <c r="F334" s="243" t="s">
        <v>1833</v>
      </c>
      <c r="G334" s="288" t="s">
        <v>7618</v>
      </c>
      <c r="H334" s="133">
        <v>1</v>
      </c>
      <c r="I334" s="131">
        <v>1</v>
      </c>
      <c r="J334" s="235" t="s">
        <v>7481</v>
      </c>
      <c r="K334" s="222" t="s">
        <v>5303</v>
      </c>
      <c r="L334" s="241"/>
      <c r="M334" s="241"/>
      <c r="N334" s="241" t="s">
        <v>48</v>
      </c>
      <c r="O334" s="241" t="s">
        <v>48</v>
      </c>
      <c r="P334" s="217"/>
      <c r="Q334" s="245" t="s">
        <v>6301</v>
      </c>
      <c r="R334" s="217"/>
      <c r="S334" s="217"/>
      <c r="T334" s="240" t="s">
        <v>7496</v>
      </c>
      <c r="U334" s="222" t="s">
        <v>7506</v>
      </c>
      <c r="V334" s="240" t="s">
        <v>7505</v>
      </c>
      <c r="W334" s="241" t="s">
        <v>7513</v>
      </c>
      <c r="X334" s="222" t="s">
        <v>7506</v>
      </c>
      <c r="Y334" s="240" t="s">
        <v>7505</v>
      </c>
      <c r="Z334" s="170"/>
    </row>
    <row r="335" spans="1:26" ht="30" x14ac:dyDescent="0.25">
      <c r="A335" s="85" t="s">
        <v>1644</v>
      </c>
      <c r="B335" s="247" t="s">
        <v>7452</v>
      </c>
      <c r="C335" s="243" t="s">
        <v>1836</v>
      </c>
      <c r="D335" s="240">
        <v>1</v>
      </c>
      <c r="E335" s="133">
        <v>1</v>
      </c>
      <c r="F335" s="243" t="s">
        <v>7469</v>
      </c>
      <c r="G335" s="288" t="s">
        <v>7618</v>
      </c>
      <c r="H335" s="133">
        <v>1</v>
      </c>
      <c r="I335" s="131">
        <v>1</v>
      </c>
      <c r="J335" s="235" t="s">
        <v>7482</v>
      </c>
      <c r="K335" s="222" t="s">
        <v>5303</v>
      </c>
      <c r="L335" s="241" t="s">
        <v>48</v>
      </c>
      <c r="M335" s="241" t="s">
        <v>48</v>
      </c>
      <c r="N335" s="241"/>
      <c r="O335" s="241"/>
      <c r="P335" s="217"/>
      <c r="Q335" s="245" t="s">
        <v>6301</v>
      </c>
      <c r="R335" s="217"/>
      <c r="S335" s="217"/>
      <c r="T335" s="240" t="s">
        <v>7497</v>
      </c>
      <c r="U335" s="222" t="s">
        <v>7506</v>
      </c>
      <c r="V335" s="240" t="s">
        <v>7505</v>
      </c>
      <c r="W335" s="241" t="s">
        <v>7514</v>
      </c>
      <c r="X335" s="222" t="s">
        <v>7506</v>
      </c>
      <c r="Y335" s="240" t="s">
        <v>7505</v>
      </c>
      <c r="Z335" s="170"/>
    </row>
    <row r="336" spans="1:26" ht="30" x14ac:dyDescent="0.25">
      <c r="A336" s="85" t="s">
        <v>1645</v>
      </c>
      <c r="B336" s="247" t="s">
        <v>7452</v>
      </c>
      <c r="C336" s="243" t="s">
        <v>7456</v>
      </c>
      <c r="D336" s="240">
        <v>1</v>
      </c>
      <c r="E336" s="133">
        <v>1</v>
      </c>
      <c r="F336" s="243" t="s">
        <v>7470</v>
      </c>
      <c r="G336" s="288" t="s">
        <v>7618</v>
      </c>
      <c r="H336" s="133">
        <v>1</v>
      </c>
      <c r="I336" s="131">
        <v>1</v>
      </c>
      <c r="J336" s="235" t="s">
        <v>7483</v>
      </c>
      <c r="K336" s="222" t="s">
        <v>5303</v>
      </c>
      <c r="L336" s="241"/>
      <c r="M336" s="241"/>
      <c r="N336" s="241" t="s">
        <v>48</v>
      </c>
      <c r="O336" s="241" t="s">
        <v>48</v>
      </c>
      <c r="P336" s="217"/>
      <c r="Q336" s="245" t="s">
        <v>6301</v>
      </c>
      <c r="R336" s="217"/>
      <c r="S336" s="217"/>
      <c r="T336" s="240" t="s">
        <v>7498</v>
      </c>
      <c r="U336" s="222" t="s">
        <v>7506</v>
      </c>
      <c r="V336" s="240" t="s">
        <v>7505</v>
      </c>
      <c r="W336" s="241" t="s">
        <v>7515</v>
      </c>
      <c r="X336" s="222" t="s">
        <v>7506</v>
      </c>
      <c r="Y336" s="240" t="s">
        <v>7505</v>
      </c>
      <c r="Z336" s="170"/>
    </row>
    <row r="337" spans="1:26" ht="30" x14ac:dyDescent="0.25">
      <c r="A337" s="85" t="s">
        <v>1646</v>
      </c>
      <c r="B337" s="247" t="s">
        <v>7452</v>
      </c>
      <c r="C337" s="243" t="s">
        <v>7457</v>
      </c>
      <c r="D337" s="240">
        <v>1</v>
      </c>
      <c r="E337" s="133">
        <v>1</v>
      </c>
      <c r="F337" s="243" t="s">
        <v>7471</v>
      </c>
      <c r="G337" s="288" t="s">
        <v>7618</v>
      </c>
      <c r="H337" s="133">
        <v>1</v>
      </c>
      <c r="I337" s="131">
        <v>1</v>
      </c>
      <c r="J337" s="235" t="s">
        <v>7484</v>
      </c>
      <c r="K337" s="222" t="s">
        <v>5303</v>
      </c>
      <c r="L337" s="241"/>
      <c r="M337" s="241"/>
      <c r="N337" s="241" t="s">
        <v>48</v>
      </c>
      <c r="O337" s="241" t="s">
        <v>48</v>
      </c>
      <c r="P337" s="217"/>
      <c r="Q337" s="245" t="s">
        <v>6301</v>
      </c>
      <c r="R337" s="217"/>
      <c r="S337" s="217"/>
      <c r="T337" s="240" t="s">
        <v>7499</v>
      </c>
      <c r="U337" s="222" t="s">
        <v>7506</v>
      </c>
      <c r="V337" s="240" t="s">
        <v>7505</v>
      </c>
      <c r="W337" s="241" t="s">
        <v>7516</v>
      </c>
      <c r="X337" s="222" t="s">
        <v>7506</v>
      </c>
      <c r="Y337" s="240" t="s">
        <v>7505</v>
      </c>
      <c r="Z337" s="170"/>
    </row>
    <row r="338" spans="1:26" ht="30" x14ac:dyDescent="0.25">
      <c r="A338" s="85" t="s">
        <v>1647</v>
      </c>
      <c r="B338" s="247" t="s">
        <v>7452</v>
      </c>
      <c r="C338" s="243" t="s">
        <v>7458</v>
      </c>
      <c r="D338" s="240">
        <v>1</v>
      </c>
      <c r="E338" s="133">
        <v>1</v>
      </c>
      <c r="F338" s="243" t="s">
        <v>7472</v>
      </c>
      <c r="G338" s="288" t="s">
        <v>7618</v>
      </c>
      <c r="H338" s="133">
        <v>1</v>
      </c>
      <c r="I338" s="131">
        <v>1</v>
      </c>
      <c r="J338" s="235" t="s">
        <v>7485</v>
      </c>
      <c r="K338" s="222" t="s">
        <v>5303</v>
      </c>
      <c r="L338" s="241"/>
      <c r="M338" s="241"/>
      <c r="N338" s="241" t="s">
        <v>48</v>
      </c>
      <c r="O338" s="241" t="s">
        <v>48</v>
      </c>
      <c r="P338" s="217"/>
      <c r="Q338" s="245" t="s">
        <v>6301</v>
      </c>
      <c r="R338" s="217"/>
      <c r="S338" s="217"/>
      <c r="T338" s="240" t="s">
        <v>7500</v>
      </c>
      <c r="U338" s="222" t="s">
        <v>7506</v>
      </c>
      <c r="V338" s="240" t="s">
        <v>7505</v>
      </c>
      <c r="W338" s="241" t="s">
        <v>7517</v>
      </c>
      <c r="X338" s="222" t="s">
        <v>7506</v>
      </c>
      <c r="Y338" s="240" t="s">
        <v>7505</v>
      </c>
      <c r="Z338" s="170"/>
    </row>
    <row r="339" spans="1:26" ht="30" x14ac:dyDescent="0.25">
      <c r="A339" s="85" t="s">
        <v>1648</v>
      </c>
      <c r="B339" s="247" t="s">
        <v>7452</v>
      </c>
      <c r="C339" s="243" t="s">
        <v>7459</v>
      </c>
      <c r="D339" s="240">
        <v>1</v>
      </c>
      <c r="E339" s="133">
        <v>1</v>
      </c>
      <c r="F339" s="243" t="s">
        <v>7473</v>
      </c>
      <c r="G339" s="288" t="s">
        <v>7618</v>
      </c>
      <c r="H339" s="133">
        <v>1</v>
      </c>
      <c r="I339" s="131">
        <v>1</v>
      </c>
      <c r="J339" s="235" t="s">
        <v>7486</v>
      </c>
      <c r="K339" s="222" t="s">
        <v>5303</v>
      </c>
      <c r="L339" s="241" t="s">
        <v>48</v>
      </c>
      <c r="M339" s="241" t="s">
        <v>48</v>
      </c>
      <c r="N339" s="241"/>
      <c r="O339" s="241"/>
      <c r="P339" s="217"/>
      <c r="Q339" s="245" t="s">
        <v>6301</v>
      </c>
      <c r="R339" s="217"/>
      <c r="S339" s="217"/>
      <c r="T339" s="240" t="s">
        <v>7501</v>
      </c>
      <c r="U339" s="222" t="s">
        <v>7506</v>
      </c>
      <c r="V339" s="240" t="s">
        <v>7505</v>
      </c>
      <c r="W339" s="241" t="s">
        <v>7518</v>
      </c>
      <c r="X339" s="222" t="s">
        <v>7506</v>
      </c>
      <c r="Y339" s="240" t="s">
        <v>7505</v>
      </c>
      <c r="Z339" s="170"/>
    </row>
    <row r="340" spans="1:26" ht="30" x14ac:dyDescent="0.25">
      <c r="A340" s="85" t="s">
        <v>5983</v>
      </c>
      <c r="B340" s="247" t="s">
        <v>7452</v>
      </c>
      <c r="C340" s="243" t="s">
        <v>7460</v>
      </c>
      <c r="D340" s="240">
        <v>1</v>
      </c>
      <c r="E340" s="133">
        <v>1</v>
      </c>
      <c r="F340" s="243" t="s">
        <v>7474</v>
      </c>
      <c r="G340" s="288" t="s">
        <v>7618</v>
      </c>
      <c r="H340" s="133">
        <v>1</v>
      </c>
      <c r="I340" s="131">
        <v>1</v>
      </c>
      <c r="J340" s="235" t="s">
        <v>7487</v>
      </c>
      <c r="K340" s="222" t="s">
        <v>5303</v>
      </c>
      <c r="L340" s="241"/>
      <c r="M340" s="241"/>
      <c r="N340" s="241" t="s">
        <v>48</v>
      </c>
      <c r="O340" s="241" t="s">
        <v>48</v>
      </c>
      <c r="P340" s="217"/>
      <c r="Q340" s="245" t="s">
        <v>6301</v>
      </c>
      <c r="R340" s="217"/>
      <c r="S340" s="217"/>
      <c r="T340" s="240" t="s">
        <v>7502</v>
      </c>
      <c r="U340" s="222" t="s">
        <v>7506</v>
      </c>
      <c r="V340" s="240" t="s">
        <v>7505</v>
      </c>
      <c r="W340" s="241" t="s">
        <v>7519</v>
      </c>
      <c r="X340" s="222" t="s">
        <v>7506</v>
      </c>
      <c r="Y340" s="240" t="s">
        <v>7505</v>
      </c>
      <c r="Z340" s="170"/>
    </row>
    <row r="341" spans="1:26" ht="30" x14ac:dyDescent="0.25">
      <c r="A341" s="85" t="s">
        <v>5986</v>
      </c>
      <c r="B341" s="247" t="s">
        <v>7452</v>
      </c>
      <c r="C341" s="243" t="s">
        <v>7461</v>
      </c>
      <c r="D341" s="240">
        <v>1</v>
      </c>
      <c r="E341" s="133">
        <v>1</v>
      </c>
      <c r="F341" s="243" t="s">
        <v>7475</v>
      </c>
      <c r="G341" s="288" t="s">
        <v>7618</v>
      </c>
      <c r="H341" s="133">
        <v>1</v>
      </c>
      <c r="I341" s="131">
        <v>1</v>
      </c>
      <c r="J341" s="235" t="s">
        <v>7488</v>
      </c>
      <c r="K341" s="222" t="s">
        <v>5303</v>
      </c>
      <c r="L341" s="241"/>
      <c r="M341" s="241"/>
      <c r="N341" s="241" t="s">
        <v>48</v>
      </c>
      <c r="O341" s="241" t="s">
        <v>48</v>
      </c>
      <c r="P341" s="217"/>
      <c r="Q341" s="245" t="s">
        <v>6301</v>
      </c>
      <c r="R341" s="217"/>
      <c r="S341" s="217"/>
      <c r="T341" s="240" t="s">
        <v>7503</v>
      </c>
      <c r="U341" s="222" t="s">
        <v>7506</v>
      </c>
      <c r="V341" s="240" t="s">
        <v>7505</v>
      </c>
      <c r="W341" s="241" t="s">
        <v>7520</v>
      </c>
      <c r="X341" s="222" t="s">
        <v>7506</v>
      </c>
      <c r="Y341" s="240" t="s">
        <v>7505</v>
      </c>
      <c r="Z341" s="170"/>
    </row>
    <row r="342" spans="1:26" ht="30" x14ac:dyDescent="0.25">
      <c r="A342" s="85" t="s">
        <v>5988</v>
      </c>
      <c r="B342" s="247" t="s">
        <v>7452</v>
      </c>
      <c r="C342" s="243" t="s">
        <v>7462</v>
      </c>
      <c r="D342" s="240">
        <v>1</v>
      </c>
      <c r="E342" s="133">
        <v>1</v>
      </c>
      <c r="F342" s="243" t="s">
        <v>7476</v>
      </c>
      <c r="G342" s="288" t="s">
        <v>7618</v>
      </c>
      <c r="H342" s="133">
        <v>1</v>
      </c>
      <c r="I342" s="131">
        <v>1</v>
      </c>
      <c r="J342" s="235" t="s">
        <v>7489</v>
      </c>
      <c r="K342" s="222" t="s">
        <v>5303</v>
      </c>
      <c r="L342" s="241"/>
      <c r="M342" s="241"/>
      <c r="N342" s="241" t="s">
        <v>48</v>
      </c>
      <c r="O342" s="241" t="s">
        <v>48</v>
      </c>
      <c r="P342" s="217"/>
      <c r="Q342" s="245" t="s">
        <v>6301</v>
      </c>
      <c r="R342" s="217"/>
      <c r="S342" s="217"/>
      <c r="T342" s="240" t="s">
        <v>7504</v>
      </c>
      <c r="U342" s="222" t="s">
        <v>7506</v>
      </c>
      <c r="V342" s="240" t="s">
        <v>7505</v>
      </c>
      <c r="W342" s="241" t="s">
        <v>7521</v>
      </c>
      <c r="X342" s="222" t="s">
        <v>7506</v>
      </c>
      <c r="Y342" s="240" t="s">
        <v>7505</v>
      </c>
      <c r="Z342" s="170"/>
    </row>
    <row r="343" spans="1:26" hidden="1" x14ac:dyDescent="0.25">
      <c r="A343" s="85" t="s">
        <v>5991</v>
      </c>
      <c r="B343" s="247" t="s">
        <v>5689</v>
      </c>
      <c r="C343" s="128" t="s">
        <v>7409</v>
      </c>
      <c r="D343" s="133">
        <v>1</v>
      </c>
      <c r="E343" s="133">
        <v>1</v>
      </c>
      <c r="F343" s="128" t="s">
        <v>7414</v>
      </c>
      <c r="G343" s="128"/>
      <c r="H343" s="133">
        <v>1</v>
      </c>
      <c r="I343" s="131">
        <v>1</v>
      </c>
      <c r="J343" s="235" t="s">
        <v>7523</v>
      </c>
      <c r="K343" s="128" t="s">
        <v>4886</v>
      </c>
      <c r="L343" s="241" t="s">
        <v>48</v>
      </c>
      <c r="M343" s="241" t="s">
        <v>48</v>
      </c>
      <c r="N343" s="126"/>
      <c r="O343" s="126"/>
      <c r="P343" s="126" t="s">
        <v>7530</v>
      </c>
      <c r="Q343" s="129" t="s">
        <v>6195</v>
      </c>
      <c r="R343" s="126" t="s">
        <v>7529</v>
      </c>
      <c r="S343" s="126"/>
      <c r="T343" s="240" t="s">
        <v>7531</v>
      </c>
      <c r="U343" s="130" t="s">
        <v>7406</v>
      </c>
      <c r="V343" s="130" t="s">
        <v>7408</v>
      </c>
      <c r="W343" s="241" t="s">
        <v>7560</v>
      </c>
      <c r="X343" s="130" t="s">
        <v>7406</v>
      </c>
      <c r="Y343" s="130" t="s">
        <v>7408</v>
      </c>
    </row>
    <row r="344" spans="1:26" hidden="1" x14ac:dyDescent="0.25">
      <c r="A344" s="85" t="s">
        <v>5994</v>
      </c>
      <c r="B344" s="247" t="s">
        <v>5689</v>
      </c>
      <c r="C344" s="128" t="s">
        <v>1946</v>
      </c>
      <c r="D344" s="133">
        <v>1</v>
      </c>
      <c r="E344" s="133">
        <v>1</v>
      </c>
      <c r="F344" s="128" t="s">
        <v>7415</v>
      </c>
      <c r="G344" s="128"/>
      <c r="H344" s="133">
        <v>1</v>
      </c>
      <c r="I344" s="131">
        <v>1</v>
      </c>
      <c r="J344" s="235" t="s">
        <v>7524</v>
      </c>
      <c r="K344" s="128" t="s">
        <v>4886</v>
      </c>
      <c r="L344" s="241" t="s">
        <v>48</v>
      </c>
      <c r="M344" s="241" t="s">
        <v>48</v>
      </c>
      <c r="N344" s="126"/>
      <c r="O344" s="126"/>
      <c r="P344" s="126" t="s">
        <v>7530</v>
      </c>
      <c r="Q344" s="129" t="s">
        <v>6195</v>
      </c>
      <c r="R344" s="126" t="s">
        <v>7529</v>
      </c>
      <c r="S344" s="126"/>
      <c r="T344" s="240" t="s">
        <v>7532</v>
      </c>
      <c r="U344" s="130" t="s">
        <v>7406</v>
      </c>
      <c r="V344" s="130" t="s">
        <v>7408</v>
      </c>
      <c r="W344" s="241" t="s">
        <v>7561</v>
      </c>
      <c r="X344" s="130" t="s">
        <v>7406</v>
      </c>
      <c r="Y344" s="130" t="s">
        <v>7408</v>
      </c>
    </row>
    <row r="345" spans="1:26" hidden="1" x14ac:dyDescent="0.25">
      <c r="A345" s="85" t="s">
        <v>5996</v>
      </c>
      <c r="B345" s="247" t="s">
        <v>5689</v>
      </c>
      <c r="C345" s="128" t="s">
        <v>7410</v>
      </c>
      <c r="D345" s="133">
        <v>1</v>
      </c>
      <c r="E345" s="133">
        <v>1</v>
      </c>
      <c r="F345" s="128" t="s">
        <v>7416</v>
      </c>
      <c r="G345" s="128"/>
      <c r="H345" s="133">
        <v>1</v>
      </c>
      <c r="I345" s="131">
        <v>1</v>
      </c>
      <c r="J345" s="235" t="s">
        <v>7525</v>
      </c>
      <c r="K345" s="128" t="s">
        <v>4886</v>
      </c>
      <c r="L345" s="241" t="s">
        <v>48</v>
      </c>
      <c r="M345" s="241" t="s">
        <v>48</v>
      </c>
      <c r="N345" s="126"/>
      <c r="O345" s="126"/>
      <c r="P345" s="126" t="s">
        <v>7530</v>
      </c>
      <c r="Q345" s="129" t="s">
        <v>6195</v>
      </c>
      <c r="R345" s="126" t="s">
        <v>7529</v>
      </c>
      <c r="S345" s="126"/>
      <c r="T345" s="240" t="s">
        <v>7533</v>
      </c>
      <c r="U345" s="130" t="s">
        <v>7406</v>
      </c>
      <c r="V345" s="130" t="s">
        <v>7408</v>
      </c>
      <c r="W345" s="241" t="s">
        <v>7562</v>
      </c>
      <c r="X345" s="130" t="s">
        <v>7406</v>
      </c>
      <c r="Y345" s="130" t="s">
        <v>7408</v>
      </c>
    </row>
    <row r="346" spans="1:26" hidden="1" x14ac:dyDescent="0.25">
      <c r="A346" s="85" t="s">
        <v>5999</v>
      </c>
      <c r="B346" s="247" t="s">
        <v>5689</v>
      </c>
      <c r="C346" s="128" t="s">
        <v>7411</v>
      </c>
      <c r="D346" s="133">
        <v>1</v>
      </c>
      <c r="E346" s="133">
        <v>1</v>
      </c>
      <c r="F346" s="128" t="s">
        <v>7417</v>
      </c>
      <c r="G346" s="128"/>
      <c r="H346" s="133">
        <v>1</v>
      </c>
      <c r="I346" s="131">
        <v>1</v>
      </c>
      <c r="J346" s="235" t="s">
        <v>7526</v>
      </c>
      <c r="K346" s="128" t="s">
        <v>4886</v>
      </c>
      <c r="L346" s="241" t="s">
        <v>48</v>
      </c>
      <c r="M346" s="241" t="s">
        <v>48</v>
      </c>
      <c r="N346" s="126"/>
      <c r="O346" s="126"/>
      <c r="P346" s="126" t="s">
        <v>7530</v>
      </c>
      <c r="Q346" s="129" t="s">
        <v>6195</v>
      </c>
      <c r="R346" s="126" t="s">
        <v>7529</v>
      </c>
      <c r="S346" s="126"/>
      <c r="T346" s="240" t="s">
        <v>7534</v>
      </c>
      <c r="U346" s="130" t="s">
        <v>7406</v>
      </c>
      <c r="V346" s="130" t="s">
        <v>7408</v>
      </c>
      <c r="W346" s="241" t="s">
        <v>7563</v>
      </c>
      <c r="X346" s="130" t="s">
        <v>7406</v>
      </c>
      <c r="Y346" s="130" t="s">
        <v>7408</v>
      </c>
    </row>
    <row r="347" spans="1:26" ht="45" hidden="1" x14ac:dyDescent="0.25">
      <c r="A347" s="85" t="s">
        <v>6002</v>
      </c>
      <c r="B347" s="247" t="s">
        <v>5689</v>
      </c>
      <c r="C347" s="128" t="s">
        <v>7412</v>
      </c>
      <c r="D347" s="199" t="s">
        <v>7522</v>
      </c>
      <c r="E347" s="133"/>
      <c r="F347" s="128" t="s">
        <v>7418</v>
      </c>
      <c r="G347" s="128"/>
      <c r="H347" s="133">
        <v>1</v>
      </c>
      <c r="I347" s="131">
        <v>1</v>
      </c>
      <c r="J347" s="235" t="s">
        <v>4607</v>
      </c>
      <c r="K347" s="128" t="s">
        <v>4886</v>
      </c>
      <c r="L347" s="241" t="s">
        <v>48</v>
      </c>
      <c r="M347" s="241" t="s">
        <v>48</v>
      </c>
      <c r="N347" s="126"/>
      <c r="O347" s="126"/>
      <c r="P347" s="126" t="s">
        <v>7530</v>
      </c>
      <c r="Q347" s="129" t="s">
        <v>6195</v>
      </c>
      <c r="R347" s="126" t="s">
        <v>7529</v>
      </c>
      <c r="S347" s="126"/>
      <c r="T347" s="215"/>
      <c r="U347" s="130"/>
      <c r="V347" s="130"/>
      <c r="W347" s="241" t="s">
        <v>7564</v>
      </c>
      <c r="X347" s="130" t="s">
        <v>7406</v>
      </c>
      <c r="Y347" s="130" t="s">
        <v>7408</v>
      </c>
    </row>
    <row r="348" spans="1:26" hidden="1" x14ac:dyDescent="0.25">
      <c r="A348" s="85" t="s">
        <v>6004</v>
      </c>
      <c r="B348" s="247" t="s">
        <v>5689</v>
      </c>
      <c r="C348" s="128" t="s">
        <v>7413</v>
      </c>
      <c r="D348" s="133">
        <v>1</v>
      </c>
      <c r="E348" s="133">
        <v>1</v>
      </c>
      <c r="F348" s="128" t="s">
        <v>7419</v>
      </c>
      <c r="G348" s="128"/>
      <c r="H348" s="133">
        <v>1</v>
      </c>
      <c r="I348" s="131">
        <v>1</v>
      </c>
      <c r="J348" s="235" t="s">
        <v>7527</v>
      </c>
      <c r="K348" s="128" t="s">
        <v>4886</v>
      </c>
      <c r="L348" s="241" t="s">
        <v>48</v>
      </c>
      <c r="M348" s="241" t="s">
        <v>48</v>
      </c>
      <c r="N348" s="126"/>
      <c r="O348" s="126"/>
      <c r="P348" s="126" t="s">
        <v>7530</v>
      </c>
      <c r="Q348" s="129" t="s">
        <v>6195</v>
      </c>
      <c r="R348" s="126" t="s">
        <v>7529</v>
      </c>
      <c r="S348" s="126"/>
      <c r="T348" s="240" t="s">
        <v>7535</v>
      </c>
      <c r="U348" s="130" t="s">
        <v>7406</v>
      </c>
      <c r="V348" s="130" t="s">
        <v>7408</v>
      </c>
      <c r="W348" s="241" t="s">
        <v>7565</v>
      </c>
      <c r="X348" s="130" t="s">
        <v>7406</v>
      </c>
      <c r="Y348" s="130" t="s">
        <v>7408</v>
      </c>
    </row>
    <row r="349" spans="1:26" hidden="1" x14ac:dyDescent="0.25">
      <c r="A349" s="85" t="s">
        <v>6007</v>
      </c>
      <c r="B349" s="247" t="s">
        <v>5689</v>
      </c>
      <c r="C349" s="128" t="s">
        <v>7537</v>
      </c>
      <c r="D349" s="133">
        <v>1</v>
      </c>
      <c r="E349" s="133">
        <v>1</v>
      </c>
      <c r="F349" s="128" t="s">
        <v>7538</v>
      </c>
      <c r="G349" s="128"/>
      <c r="H349" s="137">
        <v>1</v>
      </c>
      <c r="I349" s="131">
        <v>1</v>
      </c>
      <c r="J349" s="235" t="s">
        <v>7528</v>
      </c>
      <c r="K349" s="128" t="s">
        <v>4886</v>
      </c>
      <c r="L349" s="241" t="s">
        <v>48</v>
      </c>
      <c r="M349" s="241" t="s">
        <v>48</v>
      </c>
      <c r="N349" s="126"/>
      <c r="O349" s="126"/>
      <c r="P349" s="126" t="s">
        <v>7530</v>
      </c>
      <c r="Q349" s="129" t="s">
        <v>6195</v>
      </c>
      <c r="R349" s="126" t="s">
        <v>7529</v>
      </c>
      <c r="S349" s="126"/>
      <c r="T349" s="240" t="s">
        <v>7536</v>
      </c>
      <c r="U349" s="130" t="s">
        <v>7406</v>
      </c>
      <c r="V349" s="130" t="s">
        <v>7408</v>
      </c>
      <c r="W349" s="241" t="s">
        <v>7566</v>
      </c>
      <c r="X349" s="130" t="s">
        <v>7559</v>
      </c>
      <c r="Y349" s="242" t="s">
        <v>7558</v>
      </c>
    </row>
    <row r="350" spans="1:26" ht="30" hidden="1" x14ac:dyDescent="0.25">
      <c r="A350" s="85" t="s">
        <v>6010</v>
      </c>
      <c r="B350" s="247" t="s">
        <v>4693</v>
      </c>
      <c r="C350" s="244" t="s">
        <v>7539</v>
      </c>
      <c r="D350" s="240">
        <v>1</v>
      </c>
      <c r="E350" s="133">
        <v>1</v>
      </c>
      <c r="F350" s="244" t="s">
        <v>7544</v>
      </c>
      <c r="G350" s="244"/>
      <c r="H350" s="240">
        <v>1</v>
      </c>
      <c r="I350" s="131">
        <v>1</v>
      </c>
      <c r="J350" s="235" t="s">
        <v>7573</v>
      </c>
      <c r="K350" s="128" t="s">
        <v>4581</v>
      </c>
      <c r="L350" s="126"/>
      <c r="M350" s="126"/>
      <c r="N350" s="241" t="s">
        <v>48</v>
      </c>
      <c r="O350" s="241" t="s">
        <v>48</v>
      </c>
      <c r="P350" s="126"/>
      <c r="Q350" s="245" t="s">
        <v>6301</v>
      </c>
      <c r="R350" s="126"/>
      <c r="S350" s="126"/>
      <c r="T350" s="240" t="s">
        <v>7552</v>
      </c>
      <c r="U350" s="130" t="s">
        <v>7559</v>
      </c>
      <c r="V350" s="242" t="s">
        <v>7558</v>
      </c>
      <c r="W350" s="241" t="s">
        <v>7567</v>
      </c>
      <c r="X350" s="130" t="s">
        <v>7559</v>
      </c>
      <c r="Y350" s="242" t="s">
        <v>7558</v>
      </c>
    </row>
    <row r="351" spans="1:26" ht="30" hidden="1" x14ac:dyDescent="0.25">
      <c r="A351" s="85" t="s">
        <v>6013</v>
      </c>
      <c r="B351" s="247" t="s">
        <v>4693</v>
      </c>
      <c r="C351" s="244" t="s">
        <v>2719</v>
      </c>
      <c r="D351" s="240">
        <v>1</v>
      </c>
      <c r="E351" s="133">
        <v>1</v>
      </c>
      <c r="F351" s="244" t="s">
        <v>7545</v>
      </c>
      <c r="G351" s="244"/>
      <c r="H351" s="240">
        <v>1</v>
      </c>
      <c r="I351" s="131">
        <v>1</v>
      </c>
      <c r="J351" s="235" t="s">
        <v>7574</v>
      </c>
      <c r="K351" s="128" t="s">
        <v>4581</v>
      </c>
      <c r="L351" s="126"/>
      <c r="M351" s="126"/>
      <c r="N351" s="241" t="s">
        <v>48</v>
      </c>
      <c r="O351" s="241" t="s">
        <v>48</v>
      </c>
      <c r="P351" s="126"/>
      <c r="Q351" s="245" t="s">
        <v>6301</v>
      </c>
      <c r="R351" s="126"/>
      <c r="S351" s="126"/>
      <c r="T351" s="240" t="s">
        <v>7553</v>
      </c>
      <c r="U351" s="130" t="s">
        <v>7559</v>
      </c>
      <c r="V351" s="242" t="s">
        <v>7558</v>
      </c>
      <c r="W351" s="241" t="s">
        <v>7568</v>
      </c>
      <c r="X351" s="130" t="s">
        <v>7559</v>
      </c>
      <c r="Y351" s="242" t="s">
        <v>7558</v>
      </c>
    </row>
    <row r="352" spans="1:26" ht="30" hidden="1" x14ac:dyDescent="0.25">
      <c r="A352" s="85" t="s">
        <v>6015</v>
      </c>
      <c r="B352" s="247" t="s">
        <v>4693</v>
      </c>
      <c r="C352" s="244" t="s">
        <v>7540</v>
      </c>
      <c r="D352" s="240">
        <v>1</v>
      </c>
      <c r="E352" s="133">
        <v>1</v>
      </c>
      <c r="F352" s="244" t="s">
        <v>7546</v>
      </c>
      <c r="G352" s="244"/>
      <c r="H352" s="240">
        <v>1</v>
      </c>
      <c r="I352" s="131">
        <v>1</v>
      </c>
      <c r="J352" s="235" t="s">
        <v>7575</v>
      </c>
      <c r="K352" s="128" t="s">
        <v>4581</v>
      </c>
      <c r="L352" s="126"/>
      <c r="M352" s="126"/>
      <c r="N352" s="241" t="s">
        <v>48</v>
      </c>
      <c r="O352" s="241" t="s">
        <v>48</v>
      </c>
      <c r="P352" s="126"/>
      <c r="Q352" s="245" t="s">
        <v>6301</v>
      </c>
      <c r="R352" s="126"/>
      <c r="S352" s="126"/>
      <c r="T352" s="240" t="s">
        <v>7554</v>
      </c>
      <c r="U352" s="130" t="s">
        <v>7559</v>
      </c>
      <c r="V352" s="242" t="s">
        <v>7558</v>
      </c>
      <c r="W352" s="241" t="s">
        <v>7569</v>
      </c>
      <c r="X352" s="130" t="s">
        <v>7559</v>
      </c>
      <c r="Y352" s="242" t="s">
        <v>7558</v>
      </c>
    </row>
    <row r="353" spans="1:25" ht="30" hidden="1" x14ac:dyDescent="0.25">
      <c r="A353" s="85" t="s">
        <v>6018</v>
      </c>
      <c r="B353" s="247" t="s">
        <v>4693</v>
      </c>
      <c r="C353" s="244" t="s">
        <v>7551</v>
      </c>
      <c r="D353" s="240" t="s">
        <v>1006</v>
      </c>
      <c r="E353" s="133"/>
      <c r="F353" s="244" t="s">
        <v>7547</v>
      </c>
      <c r="G353" s="244"/>
      <c r="H353" s="240">
        <v>1</v>
      </c>
      <c r="I353" s="131">
        <v>1</v>
      </c>
      <c r="J353" s="235" t="s">
        <v>7576</v>
      </c>
      <c r="K353" s="128" t="s">
        <v>4581</v>
      </c>
      <c r="L353" s="126"/>
      <c r="M353" s="126"/>
      <c r="N353" s="241" t="s">
        <v>48</v>
      </c>
      <c r="O353" s="241" t="s">
        <v>48</v>
      </c>
      <c r="P353" s="126"/>
      <c r="Q353" s="245" t="s">
        <v>6301</v>
      </c>
      <c r="R353" s="126"/>
      <c r="S353" s="126"/>
      <c r="T353" s="240"/>
      <c r="U353" s="126"/>
      <c r="V353" s="242"/>
      <c r="W353" s="241" t="s">
        <v>7570</v>
      </c>
      <c r="X353" s="130" t="s">
        <v>7559</v>
      </c>
      <c r="Y353" s="242" t="s">
        <v>7558</v>
      </c>
    </row>
    <row r="354" spans="1:25" ht="30" hidden="1" x14ac:dyDescent="0.25">
      <c r="A354" s="85" t="s">
        <v>6020</v>
      </c>
      <c r="B354" s="247" t="s">
        <v>4693</v>
      </c>
      <c r="C354" s="244" t="s">
        <v>7541</v>
      </c>
      <c r="D354" s="240">
        <v>1</v>
      </c>
      <c r="E354" s="133">
        <v>1</v>
      </c>
      <c r="F354" s="244" t="s">
        <v>7548</v>
      </c>
      <c r="G354" s="244"/>
      <c r="H354" s="240">
        <v>1</v>
      </c>
      <c r="I354" s="131">
        <v>1</v>
      </c>
      <c r="J354" s="235" t="s">
        <v>7577</v>
      </c>
      <c r="K354" s="128" t="s">
        <v>4581</v>
      </c>
      <c r="L354" s="126"/>
      <c r="M354" s="126"/>
      <c r="N354" s="241" t="s">
        <v>48</v>
      </c>
      <c r="O354" s="241" t="s">
        <v>48</v>
      </c>
      <c r="P354" s="126"/>
      <c r="Q354" s="245" t="s">
        <v>6301</v>
      </c>
      <c r="R354" s="126"/>
      <c r="S354" s="126"/>
      <c r="T354" s="240" t="s">
        <v>7555</v>
      </c>
      <c r="U354" s="130" t="s">
        <v>7559</v>
      </c>
      <c r="V354" s="242" t="s">
        <v>7558</v>
      </c>
      <c r="W354" s="241" t="s">
        <v>7571</v>
      </c>
      <c r="X354" s="130" t="s">
        <v>7559</v>
      </c>
      <c r="Y354" s="242" t="s">
        <v>7558</v>
      </c>
    </row>
    <row r="355" spans="1:25" ht="30" hidden="1" x14ac:dyDescent="0.25">
      <c r="A355" s="85" t="s">
        <v>6023</v>
      </c>
      <c r="B355" s="247" t="s">
        <v>4693</v>
      </c>
      <c r="C355" s="244" t="s">
        <v>7542</v>
      </c>
      <c r="D355" s="240">
        <v>1</v>
      </c>
      <c r="E355" s="133">
        <v>1</v>
      </c>
      <c r="F355" s="244" t="s">
        <v>7549</v>
      </c>
      <c r="G355" s="244"/>
      <c r="H355" s="240">
        <v>1</v>
      </c>
      <c r="I355" s="131">
        <v>1</v>
      </c>
      <c r="J355" s="235" t="s">
        <v>7578</v>
      </c>
      <c r="K355" s="128" t="s">
        <v>4581</v>
      </c>
      <c r="L355" s="126"/>
      <c r="M355" s="126"/>
      <c r="N355" s="241" t="s">
        <v>48</v>
      </c>
      <c r="O355" s="241" t="s">
        <v>48</v>
      </c>
      <c r="P355" s="126"/>
      <c r="Q355" s="245" t="s">
        <v>6301</v>
      </c>
      <c r="R355" s="126"/>
      <c r="S355" s="126"/>
      <c r="T355" s="240" t="s">
        <v>7556</v>
      </c>
      <c r="U355" s="130" t="s">
        <v>7559</v>
      </c>
      <c r="V355" s="242" t="s">
        <v>7558</v>
      </c>
      <c r="W355" s="241" t="s">
        <v>7572</v>
      </c>
      <c r="X355" s="130" t="s">
        <v>7559</v>
      </c>
      <c r="Y355" s="242" t="s">
        <v>7558</v>
      </c>
    </row>
    <row r="356" spans="1:25" ht="30" hidden="1" x14ac:dyDescent="0.25">
      <c r="A356" s="85" t="s">
        <v>6026</v>
      </c>
      <c r="B356" s="247" t="s">
        <v>4693</v>
      </c>
      <c r="C356" s="244" t="s">
        <v>7543</v>
      </c>
      <c r="D356" s="240">
        <v>1</v>
      </c>
      <c r="E356" s="133">
        <v>1</v>
      </c>
      <c r="F356" s="244" t="s">
        <v>7550</v>
      </c>
      <c r="G356" s="244"/>
      <c r="H356" s="240">
        <v>1</v>
      </c>
      <c r="I356" s="131">
        <v>1</v>
      </c>
      <c r="J356" s="235" t="s">
        <v>7579</v>
      </c>
      <c r="K356" s="128" t="s">
        <v>4581</v>
      </c>
      <c r="L356" s="126"/>
      <c r="M356" s="126"/>
      <c r="N356" s="241" t="s">
        <v>48</v>
      </c>
      <c r="O356" s="241" t="s">
        <v>48</v>
      </c>
      <c r="P356" s="126"/>
      <c r="Q356" s="245" t="s">
        <v>6301</v>
      </c>
      <c r="R356" s="126"/>
      <c r="S356" s="126"/>
      <c r="T356" s="240" t="s">
        <v>7557</v>
      </c>
      <c r="U356" s="130" t="s">
        <v>7559</v>
      </c>
      <c r="V356" s="242" t="s">
        <v>7558</v>
      </c>
      <c r="W356" s="241" t="s">
        <v>7580</v>
      </c>
      <c r="X356" s="130" t="s">
        <v>7559</v>
      </c>
      <c r="Y356" s="242" t="s">
        <v>7558</v>
      </c>
    </row>
    <row r="357" spans="1:25" x14ac:dyDescent="0.25">
      <c r="B357" s="248"/>
    </row>
    <row r="358" spans="1:25" x14ac:dyDescent="0.25">
      <c r="B358" s="248"/>
    </row>
    <row r="359" spans="1:25" x14ac:dyDescent="0.25">
      <c r="B359" s="248"/>
    </row>
    <row r="360" spans="1:25" x14ac:dyDescent="0.25">
      <c r="B360" s="248"/>
    </row>
    <row r="361" spans="1:25" ht="15.75" thickBot="1" x14ac:dyDescent="0.3">
      <c r="B361" s="248" t="s">
        <v>7587</v>
      </c>
    </row>
    <row r="362" spans="1:25" ht="16.5" thickBot="1" x14ac:dyDescent="0.3">
      <c r="A362" s="10"/>
      <c r="B362" s="318" t="s">
        <v>15</v>
      </c>
      <c r="C362" s="386"/>
      <c r="D362" s="321"/>
      <c r="E362" s="251"/>
      <c r="F362" s="318" t="s">
        <v>23</v>
      </c>
      <c r="G362" s="386"/>
      <c r="H362" s="386" t="s">
        <v>24</v>
      </c>
      <c r="I362" s="321"/>
      <c r="J362" s="321"/>
      <c r="K362" s="318" t="s">
        <v>26</v>
      </c>
      <c r="L362" s="319"/>
      <c r="M362" s="2"/>
      <c r="N362" s="2"/>
      <c r="O362" s="2"/>
      <c r="P362" s="2"/>
    </row>
    <row r="363" spans="1:25" ht="15.75" x14ac:dyDescent="0.25">
      <c r="A363" s="3"/>
      <c r="B363" s="387" t="s">
        <v>22</v>
      </c>
      <c r="C363" s="388"/>
      <c r="D363" s="389"/>
      <c r="E363" s="258"/>
      <c r="F363" s="307">
        <v>325</v>
      </c>
      <c r="G363" s="308"/>
      <c r="H363" s="308">
        <v>314</v>
      </c>
      <c r="I363" s="313"/>
      <c r="J363" s="313"/>
      <c r="K363" s="307">
        <v>639</v>
      </c>
      <c r="L363" s="314"/>
      <c r="M363" s="2"/>
      <c r="N363" s="2"/>
      <c r="O363" s="2"/>
      <c r="P363" s="2"/>
    </row>
    <row r="364" spans="1:25" ht="16.5" thickBot="1" x14ac:dyDescent="0.3">
      <c r="A364" s="3"/>
      <c r="B364" s="390" t="s">
        <v>25</v>
      </c>
      <c r="C364" s="391"/>
      <c r="D364" s="392"/>
      <c r="E364" s="253"/>
      <c r="F364" s="295">
        <v>323</v>
      </c>
      <c r="G364" s="296"/>
      <c r="H364" s="296">
        <v>312</v>
      </c>
      <c r="I364" s="297"/>
      <c r="J364" s="297"/>
      <c r="K364" s="295">
        <v>635</v>
      </c>
      <c r="L364" s="298"/>
      <c r="M364" s="2"/>
      <c r="N364" s="2"/>
      <c r="O364" s="2"/>
      <c r="P364" s="2"/>
    </row>
    <row r="365" spans="1:25" ht="15.75" x14ac:dyDescent="0.25">
      <c r="A365" s="3"/>
      <c r="B365" s="4"/>
      <c r="C365" s="4"/>
      <c r="D365" s="4"/>
      <c r="E365" s="4"/>
      <c r="F365" s="7"/>
      <c r="G365" s="7"/>
      <c r="H365" s="7"/>
      <c r="I365" s="7"/>
      <c r="J365" s="7"/>
      <c r="K365" s="7"/>
      <c r="L365" s="7"/>
      <c r="M365" s="2"/>
      <c r="N365" s="2"/>
      <c r="O365" s="2"/>
      <c r="P365" s="2"/>
    </row>
    <row r="366" spans="1:25" ht="15.75" x14ac:dyDescent="0.25">
      <c r="A366" s="3"/>
      <c r="B366" s="3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25" ht="15.75" x14ac:dyDescent="0.25">
      <c r="A367" s="3"/>
      <c r="B367" s="3"/>
      <c r="C367" s="3"/>
      <c r="D367" s="2"/>
      <c r="E367" s="2"/>
      <c r="F367" s="2"/>
      <c r="G367" s="6" t="s">
        <v>9</v>
      </c>
      <c r="H367" s="2"/>
      <c r="I367" s="2"/>
      <c r="J367" s="2"/>
      <c r="K367" s="2"/>
      <c r="L367" s="2"/>
      <c r="M367" s="2"/>
      <c r="N367" s="2"/>
      <c r="O367" s="6" t="s">
        <v>27</v>
      </c>
      <c r="P367" s="2"/>
    </row>
    <row r="368" spans="1:25" ht="15.75" x14ac:dyDescent="0.25">
      <c r="A368" s="1" t="s">
        <v>7</v>
      </c>
      <c r="B368" s="3"/>
      <c r="C368" s="3"/>
      <c r="D368" s="3"/>
      <c r="E368" s="3"/>
      <c r="F368" s="3"/>
      <c r="G368" s="6" t="s">
        <v>14</v>
      </c>
      <c r="H368" s="3"/>
      <c r="I368" s="3"/>
      <c r="J368" s="3"/>
      <c r="K368" s="3"/>
      <c r="L368" s="3"/>
      <c r="M368" s="3"/>
      <c r="N368" s="3"/>
      <c r="O368" s="6" t="s">
        <v>14</v>
      </c>
      <c r="P368" s="3"/>
    </row>
    <row r="369" spans="1:16" ht="15.75" x14ac:dyDescent="0.25">
      <c r="A369" s="6" t="s">
        <v>14</v>
      </c>
      <c r="B369" s="3"/>
      <c r="C369" s="3"/>
      <c r="D369" s="3"/>
      <c r="E369" s="3"/>
      <c r="F369" s="3"/>
      <c r="G369" s="3" t="s">
        <v>1652</v>
      </c>
      <c r="H369" s="3"/>
      <c r="I369" s="3"/>
      <c r="J369" s="3"/>
      <c r="K369" s="3"/>
      <c r="L369" s="3"/>
      <c r="M369" s="3"/>
      <c r="N369" s="3"/>
      <c r="O369" s="3" t="s">
        <v>1654</v>
      </c>
      <c r="P369" s="3"/>
    </row>
    <row r="370" spans="1:16" ht="15.75" x14ac:dyDescent="0.25">
      <c r="A370" s="3" t="s">
        <v>1651</v>
      </c>
      <c r="B370" s="3"/>
      <c r="C370" s="3"/>
      <c r="D370" s="3"/>
      <c r="E370" s="3"/>
      <c r="F370" s="3"/>
      <c r="G370" s="3" t="s">
        <v>1653</v>
      </c>
      <c r="H370" s="3"/>
      <c r="I370" s="3"/>
      <c r="J370" s="3"/>
      <c r="K370" s="3"/>
      <c r="L370" s="3"/>
      <c r="M370" s="3"/>
      <c r="N370" s="3"/>
      <c r="O370" s="3" t="s">
        <v>1655</v>
      </c>
      <c r="P370" s="3"/>
    </row>
    <row r="371" spans="1:16" ht="15.75" x14ac:dyDescent="0.25">
      <c r="A371" s="291" t="s">
        <v>1650</v>
      </c>
      <c r="B371" s="291"/>
      <c r="C371" s="291"/>
      <c r="D371" s="3"/>
      <c r="E371" s="3"/>
      <c r="F371" s="3"/>
      <c r="G371" s="3" t="s">
        <v>7585</v>
      </c>
      <c r="H371" s="3"/>
      <c r="I371" s="3"/>
      <c r="J371" s="3"/>
      <c r="K371" s="3"/>
      <c r="L371" s="3"/>
      <c r="M371" s="3"/>
      <c r="N371" s="3"/>
      <c r="O371" s="3" t="s">
        <v>7586</v>
      </c>
      <c r="P371" s="3"/>
    </row>
    <row r="372" spans="1:16" ht="15.75" x14ac:dyDescent="0.25">
      <c r="A372" s="2" t="s">
        <v>7584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4" spans="1:16" x14ac:dyDescent="0.25">
      <c r="A374" t="s">
        <v>7593</v>
      </c>
    </row>
    <row r="380" spans="1:16" x14ac:dyDescent="0.25">
      <c r="A380" t="s">
        <v>7592</v>
      </c>
    </row>
    <row r="381" spans="1:16" x14ac:dyDescent="0.25">
      <c r="A381" t="s">
        <v>93</v>
      </c>
      <c r="B381" t="s">
        <v>23</v>
      </c>
      <c r="C381" t="s">
        <v>24</v>
      </c>
    </row>
    <row r="382" spans="1:16" x14ac:dyDescent="0.25">
      <c r="A382" t="s">
        <v>7021</v>
      </c>
      <c r="B382">
        <v>14</v>
      </c>
      <c r="C382">
        <v>14</v>
      </c>
    </row>
  </sheetData>
  <autoFilter ref="A7:K356">
    <filterColumn colId="10">
      <filters>
        <filter val="Agusan del Norte"/>
      </filters>
    </filterColumn>
  </autoFilter>
  <mergeCells count="64">
    <mergeCell ref="A3:Y3"/>
    <mergeCell ref="A4:Y4"/>
    <mergeCell ref="A5:Y5"/>
    <mergeCell ref="A7:A9"/>
    <mergeCell ref="B7:B9"/>
    <mergeCell ref="C7:C9"/>
    <mergeCell ref="D7:D9"/>
    <mergeCell ref="F7:F9"/>
    <mergeCell ref="H7:H9"/>
    <mergeCell ref="J7:J9"/>
    <mergeCell ref="K7:K9"/>
    <mergeCell ref="L7:O7"/>
    <mergeCell ref="W7:Y7"/>
    <mergeCell ref="W8:W9"/>
    <mergeCell ref="U8:U9"/>
    <mergeCell ref="V8:V9"/>
    <mergeCell ref="E7:E9"/>
    <mergeCell ref="I7:I9"/>
    <mergeCell ref="L8:M8"/>
    <mergeCell ref="N8:O8"/>
    <mergeCell ref="T8:T9"/>
    <mergeCell ref="G7:G9"/>
    <mergeCell ref="S7:S9"/>
    <mergeCell ref="P7:P9"/>
    <mergeCell ref="Q7:Q9"/>
    <mergeCell ref="R7:R9"/>
    <mergeCell ref="T7:V7"/>
    <mergeCell ref="W297:W298"/>
    <mergeCell ref="X297:X298"/>
    <mergeCell ref="Y297:Y298"/>
    <mergeCell ref="X8:X9"/>
    <mergeCell ref="Y8:Y9"/>
    <mergeCell ref="X300:X301"/>
    <mergeCell ref="Y300:Y301"/>
    <mergeCell ref="W303:W304"/>
    <mergeCell ref="X303:X304"/>
    <mergeCell ref="Y303:Y304"/>
    <mergeCell ref="W300:W301"/>
    <mergeCell ref="Y309:Y310"/>
    <mergeCell ref="F309:F310"/>
    <mergeCell ref="H309:H310"/>
    <mergeCell ref="W309:W310"/>
    <mergeCell ref="X309:X310"/>
    <mergeCell ref="A371:C371"/>
    <mergeCell ref="B362:D362"/>
    <mergeCell ref="F362:G362"/>
    <mergeCell ref="H362:J362"/>
    <mergeCell ref="K362:L362"/>
    <mergeCell ref="B363:D363"/>
    <mergeCell ref="F363:G363"/>
    <mergeCell ref="H363:J363"/>
    <mergeCell ref="K363:L363"/>
    <mergeCell ref="G195:G196"/>
    <mergeCell ref="B364:D364"/>
    <mergeCell ref="F364:G364"/>
    <mergeCell ref="H364:J364"/>
    <mergeCell ref="K364:L364"/>
    <mergeCell ref="F300:F301"/>
    <mergeCell ref="H300:H301"/>
    <mergeCell ref="F303:F304"/>
    <mergeCell ref="H303:H304"/>
    <mergeCell ref="F297:F298"/>
    <mergeCell ref="H297:H298"/>
    <mergeCell ref="F195:F19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83"/>
  <sheetViews>
    <sheetView tabSelected="1" view="pageBreakPreview" topLeftCell="J1" zoomScaleNormal="115" zoomScaleSheetLayoutView="100" workbookViewId="0">
      <pane ySplit="9" topLeftCell="A10" activePane="bottomLeft" state="frozen"/>
      <selection pane="bottomLeft" activeCell="R15" sqref="R15:S15"/>
    </sheetView>
  </sheetViews>
  <sheetFormatPr defaultRowHeight="15" x14ac:dyDescent="0.25"/>
  <cols>
    <col min="1" max="1" width="12.7109375" customWidth="1"/>
    <col min="2" max="2" width="14.85546875" customWidth="1"/>
    <col min="3" max="3" width="21.140625" customWidth="1"/>
    <col min="4" max="5" width="8" customWidth="1"/>
    <col min="6" max="6" width="27" customWidth="1"/>
    <col min="7" max="7" width="16.28515625" customWidth="1"/>
    <col min="8" max="9" width="7.7109375" customWidth="1"/>
    <col min="10" max="10" width="31.28515625" customWidth="1"/>
    <col min="11" max="11" width="15.42578125" customWidth="1"/>
    <col min="12" max="15" width="9.140625" customWidth="1"/>
    <col min="16" max="16" width="12.85546875" customWidth="1"/>
    <col min="17" max="17" width="21.7109375" customWidth="1"/>
    <col min="18" max="18" width="11.28515625" customWidth="1"/>
    <col min="19" max="19" width="11.85546875" customWidth="1"/>
    <col min="20" max="20" width="22.42578125" customWidth="1"/>
    <col min="21" max="21" width="18.85546875" bestFit="1" customWidth="1"/>
    <col min="22" max="22" width="22.140625" customWidth="1"/>
    <col min="23" max="23" width="22.42578125" bestFit="1" customWidth="1"/>
    <col min="24" max="25" width="18.85546875" bestFit="1" customWidth="1"/>
    <col min="26" max="26" width="7" customWidth="1"/>
    <col min="27" max="27" width="7.28515625" customWidth="1"/>
  </cols>
  <sheetData>
    <row r="1" spans="1:28" ht="15.75" x14ac:dyDescent="0.25">
      <c r="A1" s="144"/>
      <c r="B1" s="144"/>
      <c r="C1" s="173"/>
      <c r="D1" s="144"/>
      <c r="E1" s="144"/>
      <c r="F1" s="168"/>
      <c r="G1" s="168"/>
      <c r="H1" s="144"/>
      <c r="I1" s="144"/>
      <c r="J1" s="144"/>
      <c r="K1" s="144"/>
      <c r="L1" s="145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71"/>
      <c r="AA1" s="171"/>
    </row>
    <row r="2" spans="1:28" ht="15.75" x14ac:dyDescent="0.25">
      <c r="A2" s="144"/>
      <c r="B2" s="144"/>
      <c r="C2" s="173"/>
      <c r="D2" s="144"/>
      <c r="E2" s="144"/>
      <c r="F2" s="168"/>
      <c r="G2" s="168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71"/>
      <c r="AA2" s="171"/>
    </row>
    <row r="3" spans="1:28" ht="20.25" x14ac:dyDescent="0.25">
      <c r="A3" s="325" t="s">
        <v>28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171"/>
      <c r="AA3" s="171"/>
    </row>
    <row r="4" spans="1:28" ht="15.75" x14ac:dyDescent="0.25">
      <c r="A4" s="326" t="s">
        <v>7600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171"/>
      <c r="AA4" s="171"/>
    </row>
    <row r="5" spans="1:28" ht="15.75" x14ac:dyDescent="0.25">
      <c r="A5" s="327" t="s">
        <v>677</v>
      </c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171"/>
      <c r="AA5" s="171"/>
    </row>
    <row r="6" spans="1:28" ht="16.5" thickBot="1" x14ac:dyDescent="0.3">
      <c r="A6" s="146"/>
      <c r="B6" s="146"/>
      <c r="C6" s="174"/>
      <c r="D6" s="146"/>
      <c r="E6" s="146"/>
      <c r="F6" s="167"/>
      <c r="G6" s="16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44"/>
      <c r="U6" s="144"/>
      <c r="V6" s="144"/>
      <c r="W6" s="9"/>
      <c r="X6" s="9"/>
      <c r="Y6" s="9"/>
      <c r="Z6" s="171"/>
      <c r="AA6" s="171"/>
    </row>
    <row r="7" spans="1:28" x14ac:dyDescent="0.25">
      <c r="A7" s="397" t="s">
        <v>13</v>
      </c>
      <c r="B7" s="433" t="s">
        <v>4651</v>
      </c>
      <c r="C7" s="399" t="s">
        <v>1</v>
      </c>
      <c r="D7" s="446" t="s">
        <v>12</v>
      </c>
      <c r="E7" s="445">
        <f>SUBTOTAL(9,E10:E357)</f>
        <v>32</v>
      </c>
      <c r="F7" s="399" t="s">
        <v>0</v>
      </c>
      <c r="G7" s="411" t="s">
        <v>7581</v>
      </c>
      <c r="H7" s="446" t="s">
        <v>12</v>
      </c>
      <c r="I7" s="445">
        <f>SUBTOTAL(9,I10:I357)</f>
        <v>35</v>
      </c>
      <c r="J7" s="399" t="s">
        <v>2</v>
      </c>
      <c r="K7" s="408" t="s">
        <v>10</v>
      </c>
      <c r="L7" s="402" t="s">
        <v>3</v>
      </c>
      <c r="M7" s="394"/>
      <c r="N7" s="394"/>
      <c r="O7" s="403"/>
      <c r="P7" s="399" t="s">
        <v>5799</v>
      </c>
      <c r="Q7" s="416" t="s">
        <v>17</v>
      </c>
      <c r="R7" s="416" t="s">
        <v>18</v>
      </c>
      <c r="S7" s="408" t="s">
        <v>19</v>
      </c>
      <c r="T7" s="419" t="s">
        <v>402</v>
      </c>
      <c r="U7" s="420"/>
      <c r="V7" s="421"/>
      <c r="W7" s="419" t="s">
        <v>401</v>
      </c>
      <c r="X7" s="420"/>
      <c r="Y7" s="421"/>
      <c r="Z7" s="165"/>
      <c r="AA7" s="171"/>
    </row>
    <row r="8" spans="1:28" ht="12.75" customHeight="1" x14ac:dyDescent="0.25">
      <c r="A8" s="398"/>
      <c r="B8" s="434"/>
      <c r="C8" s="400"/>
      <c r="D8" s="447"/>
      <c r="E8" s="445"/>
      <c r="F8" s="414"/>
      <c r="G8" s="412"/>
      <c r="H8" s="447"/>
      <c r="I8" s="445"/>
      <c r="J8" s="414"/>
      <c r="K8" s="409"/>
      <c r="L8" s="404" t="s">
        <v>4</v>
      </c>
      <c r="M8" s="405"/>
      <c r="N8" s="406" t="s">
        <v>8</v>
      </c>
      <c r="O8" s="407"/>
      <c r="P8" s="414"/>
      <c r="Q8" s="417"/>
      <c r="R8" s="417"/>
      <c r="S8" s="409"/>
      <c r="T8" s="422" t="s">
        <v>20</v>
      </c>
      <c r="U8" s="424" t="s">
        <v>11</v>
      </c>
      <c r="V8" s="426" t="s">
        <v>21</v>
      </c>
      <c r="W8" s="422" t="s">
        <v>20</v>
      </c>
      <c r="X8" s="424" t="s">
        <v>11</v>
      </c>
      <c r="Y8" s="426" t="s">
        <v>21</v>
      </c>
      <c r="Z8" s="165"/>
      <c r="AA8" s="171"/>
    </row>
    <row r="9" spans="1:28" ht="13.5" customHeight="1" x14ac:dyDescent="0.25">
      <c r="A9" s="398"/>
      <c r="B9" s="434"/>
      <c r="C9" s="401"/>
      <c r="D9" s="448"/>
      <c r="E9" s="445"/>
      <c r="F9" s="415"/>
      <c r="G9" s="413"/>
      <c r="H9" s="448"/>
      <c r="I9" s="445"/>
      <c r="J9" s="415"/>
      <c r="K9" s="410"/>
      <c r="L9" s="60" t="s">
        <v>5</v>
      </c>
      <c r="M9" s="283" t="s">
        <v>6</v>
      </c>
      <c r="N9" s="283" t="s">
        <v>5</v>
      </c>
      <c r="O9" s="98" t="s">
        <v>6</v>
      </c>
      <c r="P9" s="415"/>
      <c r="Q9" s="418"/>
      <c r="R9" s="418"/>
      <c r="S9" s="410"/>
      <c r="T9" s="423"/>
      <c r="U9" s="425"/>
      <c r="V9" s="427"/>
      <c r="W9" s="423"/>
      <c r="X9" s="425"/>
      <c r="Y9" s="427"/>
      <c r="Z9" s="165"/>
      <c r="AA9" s="171"/>
      <c r="AB9" s="161"/>
    </row>
    <row r="10" spans="1:28" s="161" customFormat="1" ht="20.100000000000001" customHeight="1" x14ac:dyDescent="0.25">
      <c r="A10" s="289"/>
      <c r="B10" s="128" t="s">
        <v>7601</v>
      </c>
      <c r="C10" s="128" t="s">
        <v>5418</v>
      </c>
      <c r="D10" s="131">
        <v>1</v>
      </c>
      <c r="E10" s="133">
        <v>1</v>
      </c>
      <c r="F10" s="128" t="s">
        <v>7605</v>
      </c>
      <c r="G10" s="169" t="s">
        <v>7618</v>
      </c>
      <c r="H10" s="131">
        <v>1</v>
      </c>
      <c r="I10" s="131">
        <v>1</v>
      </c>
      <c r="J10" s="235" t="s">
        <v>7248</v>
      </c>
      <c r="K10" s="223" t="s">
        <v>4581</v>
      </c>
      <c r="L10" s="287" t="s">
        <v>48</v>
      </c>
      <c r="M10" s="164"/>
      <c r="N10" s="133"/>
      <c r="O10" s="287" t="s">
        <v>48</v>
      </c>
      <c r="P10" s="133" t="s">
        <v>7769</v>
      </c>
      <c r="Q10" s="133" t="s">
        <v>7769</v>
      </c>
      <c r="R10" s="449" t="s">
        <v>7776</v>
      </c>
      <c r="S10" s="450"/>
      <c r="T10" s="126" t="s">
        <v>7626</v>
      </c>
      <c r="U10" s="129" t="s">
        <v>7627</v>
      </c>
      <c r="V10" s="133" t="s">
        <v>7628</v>
      </c>
      <c r="W10" s="128" t="s">
        <v>7639</v>
      </c>
      <c r="X10" s="129" t="s">
        <v>7627</v>
      </c>
      <c r="Y10" s="133" t="s">
        <v>7628</v>
      </c>
      <c r="Z10" s="155" t="s">
        <v>1635</v>
      </c>
      <c r="AA10" s="155" t="s">
        <v>1623</v>
      </c>
      <c r="AB10" s="206"/>
    </row>
    <row r="11" spans="1:28" s="161" customFormat="1" ht="20.100000000000001" customHeight="1" x14ac:dyDescent="0.25">
      <c r="A11" s="289"/>
      <c r="B11" s="128" t="s">
        <v>7601</v>
      </c>
      <c r="C11" s="211" t="s">
        <v>6708</v>
      </c>
      <c r="D11" s="131">
        <v>1</v>
      </c>
      <c r="E11" s="133">
        <v>1</v>
      </c>
      <c r="F11" s="128" t="s">
        <v>7606</v>
      </c>
      <c r="G11" s="169" t="s">
        <v>7619</v>
      </c>
      <c r="H11" s="131">
        <v>1</v>
      </c>
      <c r="I11" s="131">
        <v>1</v>
      </c>
      <c r="J11" s="235" t="s">
        <v>6574</v>
      </c>
      <c r="K11" s="223" t="s">
        <v>4581</v>
      </c>
      <c r="L11" s="287" t="s">
        <v>48</v>
      </c>
      <c r="M11" s="164"/>
      <c r="N11" s="133"/>
      <c r="O11" s="287" t="s">
        <v>48</v>
      </c>
      <c r="P11" s="133" t="s">
        <v>7769</v>
      </c>
      <c r="Q11" s="133" t="s">
        <v>7769</v>
      </c>
      <c r="R11" s="449" t="s">
        <v>7776</v>
      </c>
      <c r="S11" s="450"/>
      <c r="T11" s="126" t="s">
        <v>7629</v>
      </c>
      <c r="U11" s="129" t="s">
        <v>7627</v>
      </c>
      <c r="V11" s="133" t="s">
        <v>7628</v>
      </c>
      <c r="W11" s="128" t="s">
        <v>7640</v>
      </c>
      <c r="X11" s="129" t="s">
        <v>7627</v>
      </c>
      <c r="Y11" s="133" t="s">
        <v>7628</v>
      </c>
      <c r="Z11" s="155" t="s">
        <v>1636</v>
      </c>
      <c r="AA11" s="155" t="s">
        <v>1624</v>
      </c>
      <c r="AB11" s="206"/>
    </row>
    <row r="12" spans="1:28" s="161" customFormat="1" ht="20.100000000000001" customHeight="1" x14ac:dyDescent="0.25">
      <c r="A12" s="289"/>
      <c r="B12" s="128" t="s">
        <v>7601</v>
      </c>
      <c r="C12" s="211" t="s">
        <v>2001</v>
      </c>
      <c r="D12" s="131">
        <v>1</v>
      </c>
      <c r="E12" s="133">
        <v>1</v>
      </c>
      <c r="F12" s="128" t="s">
        <v>7607</v>
      </c>
      <c r="G12" s="169" t="s">
        <v>7618</v>
      </c>
      <c r="H12" s="131">
        <v>2</v>
      </c>
      <c r="I12" s="131">
        <v>1</v>
      </c>
      <c r="J12" s="235" t="s">
        <v>7620</v>
      </c>
      <c r="K12" s="223" t="s">
        <v>4581</v>
      </c>
      <c r="L12" s="287"/>
      <c r="M12" s="133"/>
      <c r="N12" s="287" t="s">
        <v>48</v>
      </c>
      <c r="O12" s="287" t="s">
        <v>48</v>
      </c>
      <c r="P12" s="133" t="s">
        <v>7770</v>
      </c>
      <c r="Q12" s="133" t="s">
        <v>7770</v>
      </c>
      <c r="R12" s="449" t="s">
        <v>7776</v>
      </c>
      <c r="S12" s="450"/>
      <c r="T12" s="126" t="s">
        <v>7630</v>
      </c>
      <c r="U12" s="129" t="s">
        <v>7627</v>
      </c>
      <c r="V12" s="133" t="s">
        <v>7628</v>
      </c>
      <c r="W12" s="128" t="s">
        <v>7641</v>
      </c>
      <c r="X12" s="129" t="s">
        <v>7627</v>
      </c>
      <c r="Y12" s="133" t="s">
        <v>7638</v>
      </c>
      <c r="Z12" s="155" t="s">
        <v>1637</v>
      </c>
      <c r="AA12" s="155" t="s">
        <v>1625</v>
      </c>
      <c r="AB12" s="206"/>
    </row>
    <row r="13" spans="1:28" s="161" customFormat="1" ht="20.100000000000001" customHeight="1" x14ac:dyDescent="0.25">
      <c r="A13" s="289"/>
      <c r="B13" s="128"/>
      <c r="C13" s="211"/>
      <c r="D13" s="131"/>
      <c r="E13" s="133"/>
      <c r="F13" s="128" t="s">
        <v>7608</v>
      </c>
      <c r="G13" s="169" t="s">
        <v>7618</v>
      </c>
      <c r="H13" s="131">
        <v>2</v>
      </c>
      <c r="I13" s="131">
        <v>1</v>
      </c>
      <c r="J13" s="235" t="s">
        <v>7620</v>
      </c>
      <c r="K13" s="223" t="s">
        <v>4581</v>
      </c>
      <c r="L13" s="164"/>
      <c r="M13" s="133"/>
      <c r="N13" s="287" t="s">
        <v>48</v>
      </c>
      <c r="O13" s="287" t="s">
        <v>48</v>
      </c>
      <c r="P13" s="133"/>
      <c r="Q13" s="133"/>
      <c r="R13" s="449" t="s">
        <v>7776</v>
      </c>
      <c r="S13" s="450"/>
      <c r="U13" s="129"/>
      <c r="V13" s="129"/>
      <c r="W13" s="128" t="s">
        <v>7642</v>
      </c>
      <c r="X13" s="129" t="s">
        <v>7627</v>
      </c>
      <c r="Y13" s="133" t="s">
        <v>7638</v>
      </c>
      <c r="Z13" s="155"/>
      <c r="AA13" s="155"/>
      <c r="AB13" s="206"/>
    </row>
    <row r="14" spans="1:28" s="161" customFormat="1" ht="20.100000000000001" customHeight="1" x14ac:dyDescent="0.25">
      <c r="A14" s="289"/>
      <c r="B14" s="128" t="s">
        <v>7601</v>
      </c>
      <c r="C14" s="211" t="s">
        <v>2685</v>
      </c>
      <c r="D14" s="131">
        <v>1</v>
      </c>
      <c r="E14" s="133">
        <v>1</v>
      </c>
      <c r="F14" s="128" t="s">
        <v>7609</v>
      </c>
      <c r="G14" s="169" t="s">
        <v>7618</v>
      </c>
      <c r="H14" s="131">
        <v>1</v>
      </c>
      <c r="I14" s="131">
        <v>1</v>
      </c>
      <c r="J14" s="235" t="s">
        <v>4723</v>
      </c>
      <c r="K14" s="223" t="s">
        <v>4581</v>
      </c>
      <c r="L14" s="164"/>
      <c r="M14" s="164"/>
      <c r="N14" s="287" t="s">
        <v>48</v>
      </c>
      <c r="O14" s="287" t="s">
        <v>48</v>
      </c>
      <c r="P14" s="133" t="s">
        <v>7771</v>
      </c>
      <c r="Q14" s="133" t="s">
        <v>7771</v>
      </c>
      <c r="R14" s="449" t="s">
        <v>7776</v>
      </c>
      <c r="S14" s="450"/>
      <c r="T14" s="126" t="s">
        <v>7631</v>
      </c>
      <c r="U14" s="129" t="s">
        <v>7627</v>
      </c>
      <c r="V14" s="133" t="s">
        <v>7628</v>
      </c>
      <c r="W14" s="128" t="s">
        <v>7643</v>
      </c>
      <c r="X14" s="129" t="s">
        <v>7627</v>
      </c>
      <c r="Y14" s="133" t="s">
        <v>7628</v>
      </c>
      <c r="Z14" s="155" t="s">
        <v>1638</v>
      </c>
      <c r="AA14" s="155" t="s">
        <v>1626</v>
      </c>
      <c r="AB14" s="206"/>
    </row>
    <row r="15" spans="1:28" s="161" customFormat="1" ht="20.100000000000001" customHeight="1" x14ac:dyDescent="0.25">
      <c r="A15" s="289"/>
      <c r="B15" s="128"/>
      <c r="C15" s="211"/>
      <c r="D15" s="131"/>
      <c r="E15" s="133"/>
      <c r="F15" s="128" t="s">
        <v>7610</v>
      </c>
      <c r="G15" s="169" t="s">
        <v>7618</v>
      </c>
      <c r="H15" s="131">
        <v>1</v>
      </c>
      <c r="I15" s="131">
        <v>1</v>
      </c>
      <c r="J15" s="235" t="s">
        <v>4723</v>
      </c>
      <c r="K15" s="223" t="s">
        <v>4581</v>
      </c>
      <c r="L15" s="164"/>
      <c r="M15" s="164"/>
      <c r="N15" s="287" t="s">
        <v>48</v>
      </c>
      <c r="O15" s="287" t="s">
        <v>48</v>
      </c>
      <c r="P15" s="133"/>
      <c r="Q15" s="133"/>
      <c r="R15" s="449" t="s">
        <v>7776</v>
      </c>
      <c r="S15" s="450"/>
      <c r="U15" s="129"/>
      <c r="V15" s="133"/>
      <c r="W15" s="128" t="s">
        <v>7644</v>
      </c>
      <c r="X15" s="129" t="s">
        <v>7627</v>
      </c>
      <c r="Y15" s="133" t="s">
        <v>7628</v>
      </c>
      <c r="Z15" s="155"/>
      <c r="AA15" s="155"/>
      <c r="AB15" s="206"/>
    </row>
    <row r="16" spans="1:28" s="161" customFormat="1" ht="20.100000000000001" customHeight="1" x14ac:dyDescent="0.25">
      <c r="A16" s="289"/>
      <c r="B16" s="128" t="s">
        <v>7601</v>
      </c>
      <c r="C16" s="211" t="s">
        <v>7602</v>
      </c>
      <c r="D16" s="131">
        <v>1</v>
      </c>
      <c r="E16" s="133">
        <v>1</v>
      </c>
      <c r="F16" s="128" t="s">
        <v>7611</v>
      </c>
      <c r="G16" s="169" t="s">
        <v>7618</v>
      </c>
      <c r="H16" s="131">
        <v>1</v>
      </c>
      <c r="I16" s="131">
        <v>1</v>
      </c>
      <c r="J16" s="235" t="s">
        <v>7621</v>
      </c>
      <c r="K16" s="223" t="s">
        <v>4581</v>
      </c>
      <c r="L16" s="287" t="s">
        <v>48</v>
      </c>
      <c r="M16" s="287"/>
      <c r="N16" s="133"/>
      <c r="O16" s="287" t="s">
        <v>48</v>
      </c>
      <c r="P16" s="133" t="s">
        <v>7772</v>
      </c>
      <c r="Q16" s="133" t="s">
        <v>7772</v>
      </c>
      <c r="R16" s="449" t="s">
        <v>7776</v>
      </c>
      <c r="S16" s="450"/>
      <c r="T16" s="126" t="s">
        <v>7632</v>
      </c>
      <c r="U16" s="129" t="s">
        <v>7627</v>
      </c>
      <c r="V16" s="133" t="s">
        <v>7628</v>
      </c>
      <c r="W16" s="128" t="s">
        <v>7645</v>
      </c>
      <c r="X16" s="129" t="s">
        <v>7627</v>
      </c>
      <c r="Y16" s="133" t="s">
        <v>7628</v>
      </c>
      <c r="Z16" s="155" t="s">
        <v>1639</v>
      </c>
      <c r="AA16" s="155" t="s">
        <v>1627</v>
      </c>
      <c r="AB16" s="206"/>
    </row>
    <row r="17" spans="1:28" s="161" customFormat="1" ht="20.100000000000001" customHeight="1" x14ac:dyDescent="0.25">
      <c r="A17" s="85"/>
      <c r="B17" s="128" t="s">
        <v>7601</v>
      </c>
      <c r="C17" s="211" t="s">
        <v>2719</v>
      </c>
      <c r="D17" s="131">
        <v>2</v>
      </c>
      <c r="E17" s="133">
        <v>1</v>
      </c>
      <c r="F17" s="128" t="s">
        <v>7612</v>
      </c>
      <c r="G17" s="169" t="s">
        <v>7618</v>
      </c>
      <c r="H17" s="131">
        <v>2</v>
      </c>
      <c r="I17" s="131">
        <v>1</v>
      </c>
      <c r="J17" s="235" t="s">
        <v>7622</v>
      </c>
      <c r="K17" s="223" t="s">
        <v>4581</v>
      </c>
      <c r="L17" s="287" t="s">
        <v>48</v>
      </c>
      <c r="M17" s="164"/>
      <c r="N17" s="133"/>
      <c r="O17" s="287" t="s">
        <v>48</v>
      </c>
      <c r="P17" s="133" t="s">
        <v>7772</v>
      </c>
      <c r="Q17" s="133" t="s">
        <v>7772</v>
      </c>
      <c r="R17" s="449" t="s">
        <v>7776</v>
      </c>
      <c r="S17" s="450"/>
      <c r="T17" s="126" t="s">
        <v>7633</v>
      </c>
      <c r="U17" s="129" t="s">
        <v>7627</v>
      </c>
      <c r="V17" s="133" t="s">
        <v>7638</v>
      </c>
      <c r="W17" s="128" t="s">
        <v>7646</v>
      </c>
      <c r="X17" s="129" t="s">
        <v>7627</v>
      </c>
      <c r="Y17" s="133" t="s">
        <v>7638</v>
      </c>
      <c r="Z17" s="155" t="s">
        <v>1640</v>
      </c>
      <c r="AA17" s="155" t="s">
        <v>1628</v>
      </c>
      <c r="AB17" s="206"/>
    </row>
    <row r="18" spans="1:28" s="161" customFormat="1" ht="20.100000000000001" customHeight="1" x14ac:dyDescent="0.25">
      <c r="A18" s="85"/>
      <c r="B18" s="128" t="s">
        <v>7601</v>
      </c>
      <c r="C18" s="211" t="s">
        <v>7603</v>
      </c>
      <c r="D18" s="131">
        <v>1</v>
      </c>
      <c r="E18" s="133">
        <v>1</v>
      </c>
      <c r="F18" s="128" t="s">
        <v>7613</v>
      </c>
      <c r="G18" s="169" t="s">
        <v>7618</v>
      </c>
      <c r="H18" s="131">
        <v>1</v>
      </c>
      <c r="I18" s="131">
        <v>1</v>
      </c>
      <c r="J18" s="235" t="s">
        <v>6330</v>
      </c>
      <c r="K18" s="223" t="s">
        <v>4581</v>
      </c>
      <c r="L18" s="287" t="s">
        <v>48</v>
      </c>
      <c r="M18" s="164"/>
      <c r="N18" s="133"/>
      <c r="O18" s="287" t="s">
        <v>48</v>
      </c>
      <c r="P18" s="133" t="s">
        <v>7773</v>
      </c>
      <c r="Q18" s="133" t="s">
        <v>7773</v>
      </c>
      <c r="R18" s="449" t="s">
        <v>7776</v>
      </c>
      <c r="S18" s="450"/>
      <c r="T18" s="126" t="s">
        <v>7634</v>
      </c>
      <c r="U18" s="129" t="s">
        <v>7627</v>
      </c>
      <c r="V18" s="133" t="s">
        <v>7628</v>
      </c>
      <c r="W18" s="128" t="s">
        <v>7647</v>
      </c>
      <c r="X18" s="129" t="s">
        <v>7627</v>
      </c>
      <c r="Y18" s="133" t="s">
        <v>7628</v>
      </c>
      <c r="Z18" s="155" t="s">
        <v>1641</v>
      </c>
      <c r="AA18" s="155" t="s">
        <v>1629</v>
      </c>
      <c r="AB18" s="206"/>
    </row>
    <row r="19" spans="1:28" s="161" customFormat="1" ht="20.100000000000001" customHeight="1" x14ac:dyDescent="0.25">
      <c r="A19" s="85"/>
      <c r="B19" s="128" t="s">
        <v>7601</v>
      </c>
      <c r="C19" s="211" t="s">
        <v>7617</v>
      </c>
      <c r="D19" s="131">
        <v>1</v>
      </c>
      <c r="E19" s="133">
        <v>1</v>
      </c>
      <c r="F19" s="128" t="s">
        <v>7614</v>
      </c>
      <c r="G19" s="169" t="s">
        <v>7618</v>
      </c>
      <c r="H19" s="131">
        <v>1</v>
      </c>
      <c r="I19" s="131">
        <v>1</v>
      </c>
      <c r="J19" s="235" t="s">
        <v>7623</v>
      </c>
      <c r="K19" s="223" t="s">
        <v>4581</v>
      </c>
      <c r="L19" s="287" t="s">
        <v>48</v>
      </c>
      <c r="M19" s="164"/>
      <c r="N19" s="164"/>
      <c r="O19" s="287" t="s">
        <v>48</v>
      </c>
      <c r="P19" s="195" t="s">
        <v>7773</v>
      </c>
      <c r="Q19" s="195" t="s">
        <v>7773</v>
      </c>
      <c r="R19" s="449" t="s">
        <v>7776</v>
      </c>
      <c r="S19" s="450"/>
      <c r="T19" s="126" t="s">
        <v>7635</v>
      </c>
      <c r="U19" s="129" t="s">
        <v>7627</v>
      </c>
      <c r="V19" s="133" t="s">
        <v>7628</v>
      </c>
      <c r="W19" s="128" t="s">
        <v>7648</v>
      </c>
      <c r="X19" s="129" t="s">
        <v>7627</v>
      </c>
      <c r="Y19" s="133" t="s">
        <v>7628</v>
      </c>
      <c r="Z19" s="155" t="s">
        <v>1642</v>
      </c>
      <c r="AA19" s="155" t="s">
        <v>1630</v>
      </c>
      <c r="AB19" s="206"/>
    </row>
    <row r="20" spans="1:28" s="161" customFormat="1" ht="20.100000000000001" customHeight="1" x14ac:dyDescent="0.25">
      <c r="A20" s="85"/>
      <c r="B20" s="128" t="s">
        <v>7601</v>
      </c>
      <c r="C20" s="211" t="s">
        <v>2805</v>
      </c>
      <c r="D20" s="131">
        <v>1</v>
      </c>
      <c r="E20" s="133">
        <v>1</v>
      </c>
      <c r="F20" s="128" t="s">
        <v>7615</v>
      </c>
      <c r="G20" s="169" t="s">
        <v>7618</v>
      </c>
      <c r="H20" s="131">
        <v>1</v>
      </c>
      <c r="I20" s="131">
        <v>1</v>
      </c>
      <c r="J20" s="235" t="s">
        <v>7624</v>
      </c>
      <c r="K20" s="223" t="s">
        <v>4581</v>
      </c>
      <c r="L20" s="287" t="s">
        <v>48</v>
      </c>
      <c r="M20" s="164"/>
      <c r="N20" s="164"/>
      <c r="O20" s="287" t="s">
        <v>48</v>
      </c>
      <c r="P20" s="195" t="s">
        <v>7774</v>
      </c>
      <c r="Q20" s="195" t="s">
        <v>7774</v>
      </c>
      <c r="R20" s="449" t="s">
        <v>7776</v>
      </c>
      <c r="S20" s="450"/>
      <c r="T20" s="126" t="s">
        <v>7636</v>
      </c>
      <c r="U20" s="129" t="s">
        <v>7627</v>
      </c>
      <c r="V20" s="133" t="s">
        <v>7628</v>
      </c>
      <c r="W20" s="128" t="s">
        <v>7649</v>
      </c>
      <c r="X20" s="129" t="s">
        <v>7627</v>
      </c>
      <c r="Y20" s="133" t="s">
        <v>7628</v>
      </c>
      <c r="Z20" s="155"/>
      <c r="AA20" s="155"/>
      <c r="AB20" s="206"/>
    </row>
    <row r="21" spans="1:28" s="161" customFormat="1" ht="20.100000000000001" customHeight="1" x14ac:dyDescent="0.25">
      <c r="A21" s="85"/>
      <c r="B21" s="128" t="s">
        <v>7601</v>
      </c>
      <c r="C21" s="211" t="s">
        <v>7604</v>
      </c>
      <c r="D21" s="131">
        <v>1</v>
      </c>
      <c r="E21" s="133">
        <v>1</v>
      </c>
      <c r="F21" s="128" t="s">
        <v>7616</v>
      </c>
      <c r="G21" s="169" t="s">
        <v>7618</v>
      </c>
      <c r="H21" s="131">
        <v>1</v>
      </c>
      <c r="I21" s="131">
        <v>1</v>
      </c>
      <c r="J21" s="235" t="s">
        <v>7625</v>
      </c>
      <c r="K21" s="223" t="s">
        <v>4581</v>
      </c>
      <c r="L21" s="287" t="s">
        <v>48</v>
      </c>
      <c r="M21" s="164"/>
      <c r="N21" s="129"/>
      <c r="O21" s="287" t="s">
        <v>48</v>
      </c>
      <c r="P21" s="195" t="s">
        <v>7775</v>
      </c>
      <c r="Q21" s="195" t="s">
        <v>7775</v>
      </c>
      <c r="R21" s="449" t="s">
        <v>7776</v>
      </c>
      <c r="S21" s="450"/>
      <c r="T21" s="126" t="s">
        <v>7637</v>
      </c>
      <c r="U21" s="129" t="s">
        <v>7627</v>
      </c>
      <c r="V21" s="133" t="s">
        <v>7628</v>
      </c>
      <c r="W21" s="128" t="s">
        <v>7650</v>
      </c>
      <c r="X21" s="129" t="s">
        <v>7627</v>
      </c>
      <c r="Y21" s="133" t="s">
        <v>7628</v>
      </c>
      <c r="Z21" s="155" t="s">
        <v>1643</v>
      </c>
      <c r="AA21" s="155" t="s">
        <v>1632</v>
      </c>
      <c r="AB21" s="206"/>
    </row>
    <row r="22" spans="1:28" s="161" customFormat="1" ht="20.100000000000001" customHeight="1" x14ac:dyDescent="0.25">
      <c r="A22" s="85"/>
      <c r="B22" s="128" t="s">
        <v>4690</v>
      </c>
      <c r="C22" s="211" t="s">
        <v>7651</v>
      </c>
      <c r="D22" s="129">
        <v>1</v>
      </c>
      <c r="E22" s="133">
        <v>1</v>
      </c>
      <c r="F22" s="128" t="s">
        <v>7657</v>
      </c>
      <c r="G22" s="169" t="s">
        <v>7618</v>
      </c>
      <c r="H22" s="131">
        <v>1</v>
      </c>
      <c r="I22" s="131">
        <v>1</v>
      </c>
      <c r="J22" s="235" t="s">
        <v>7665</v>
      </c>
      <c r="K22" s="223" t="s">
        <v>4581</v>
      </c>
      <c r="L22" s="164"/>
      <c r="M22" s="129"/>
      <c r="N22" s="287" t="s">
        <v>48</v>
      </c>
      <c r="O22" s="287" t="s">
        <v>48</v>
      </c>
      <c r="P22" s="195" t="s">
        <v>7764</v>
      </c>
      <c r="Q22" s="195" t="s">
        <v>7764</v>
      </c>
      <c r="R22" s="449" t="s">
        <v>7776</v>
      </c>
      <c r="S22" s="450"/>
      <c r="T22" s="126" t="s">
        <v>7672</v>
      </c>
      <c r="U22" s="129" t="s">
        <v>7627</v>
      </c>
      <c r="V22" s="133" t="s">
        <v>7628</v>
      </c>
      <c r="W22" s="128" t="s">
        <v>7680</v>
      </c>
      <c r="X22" s="129" t="s">
        <v>7627</v>
      </c>
      <c r="Y22" s="133" t="s">
        <v>7628</v>
      </c>
      <c r="Z22" s="155" t="s">
        <v>1644</v>
      </c>
      <c r="AA22" s="155" t="s">
        <v>1633</v>
      </c>
      <c r="AB22" s="206"/>
    </row>
    <row r="23" spans="1:28" s="161" customFormat="1" ht="20.100000000000001" customHeight="1" x14ac:dyDescent="0.25">
      <c r="A23" s="85"/>
      <c r="B23" s="128" t="s">
        <v>4690</v>
      </c>
      <c r="C23" s="211" t="s">
        <v>2701</v>
      </c>
      <c r="D23" s="129">
        <v>1</v>
      </c>
      <c r="E23" s="133">
        <v>1</v>
      </c>
      <c r="F23" s="128" t="s">
        <v>7658</v>
      </c>
      <c r="G23" s="169" t="s">
        <v>7618</v>
      </c>
      <c r="H23" s="131">
        <v>1</v>
      </c>
      <c r="I23" s="131">
        <v>1</v>
      </c>
      <c r="J23" s="235" t="s">
        <v>7666</v>
      </c>
      <c r="K23" s="223" t="s">
        <v>4581</v>
      </c>
      <c r="L23" s="287" t="s">
        <v>48</v>
      </c>
      <c r="M23" s="129"/>
      <c r="N23" s="129"/>
      <c r="O23" s="287" t="s">
        <v>48</v>
      </c>
      <c r="P23" s="195" t="s">
        <v>7765</v>
      </c>
      <c r="Q23" s="195" t="s">
        <v>7765</v>
      </c>
      <c r="R23" s="449" t="s">
        <v>7776</v>
      </c>
      <c r="S23" s="450"/>
      <c r="T23" s="126" t="s">
        <v>7673</v>
      </c>
      <c r="U23" s="129" t="s">
        <v>7627</v>
      </c>
      <c r="V23" s="133" t="s">
        <v>7628</v>
      </c>
      <c r="W23" s="128" t="s">
        <v>7681</v>
      </c>
      <c r="X23" s="129" t="s">
        <v>7627</v>
      </c>
      <c r="Y23" s="133" t="s">
        <v>7628</v>
      </c>
      <c r="Z23" s="155" t="s">
        <v>1645</v>
      </c>
      <c r="AA23" s="155" t="s">
        <v>1634</v>
      </c>
      <c r="AB23" s="206"/>
    </row>
    <row r="24" spans="1:28" s="161" customFormat="1" ht="20.100000000000001" customHeight="1" x14ac:dyDescent="0.25">
      <c r="A24" s="85"/>
      <c r="B24" s="128" t="s">
        <v>4690</v>
      </c>
      <c r="C24" s="211" t="s">
        <v>2705</v>
      </c>
      <c r="D24" s="129">
        <v>1</v>
      </c>
      <c r="E24" s="133">
        <v>1</v>
      </c>
      <c r="F24" s="128" t="s">
        <v>7659</v>
      </c>
      <c r="G24" s="169" t="s">
        <v>7618</v>
      </c>
      <c r="H24" s="131">
        <v>1</v>
      </c>
      <c r="I24" s="131">
        <v>1</v>
      </c>
      <c r="J24" s="235" t="s">
        <v>7065</v>
      </c>
      <c r="K24" s="223" t="s">
        <v>4581</v>
      </c>
      <c r="L24" s="287" t="s">
        <v>48</v>
      </c>
      <c r="M24" s="129"/>
      <c r="N24" s="129"/>
      <c r="O24" s="287" t="s">
        <v>48</v>
      </c>
      <c r="P24" s="195" t="s">
        <v>7765</v>
      </c>
      <c r="Q24" s="195" t="s">
        <v>7765</v>
      </c>
      <c r="R24" s="449" t="s">
        <v>7776</v>
      </c>
      <c r="S24" s="450"/>
      <c r="T24" s="126" t="s">
        <v>7674</v>
      </c>
      <c r="U24" s="129" t="s">
        <v>7627</v>
      </c>
      <c r="V24" s="133" t="s">
        <v>7628</v>
      </c>
      <c r="W24" s="128" t="s">
        <v>7682</v>
      </c>
      <c r="X24" s="129" t="s">
        <v>7627</v>
      </c>
      <c r="Y24" s="133" t="s">
        <v>7628</v>
      </c>
      <c r="Z24" s="155" t="s">
        <v>1646</v>
      </c>
      <c r="AA24" s="155" t="s">
        <v>1635</v>
      </c>
      <c r="AB24" s="206"/>
    </row>
    <row r="25" spans="1:28" s="161" customFormat="1" ht="20.100000000000001" customHeight="1" x14ac:dyDescent="0.25">
      <c r="A25" s="85"/>
      <c r="B25" s="128" t="s">
        <v>4690</v>
      </c>
      <c r="C25" s="211" t="s">
        <v>7652</v>
      </c>
      <c r="D25" s="129">
        <v>1</v>
      </c>
      <c r="E25" s="133">
        <v>1</v>
      </c>
      <c r="F25" s="128" t="s">
        <v>7660</v>
      </c>
      <c r="G25" s="169" t="s">
        <v>7618</v>
      </c>
      <c r="H25" s="131">
        <v>1</v>
      </c>
      <c r="I25" s="131">
        <v>1</v>
      </c>
      <c r="J25" s="235" t="s">
        <v>7667</v>
      </c>
      <c r="K25" s="223" t="s">
        <v>4581</v>
      </c>
      <c r="L25" s="287" t="s">
        <v>48</v>
      </c>
      <c r="M25" s="287" t="s">
        <v>48</v>
      </c>
      <c r="N25" s="129"/>
      <c r="O25" s="129"/>
      <c r="P25" s="195" t="s">
        <v>7766</v>
      </c>
      <c r="Q25" s="195" t="s">
        <v>7766</v>
      </c>
      <c r="R25" s="449" t="s">
        <v>7776</v>
      </c>
      <c r="S25" s="450"/>
      <c r="T25" s="126" t="s">
        <v>7675</v>
      </c>
      <c r="U25" s="129" t="s">
        <v>7627</v>
      </c>
      <c r="V25" s="133" t="s">
        <v>7628</v>
      </c>
      <c r="W25" s="128" t="s">
        <v>7683</v>
      </c>
      <c r="X25" s="129" t="s">
        <v>7627</v>
      </c>
      <c r="Y25" s="133" t="s">
        <v>7628</v>
      </c>
      <c r="Z25" s="155" t="s">
        <v>1647</v>
      </c>
      <c r="AA25" s="155" t="s">
        <v>1636</v>
      </c>
      <c r="AB25" s="206"/>
    </row>
    <row r="26" spans="1:28" s="161" customFormat="1" ht="20.100000000000001" customHeight="1" x14ac:dyDescent="0.25">
      <c r="A26" s="85"/>
      <c r="B26" s="128" t="s">
        <v>4690</v>
      </c>
      <c r="C26" s="211" t="s">
        <v>7653</v>
      </c>
      <c r="D26" s="129">
        <v>1</v>
      </c>
      <c r="E26" s="133">
        <v>1</v>
      </c>
      <c r="F26" s="128" t="s">
        <v>7661</v>
      </c>
      <c r="G26" s="169" t="s">
        <v>7618</v>
      </c>
      <c r="H26" s="131">
        <v>1</v>
      </c>
      <c r="I26" s="131">
        <v>1</v>
      </c>
      <c r="J26" s="235" t="s">
        <v>7668</v>
      </c>
      <c r="K26" s="223" t="s">
        <v>4581</v>
      </c>
      <c r="L26" s="287" t="s">
        <v>48</v>
      </c>
      <c r="M26" s="287" t="s">
        <v>48</v>
      </c>
      <c r="N26" s="129"/>
      <c r="O26" s="129"/>
      <c r="P26" s="195" t="s">
        <v>7767</v>
      </c>
      <c r="Q26" s="195" t="s">
        <v>7767</v>
      </c>
      <c r="R26" s="449" t="s">
        <v>7776</v>
      </c>
      <c r="S26" s="450"/>
      <c r="T26" s="126" t="s">
        <v>7676</v>
      </c>
      <c r="U26" s="129" t="s">
        <v>7627</v>
      </c>
      <c r="V26" s="133" t="s">
        <v>7777</v>
      </c>
      <c r="W26" s="128" t="s">
        <v>7684</v>
      </c>
      <c r="X26" s="129" t="s">
        <v>7627</v>
      </c>
      <c r="Y26" s="133" t="s">
        <v>7628</v>
      </c>
      <c r="Z26" s="155" t="s">
        <v>1648</v>
      </c>
      <c r="AA26" s="155" t="s">
        <v>1637</v>
      </c>
      <c r="AB26" s="206"/>
    </row>
    <row r="27" spans="1:28" s="161" customFormat="1" ht="20.100000000000001" customHeight="1" x14ac:dyDescent="0.25">
      <c r="A27" s="85"/>
      <c r="B27" s="128" t="s">
        <v>4690</v>
      </c>
      <c r="C27" s="211" t="s">
        <v>7654</v>
      </c>
      <c r="D27" s="129">
        <v>1</v>
      </c>
      <c r="E27" s="133">
        <v>1</v>
      </c>
      <c r="F27" s="128" t="s">
        <v>7662</v>
      </c>
      <c r="G27" s="169" t="s">
        <v>7618</v>
      </c>
      <c r="H27" s="131">
        <v>1</v>
      </c>
      <c r="I27" s="131">
        <v>1</v>
      </c>
      <c r="J27" s="235" t="s">
        <v>7669</v>
      </c>
      <c r="K27" s="223" t="s">
        <v>4581</v>
      </c>
      <c r="L27" s="287" t="s">
        <v>48</v>
      </c>
      <c r="M27" s="129"/>
      <c r="N27" s="129"/>
      <c r="O27" s="287" t="s">
        <v>48</v>
      </c>
      <c r="P27" s="195" t="s">
        <v>7767</v>
      </c>
      <c r="Q27" s="195" t="s">
        <v>7767</v>
      </c>
      <c r="R27" s="449" t="s">
        <v>7776</v>
      </c>
      <c r="S27" s="450"/>
      <c r="T27" s="126" t="s">
        <v>7677</v>
      </c>
      <c r="U27" s="129" t="s">
        <v>7627</v>
      </c>
      <c r="V27" s="133" t="s">
        <v>7628</v>
      </c>
      <c r="W27" s="128" t="s">
        <v>7685</v>
      </c>
      <c r="X27" s="129" t="s">
        <v>7627</v>
      </c>
      <c r="Y27" s="133" t="s">
        <v>7628</v>
      </c>
      <c r="Z27" s="155" t="s">
        <v>5983</v>
      </c>
      <c r="AA27" s="155" t="s">
        <v>1638</v>
      </c>
      <c r="AB27" s="206"/>
    </row>
    <row r="28" spans="1:28" s="161" customFormat="1" ht="20.100000000000001" customHeight="1" x14ac:dyDescent="0.25">
      <c r="A28" s="85"/>
      <c r="B28" s="128" t="s">
        <v>4690</v>
      </c>
      <c r="C28" s="211" t="s">
        <v>7655</v>
      </c>
      <c r="D28" s="129">
        <v>1</v>
      </c>
      <c r="E28" s="133">
        <v>1</v>
      </c>
      <c r="F28" s="128" t="s">
        <v>7663</v>
      </c>
      <c r="G28" s="169" t="s">
        <v>7618</v>
      </c>
      <c r="H28" s="131">
        <v>1</v>
      </c>
      <c r="I28" s="131">
        <v>1</v>
      </c>
      <c r="J28" s="235" t="s">
        <v>7670</v>
      </c>
      <c r="K28" s="223" t="s">
        <v>4581</v>
      </c>
      <c r="L28" s="287" t="s">
        <v>48</v>
      </c>
      <c r="M28" s="129"/>
      <c r="N28" s="129"/>
      <c r="O28" s="287" t="s">
        <v>48</v>
      </c>
      <c r="P28" s="195" t="s">
        <v>7768</v>
      </c>
      <c r="Q28" s="195" t="s">
        <v>7768</v>
      </c>
      <c r="R28" s="449" t="s">
        <v>7776</v>
      </c>
      <c r="S28" s="450"/>
      <c r="T28" s="126" t="s">
        <v>7678</v>
      </c>
      <c r="U28" s="129" t="s">
        <v>7627</v>
      </c>
      <c r="V28" s="133" t="s">
        <v>7628</v>
      </c>
      <c r="W28" s="128" t="s">
        <v>7686</v>
      </c>
      <c r="X28" s="129" t="s">
        <v>7627</v>
      </c>
      <c r="Y28" s="133" t="s">
        <v>7628</v>
      </c>
      <c r="Z28" s="155" t="s">
        <v>5986</v>
      </c>
      <c r="AA28" s="155" t="s">
        <v>1639</v>
      </c>
      <c r="AB28" s="206"/>
    </row>
    <row r="29" spans="1:28" s="161" customFormat="1" ht="20.100000000000001" customHeight="1" x14ac:dyDescent="0.25">
      <c r="A29" s="85"/>
      <c r="B29" s="128" t="s">
        <v>4690</v>
      </c>
      <c r="C29" s="211" t="s">
        <v>7656</v>
      </c>
      <c r="D29" s="129">
        <v>1</v>
      </c>
      <c r="E29" s="133">
        <v>1</v>
      </c>
      <c r="F29" s="128" t="s">
        <v>7664</v>
      </c>
      <c r="G29" s="169" t="s">
        <v>7618</v>
      </c>
      <c r="H29" s="131">
        <v>1</v>
      </c>
      <c r="I29" s="131">
        <v>1</v>
      </c>
      <c r="J29" s="235" t="s">
        <v>7671</v>
      </c>
      <c r="K29" s="223" t="s">
        <v>4581</v>
      </c>
      <c r="L29" s="287" t="s">
        <v>48</v>
      </c>
      <c r="M29" s="129"/>
      <c r="N29" s="129"/>
      <c r="O29" s="287" t="s">
        <v>48</v>
      </c>
      <c r="P29" s="195" t="s">
        <v>7768</v>
      </c>
      <c r="Q29" s="195" t="s">
        <v>7768</v>
      </c>
      <c r="R29" s="449" t="s">
        <v>7776</v>
      </c>
      <c r="S29" s="450"/>
      <c r="T29" s="126" t="s">
        <v>7679</v>
      </c>
      <c r="U29" s="129" t="s">
        <v>7627</v>
      </c>
      <c r="V29" s="133" t="s">
        <v>7628</v>
      </c>
      <c r="W29" s="128" t="s">
        <v>7687</v>
      </c>
      <c r="X29" s="129" t="s">
        <v>7627</v>
      </c>
      <c r="Y29" s="133" t="s">
        <v>7628</v>
      </c>
      <c r="Z29" s="155" t="s">
        <v>5988</v>
      </c>
      <c r="AA29" s="155" t="s">
        <v>1640</v>
      </c>
      <c r="AB29" s="206"/>
    </row>
    <row r="30" spans="1:28" s="161" customFormat="1" ht="20.100000000000001" customHeight="1" x14ac:dyDescent="0.25">
      <c r="A30" s="85"/>
      <c r="B30" s="128" t="s">
        <v>7688</v>
      </c>
      <c r="C30" s="211" t="s">
        <v>7730</v>
      </c>
      <c r="D30" s="129">
        <v>1</v>
      </c>
      <c r="E30" s="133">
        <v>1</v>
      </c>
      <c r="F30" s="128" t="s">
        <v>7689</v>
      </c>
      <c r="G30" s="169" t="s">
        <v>7618</v>
      </c>
      <c r="H30" s="131">
        <v>1</v>
      </c>
      <c r="I30" s="131">
        <v>1</v>
      </c>
      <c r="J30" s="235" t="s">
        <v>7719</v>
      </c>
      <c r="K30" s="223" t="s">
        <v>4581</v>
      </c>
      <c r="L30" s="287" t="s">
        <v>48</v>
      </c>
      <c r="M30" s="287" t="s">
        <v>48</v>
      </c>
      <c r="N30" s="129"/>
      <c r="O30" s="129"/>
      <c r="P30" s="195" t="s">
        <v>7756</v>
      </c>
      <c r="Q30" s="195" t="s">
        <v>7756</v>
      </c>
      <c r="R30" s="449" t="s">
        <v>7776</v>
      </c>
      <c r="S30" s="450"/>
      <c r="T30" s="126" t="s">
        <v>7740</v>
      </c>
      <c r="U30" s="129" t="s">
        <v>7754</v>
      </c>
      <c r="V30" s="129" t="s">
        <v>7755</v>
      </c>
      <c r="W30" s="128" t="s">
        <v>7704</v>
      </c>
      <c r="X30" s="129" t="s">
        <v>7754</v>
      </c>
      <c r="Y30" s="129" t="s">
        <v>7755</v>
      </c>
      <c r="Z30" s="155"/>
      <c r="AA30" s="155"/>
      <c r="AB30" s="206"/>
    </row>
    <row r="31" spans="1:28" s="161" customFormat="1" ht="20.100000000000001" customHeight="1" x14ac:dyDescent="0.25">
      <c r="A31" s="85"/>
      <c r="B31" s="128" t="s">
        <v>7688</v>
      </c>
      <c r="C31" s="451" t="s">
        <v>7731</v>
      </c>
      <c r="D31" s="129">
        <v>1</v>
      </c>
      <c r="E31" s="133">
        <v>1</v>
      </c>
      <c r="F31" s="128" t="s">
        <v>7690</v>
      </c>
      <c r="G31" s="169" t="s">
        <v>7618</v>
      </c>
      <c r="H31" s="131">
        <v>1</v>
      </c>
      <c r="I31" s="131">
        <v>1</v>
      </c>
      <c r="J31" s="235" t="s">
        <v>6424</v>
      </c>
      <c r="K31" s="223" t="s">
        <v>4581</v>
      </c>
      <c r="L31" s="287" t="s">
        <v>48</v>
      </c>
      <c r="M31" s="287"/>
      <c r="N31" s="287" t="s">
        <v>48</v>
      </c>
      <c r="O31" s="129"/>
      <c r="P31" s="195" t="s">
        <v>7757</v>
      </c>
      <c r="Q31" s="195" t="s">
        <v>7757</v>
      </c>
      <c r="R31" s="449" t="s">
        <v>7776</v>
      </c>
      <c r="S31" s="450"/>
      <c r="T31" s="126" t="s">
        <v>7741</v>
      </c>
      <c r="U31" s="129" t="s">
        <v>7754</v>
      </c>
      <c r="V31" s="129" t="s">
        <v>7755</v>
      </c>
      <c r="W31" s="128" t="s">
        <v>7705</v>
      </c>
      <c r="X31" s="129" t="s">
        <v>7754</v>
      </c>
      <c r="Y31" s="129" t="s">
        <v>7755</v>
      </c>
      <c r="Z31" s="155" t="s">
        <v>5991</v>
      </c>
      <c r="AA31" s="155" t="s">
        <v>1642</v>
      </c>
      <c r="AB31" s="206"/>
    </row>
    <row r="32" spans="1:28" s="161" customFormat="1" ht="20.100000000000001" customHeight="1" x14ac:dyDescent="0.25">
      <c r="A32" s="85"/>
      <c r="B32" s="128" t="s">
        <v>7688</v>
      </c>
      <c r="C32" s="451"/>
      <c r="D32" s="129">
        <v>1</v>
      </c>
      <c r="E32" s="133"/>
      <c r="F32" s="128" t="s">
        <v>7691</v>
      </c>
      <c r="G32" s="169" t="s">
        <v>7618</v>
      </c>
      <c r="H32" s="131">
        <v>1</v>
      </c>
      <c r="I32" s="131">
        <v>1</v>
      </c>
      <c r="J32" s="235" t="s">
        <v>6424</v>
      </c>
      <c r="K32" s="223" t="s">
        <v>4581</v>
      </c>
      <c r="L32" s="287" t="s">
        <v>48</v>
      </c>
      <c r="M32" s="287" t="s">
        <v>48</v>
      </c>
      <c r="N32" s="129"/>
      <c r="O32" s="129"/>
      <c r="P32" s="195" t="s">
        <v>7757</v>
      </c>
      <c r="Q32" s="195" t="s">
        <v>7757</v>
      </c>
      <c r="R32" s="449" t="s">
        <v>7776</v>
      </c>
      <c r="S32" s="450"/>
      <c r="T32" s="126" t="s">
        <v>7742</v>
      </c>
      <c r="U32" s="129" t="s">
        <v>7754</v>
      </c>
      <c r="V32" s="129" t="s">
        <v>7755</v>
      </c>
      <c r="W32" s="128" t="s">
        <v>7706</v>
      </c>
      <c r="X32" s="129" t="s">
        <v>7754</v>
      </c>
      <c r="Y32" s="129" t="s">
        <v>7755</v>
      </c>
      <c r="Z32" s="155"/>
      <c r="AA32" s="155"/>
      <c r="AB32" s="206"/>
    </row>
    <row r="33" spans="1:31" s="161" customFormat="1" ht="20.100000000000001" customHeight="1" x14ac:dyDescent="0.25">
      <c r="A33" s="85"/>
      <c r="B33" s="128" t="s">
        <v>7688</v>
      </c>
      <c r="C33" s="211" t="s">
        <v>7732</v>
      </c>
      <c r="D33" s="129">
        <v>1</v>
      </c>
      <c r="E33" s="133">
        <v>1</v>
      </c>
      <c r="F33" s="128" t="s">
        <v>7692</v>
      </c>
      <c r="G33" s="169" t="s">
        <v>7618</v>
      </c>
      <c r="H33" s="131">
        <v>1</v>
      </c>
      <c r="I33" s="131">
        <v>1</v>
      </c>
      <c r="J33" s="235" t="s">
        <v>7720</v>
      </c>
      <c r="K33" s="223" t="s">
        <v>4581</v>
      </c>
      <c r="L33" s="287" t="s">
        <v>48</v>
      </c>
      <c r="M33" s="287" t="s">
        <v>48</v>
      </c>
      <c r="N33" s="129"/>
      <c r="O33" s="164"/>
      <c r="P33" s="195" t="s">
        <v>7758</v>
      </c>
      <c r="Q33" s="195" t="s">
        <v>7758</v>
      </c>
      <c r="R33" s="449" t="s">
        <v>7776</v>
      </c>
      <c r="S33" s="450"/>
      <c r="T33" s="126" t="s">
        <v>7743</v>
      </c>
      <c r="U33" s="129" t="s">
        <v>7754</v>
      </c>
      <c r="V33" s="129" t="s">
        <v>7755</v>
      </c>
      <c r="W33" s="128" t="s">
        <v>7707</v>
      </c>
      <c r="X33" s="129" t="s">
        <v>7754</v>
      </c>
      <c r="Y33" s="129" t="s">
        <v>7755</v>
      </c>
      <c r="Z33" s="155" t="s">
        <v>5994</v>
      </c>
      <c r="AA33" s="155" t="s">
        <v>1644</v>
      </c>
      <c r="AB33" s="206"/>
    </row>
    <row r="34" spans="1:31" s="161" customFormat="1" ht="20.100000000000001" customHeight="1" x14ac:dyDescent="0.25">
      <c r="A34" s="85"/>
      <c r="B34" s="128" t="s">
        <v>7688</v>
      </c>
      <c r="C34" s="211" t="s">
        <v>2709</v>
      </c>
      <c r="D34" s="129">
        <v>1</v>
      </c>
      <c r="E34" s="133">
        <v>1</v>
      </c>
      <c r="F34" s="128" t="s">
        <v>7693</v>
      </c>
      <c r="G34" s="169" t="s">
        <v>7618</v>
      </c>
      <c r="H34" s="131">
        <v>1</v>
      </c>
      <c r="I34" s="131">
        <v>1</v>
      </c>
      <c r="J34" s="235" t="s">
        <v>7721</v>
      </c>
      <c r="K34" s="223" t="s">
        <v>4581</v>
      </c>
      <c r="L34" s="164"/>
      <c r="M34" s="129"/>
      <c r="N34" s="287" t="s">
        <v>48</v>
      </c>
      <c r="O34" s="287" t="s">
        <v>48</v>
      </c>
      <c r="P34" s="195" t="s">
        <v>7759</v>
      </c>
      <c r="Q34" s="195" t="s">
        <v>7759</v>
      </c>
      <c r="R34" s="449" t="s">
        <v>7776</v>
      </c>
      <c r="S34" s="450"/>
      <c r="T34" s="126" t="s">
        <v>7744</v>
      </c>
      <c r="U34" s="129" t="s">
        <v>7754</v>
      </c>
      <c r="V34" s="129" t="s">
        <v>7755</v>
      </c>
      <c r="W34" s="128" t="s">
        <v>7708</v>
      </c>
      <c r="X34" s="129" t="s">
        <v>7754</v>
      </c>
      <c r="Y34" s="129" t="s">
        <v>7755</v>
      </c>
      <c r="Z34" s="155" t="s">
        <v>5996</v>
      </c>
      <c r="AA34" s="155" t="s">
        <v>1645</v>
      </c>
      <c r="AB34" s="206"/>
    </row>
    <row r="35" spans="1:31" s="161" customFormat="1" ht="20.100000000000001" customHeight="1" x14ac:dyDescent="0.25">
      <c r="A35" s="85"/>
      <c r="B35" s="128" t="s">
        <v>7688</v>
      </c>
      <c r="C35" s="211" t="s">
        <v>2001</v>
      </c>
      <c r="D35" s="129">
        <v>1</v>
      </c>
      <c r="E35" s="133">
        <v>1</v>
      </c>
      <c r="F35" s="128" t="s">
        <v>7694</v>
      </c>
      <c r="G35" s="169" t="s">
        <v>7618</v>
      </c>
      <c r="H35" s="131">
        <v>1</v>
      </c>
      <c r="I35" s="131">
        <v>1</v>
      </c>
      <c r="J35" s="235" t="s">
        <v>7620</v>
      </c>
      <c r="K35" s="223" t="s">
        <v>4581</v>
      </c>
      <c r="L35" s="164"/>
      <c r="M35" s="129"/>
      <c r="N35" s="287" t="s">
        <v>48</v>
      </c>
      <c r="O35" s="287" t="s">
        <v>48</v>
      </c>
      <c r="P35" s="195" t="s">
        <v>7758</v>
      </c>
      <c r="Q35" s="195" t="s">
        <v>7758</v>
      </c>
      <c r="R35" s="449" t="s">
        <v>7776</v>
      </c>
      <c r="S35" s="450"/>
      <c r="T35" s="126" t="s">
        <v>7745</v>
      </c>
      <c r="U35" s="129" t="s">
        <v>7754</v>
      </c>
      <c r="V35" s="129" t="s">
        <v>7755</v>
      </c>
      <c r="W35" s="128" t="s">
        <v>7709</v>
      </c>
      <c r="X35" s="129" t="s">
        <v>7754</v>
      </c>
      <c r="Y35" s="129" t="s">
        <v>7755</v>
      </c>
      <c r="Z35" s="155" t="s">
        <v>5999</v>
      </c>
      <c r="AA35" s="155" t="s">
        <v>1646</v>
      </c>
      <c r="AB35" s="206"/>
      <c r="AE35" s="161" t="s">
        <v>3411</v>
      </c>
    </row>
    <row r="36" spans="1:31" s="161" customFormat="1" ht="20.100000000000001" customHeight="1" x14ac:dyDescent="0.25">
      <c r="A36" s="85"/>
      <c r="B36" s="128" t="s">
        <v>7688</v>
      </c>
      <c r="C36" s="211" t="s">
        <v>6601</v>
      </c>
      <c r="D36" s="129">
        <v>1</v>
      </c>
      <c r="E36" s="133">
        <v>1</v>
      </c>
      <c r="F36" s="128" t="s">
        <v>7695</v>
      </c>
      <c r="G36" s="169" t="s">
        <v>7618</v>
      </c>
      <c r="H36" s="131">
        <v>1</v>
      </c>
      <c r="I36" s="131">
        <v>1</v>
      </c>
      <c r="J36" s="235" t="s">
        <v>7722</v>
      </c>
      <c r="K36" s="223" t="s">
        <v>4581</v>
      </c>
      <c r="L36" s="287" t="s">
        <v>48</v>
      </c>
      <c r="M36" s="287" t="s">
        <v>48</v>
      </c>
      <c r="N36" s="164"/>
      <c r="O36" s="164"/>
      <c r="P36" s="195" t="s">
        <v>7759</v>
      </c>
      <c r="Q36" s="195" t="s">
        <v>7759</v>
      </c>
      <c r="R36" s="449" t="s">
        <v>7776</v>
      </c>
      <c r="S36" s="450"/>
      <c r="T36" s="126" t="s">
        <v>7746</v>
      </c>
      <c r="U36" s="129" t="s">
        <v>7754</v>
      </c>
      <c r="V36" s="129" t="s">
        <v>7755</v>
      </c>
      <c r="W36" s="128" t="s">
        <v>7710</v>
      </c>
      <c r="X36" s="129" t="s">
        <v>7754</v>
      </c>
      <c r="Y36" s="129" t="s">
        <v>7755</v>
      </c>
      <c r="Z36" s="155" t="s">
        <v>6002</v>
      </c>
      <c r="AA36" s="155" t="s">
        <v>1647</v>
      </c>
      <c r="AB36" s="206"/>
    </row>
    <row r="37" spans="1:31" s="161" customFormat="1" ht="20.100000000000001" customHeight="1" x14ac:dyDescent="0.25">
      <c r="A37" s="85"/>
      <c r="B37" s="128" t="s">
        <v>7688</v>
      </c>
      <c r="C37" s="211" t="s">
        <v>7733</v>
      </c>
      <c r="D37" s="129">
        <v>1</v>
      </c>
      <c r="E37" s="133">
        <v>1</v>
      </c>
      <c r="F37" s="128" t="s">
        <v>7696</v>
      </c>
      <c r="G37" s="169" t="s">
        <v>7618</v>
      </c>
      <c r="H37" s="131">
        <v>1</v>
      </c>
      <c r="I37" s="131">
        <v>1</v>
      </c>
      <c r="J37" s="235" t="s">
        <v>7723</v>
      </c>
      <c r="K37" s="223" t="s">
        <v>4581</v>
      </c>
      <c r="L37" s="287" t="s">
        <v>48</v>
      </c>
      <c r="M37" s="287" t="s">
        <v>48</v>
      </c>
      <c r="N37" s="164"/>
      <c r="O37" s="164"/>
      <c r="P37" s="195" t="s">
        <v>7763</v>
      </c>
      <c r="Q37" s="195" t="s">
        <v>7763</v>
      </c>
      <c r="R37" s="449" t="s">
        <v>7776</v>
      </c>
      <c r="S37" s="450"/>
      <c r="T37" s="126" t="s">
        <v>7746</v>
      </c>
      <c r="U37" s="129" t="s">
        <v>7754</v>
      </c>
      <c r="V37" s="129" t="s">
        <v>7755</v>
      </c>
      <c r="W37" s="128" t="s">
        <v>7711</v>
      </c>
      <c r="X37" s="129" t="s">
        <v>7754</v>
      </c>
      <c r="Y37" s="129" t="s">
        <v>7755</v>
      </c>
      <c r="Z37" s="155" t="s">
        <v>6004</v>
      </c>
      <c r="AA37" s="155" t="s">
        <v>1648</v>
      </c>
      <c r="AB37" s="206"/>
    </row>
    <row r="38" spans="1:31" s="161" customFormat="1" ht="20.100000000000001" customHeight="1" x14ac:dyDescent="0.25">
      <c r="A38" s="85"/>
      <c r="B38" s="128" t="s">
        <v>7688</v>
      </c>
      <c r="C38" s="211" t="s">
        <v>7734</v>
      </c>
      <c r="D38" s="129">
        <v>1</v>
      </c>
      <c r="E38" s="133">
        <v>1</v>
      </c>
      <c r="F38" s="128" t="s">
        <v>7697</v>
      </c>
      <c r="G38" s="169" t="s">
        <v>7618</v>
      </c>
      <c r="H38" s="131">
        <v>1</v>
      </c>
      <c r="I38" s="131">
        <v>1</v>
      </c>
      <c r="J38" s="235" t="s">
        <v>7724</v>
      </c>
      <c r="K38" s="223" t="s">
        <v>4581</v>
      </c>
      <c r="L38" s="287" t="s">
        <v>48</v>
      </c>
      <c r="M38" s="287" t="s">
        <v>48</v>
      </c>
      <c r="N38" s="164"/>
      <c r="O38" s="164"/>
      <c r="P38" s="195" t="s">
        <v>7627</v>
      </c>
      <c r="Q38" s="195" t="s">
        <v>7627</v>
      </c>
      <c r="R38" s="449" t="s">
        <v>7776</v>
      </c>
      <c r="S38" s="450"/>
      <c r="T38" s="126" t="s">
        <v>7747</v>
      </c>
      <c r="U38" s="129" t="s">
        <v>7754</v>
      </c>
      <c r="V38" s="129" t="s">
        <v>7755</v>
      </c>
      <c r="W38" s="128" t="s">
        <v>7712</v>
      </c>
      <c r="X38" s="129" t="s">
        <v>7754</v>
      </c>
      <c r="Y38" s="129" t="s">
        <v>7755</v>
      </c>
      <c r="Z38" s="155" t="s">
        <v>6007</v>
      </c>
      <c r="AA38" s="155" t="s">
        <v>5983</v>
      </c>
      <c r="AB38" s="206"/>
    </row>
    <row r="39" spans="1:31" s="161" customFormat="1" ht="20.100000000000001" customHeight="1" x14ac:dyDescent="0.25">
      <c r="A39" s="85"/>
      <c r="B39" s="128" t="s">
        <v>7688</v>
      </c>
      <c r="C39" s="211" t="s">
        <v>7735</v>
      </c>
      <c r="D39" s="129">
        <v>1</v>
      </c>
      <c r="E39" s="133">
        <v>1</v>
      </c>
      <c r="F39" s="128" t="s">
        <v>7698</v>
      </c>
      <c r="G39" s="169" t="s">
        <v>7618</v>
      </c>
      <c r="H39" s="131">
        <v>1</v>
      </c>
      <c r="I39" s="131">
        <v>1</v>
      </c>
      <c r="J39" s="235" t="s">
        <v>7725</v>
      </c>
      <c r="K39" s="223" t="s">
        <v>4581</v>
      </c>
      <c r="L39" s="287" t="s">
        <v>48</v>
      </c>
      <c r="M39" s="287" t="s">
        <v>48</v>
      </c>
      <c r="N39" s="129"/>
      <c r="O39" s="164"/>
      <c r="P39" s="195" t="s">
        <v>7627</v>
      </c>
      <c r="Q39" s="195" t="s">
        <v>7627</v>
      </c>
      <c r="R39" s="449" t="s">
        <v>7776</v>
      </c>
      <c r="S39" s="450"/>
      <c r="T39" s="126" t="s">
        <v>7748</v>
      </c>
      <c r="U39" s="129" t="s">
        <v>7754</v>
      </c>
      <c r="V39" s="129" t="s">
        <v>7755</v>
      </c>
      <c r="W39" s="128" t="s">
        <v>7713</v>
      </c>
      <c r="X39" s="129" t="s">
        <v>7754</v>
      </c>
      <c r="Y39" s="129" t="s">
        <v>7755</v>
      </c>
      <c r="Z39" s="155" t="s">
        <v>6010</v>
      </c>
      <c r="AA39" s="155" t="s">
        <v>5986</v>
      </c>
      <c r="AB39" s="206"/>
    </row>
    <row r="40" spans="1:31" s="161" customFormat="1" ht="20.100000000000001" customHeight="1" x14ac:dyDescent="0.25">
      <c r="A40" s="85"/>
      <c r="B40" s="128" t="s">
        <v>7688</v>
      </c>
      <c r="C40" s="211" t="s">
        <v>7736</v>
      </c>
      <c r="D40" s="129">
        <v>1</v>
      </c>
      <c r="E40" s="133">
        <v>1</v>
      </c>
      <c r="F40" s="128" t="s">
        <v>7699</v>
      </c>
      <c r="G40" s="169" t="s">
        <v>7618</v>
      </c>
      <c r="H40" s="131">
        <v>1</v>
      </c>
      <c r="I40" s="131">
        <v>1</v>
      </c>
      <c r="J40" s="235" t="s">
        <v>7726</v>
      </c>
      <c r="K40" s="223" t="s">
        <v>4581</v>
      </c>
      <c r="L40" s="164"/>
      <c r="M40" s="129"/>
      <c r="N40" s="287" t="s">
        <v>48</v>
      </c>
      <c r="O40" s="287" t="s">
        <v>48</v>
      </c>
      <c r="P40" s="195" t="s">
        <v>7760</v>
      </c>
      <c r="Q40" s="195" t="s">
        <v>7760</v>
      </c>
      <c r="R40" s="449" t="s">
        <v>7776</v>
      </c>
      <c r="S40" s="450"/>
      <c r="T40" s="126" t="s">
        <v>7749</v>
      </c>
      <c r="U40" s="129" t="s">
        <v>7754</v>
      </c>
      <c r="V40" s="129" t="s">
        <v>7755</v>
      </c>
      <c r="W40" s="128" t="s">
        <v>7714</v>
      </c>
      <c r="X40" s="129" t="s">
        <v>7754</v>
      </c>
      <c r="Y40" s="129" t="s">
        <v>7755</v>
      </c>
      <c r="Z40" s="155" t="s">
        <v>6013</v>
      </c>
      <c r="AA40" s="155" t="s">
        <v>5988</v>
      </c>
      <c r="AB40" s="206"/>
    </row>
    <row r="41" spans="1:31" s="161" customFormat="1" ht="20.100000000000001" customHeight="1" x14ac:dyDescent="0.25">
      <c r="A41" s="85"/>
      <c r="B41" s="128" t="s">
        <v>7688</v>
      </c>
      <c r="C41" s="211" t="s">
        <v>7737</v>
      </c>
      <c r="D41" s="129">
        <v>1</v>
      </c>
      <c r="E41" s="133">
        <v>1</v>
      </c>
      <c r="F41" s="128" t="s">
        <v>7700</v>
      </c>
      <c r="G41" s="169" t="s">
        <v>7618</v>
      </c>
      <c r="H41" s="131">
        <v>1</v>
      </c>
      <c r="I41" s="131">
        <v>1</v>
      </c>
      <c r="J41" s="235" t="s">
        <v>7727</v>
      </c>
      <c r="K41" s="223" t="s">
        <v>4581</v>
      </c>
      <c r="L41" s="287" t="s">
        <v>48</v>
      </c>
      <c r="M41" s="287" t="s">
        <v>48</v>
      </c>
      <c r="N41" s="129"/>
      <c r="O41" s="129"/>
      <c r="P41" s="195" t="s">
        <v>7760</v>
      </c>
      <c r="Q41" s="195" t="s">
        <v>7760</v>
      </c>
      <c r="R41" s="449" t="s">
        <v>7776</v>
      </c>
      <c r="S41" s="450"/>
      <c r="T41" s="126" t="s">
        <v>7750</v>
      </c>
      <c r="U41" s="129" t="s">
        <v>7754</v>
      </c>
      <c r="V41" s="129" t="s">
        <v>7755</v>
      </c>
      <c r="W41" s="128" t="s">
        <v>7715</v>
      </c>
      <c r="X41" s="129" t="s">
        <v>7754</v>
      </c>
      <c r="Y41" s="129" t="s">
        <v>7755</v>
      </c>
      <c r="Z41" s="155" t="s">
        <v>6015</v>
      </c>
      <c r="AA41" s="155" t="s">
        <v>5991</v>
      </c>
      <c r="AB41" s="206"/>
    </row>
    <row r="42" spans="1:31" s="161" customFormat="1" ht="20.100000000000001" customHeight="1" x14ac:dyDescent="0.25">
      <c r="A42" s="85"/>
      <c r="B42" s="128" t="s">
        <v>7688</v>
      </c>
      <c r="C42" s="211" t="s">
        <v>7738</v>
      </c>
      <c r="D42" s="129">
        <v>1</v>
      </c>
      <c r="E42" s="133">
        <v>1</v>
      </c>
      <c r="F42" s="128" t="s">
        <v>7701</v>
      </c>
      <c r="G42" s="169" t="s">
        <v>7618</v>
      </c>
      <c r="H42" s="131">
        <v>1</v>
      </c>
      <c r="I42" s="131">
        <v>1</v>
      </c>
      <c r="J42" s="235" t="s">
        <v>7728</v>
      </c>
      <c r="K42" s="223" t="s">
        <v>4581</v>
      </c>
      <c r="L42" s="164"/>
      <c r="M42" s="129"/>
      <c r="N42" s="287" t="s">
        <v>48</v>
      </c>
      <c r="O42" s="287" t="s">
        <v>48</v>
      </c>
      <c r="P42" s="195" t="s">
        <v>7761</v>
      </c>
      <c r="Q42" s="195" t="s">
        <v>7761</v>
      </c>
      <c r="R42" s="449" t="s">
        <v>7776</v>
      </c>
      <c r="S42" s="450"/>
      <c r="T42" s="126" t="s">
        <v>7751</v>
      </c>
      <c r="U42" s="129" t="s">
        <v>7754</v>
      </c>
      <c r="V42" s="129" t="s">
        <v>7755</v>
      </c>
      <c r="W42" s="128" t="s">
        <v>7716</v>
      </c>
      <c r="X42" s="129" t="s">
        <v>7754</v>
      </c>
      <c r="Y42" s="129" t="s">
        <v>7755</v>
      </c>
      <c r="Z42" s="155" t="s">
        <v>6018</v>
      </c>
      <c r="AA42" s="155" t="s">
        <v>5994</v>
      </c>
      <c r="AB42" s="206"/>
    </row>
    <row r="43" spans="1:31" s="161" customFormat="1" ht="20.100000000000001" customHeight="1" x14ac:dyDescent="0.25">
      <c r="A43" s="85"/>
      <c r="B43" s="128" t="s">
        <v>7688</v>
      </c>
      <c r="C43" s="211" t="s">
        <v>7739</v>
      </c>
      <c r="D43" s="129">
        <v>1</v>
      </c>
      <c r="E43" s="133">
        <v>1</v>
      </c>
      <c r="F43" s="128" t="s">
        <v>7702</v>
      </c>
      <c r="G43" s="169" t="s">
        <v>7619</v>
      </c>
      <c r="H43" s="131">
        <v>1</v>
      </c>
      <c r="I43" s="131">
        <v>1</v>
      </c>
      <c r="J43" s="235" t="s">
        <v>7729</v>
      </c>
      <c r="K43" s="223" t="s">
        <v>4581</v>
      </c>
      <c r="L43" s="287" t="s">
        <v>48</v>
      </c>
      <c r="M43" s="287" t="s">
        <v>48</v>
      </c>
      <c r="N43" s="129"/>
      <c r="O43" s="164"/>
      <c r="P43" s="195" t="s">
        <v>7761</v>
      </c>
      <c r="Q43" s="195" t="s">
        <v>7761</v>
      </c>
      <c r="R43" s="449" t="s">
        <v>7776</v>
      </c>
      <c r="S43" s="450"/>
      <c r="T43" s="126" t="s">
        <v>7752</v>
      </c>
      <c r="U43" s="129" t="s">
        <v>7754</v>
      </c>
      <c r="V43" s="129" t="s">
        <v>7755</v>
      </c>
      <c r="W43" s="128" t="s">
        <v>7717</v>
      </c>
      <c r="X43" s="129" t="s">
        <v>7754</v>
      </c>
      <c r="Y43" s="129" t="s">
        <v>7755</v>
      </c>
      <c r="Z43" s="155" t="s">
        <v>6020</v>
      </c>
      <c r="AA43" s="155" t="s">
        <v>5996</v>
      </c>
      <c r="AB43" s="206"/>
    </row>
    <row r="44" spans="1:31" s="161" customFormat="1" ht="20.100000000000001" customHeight="1" x14ac:dyDescent="0.25">
      <c r="A44" s="85"/>
      <c r="B44" s="128" t="s">
        <v>7688</v>
      </c>
      <c r="C44" s="211" t="s">
        <v>2705</v>
      </c>
      <c r="D44" s="129">
        <v>1</v>
      </c>
      <c r="E44" s="133">
        <v>1</v>
      </c>
      <c r="F44" s="128" t="s">
        <v>7703</v>
      </c>
      <c r="G44" s="169" t="s">
        <v>7618</v>
      </c>
      <c r="H44" s="131">
        <v>1</v>
      </c>
      <c r="I44" s="131">
        <v>1</v>
      </c>
      <c r="J44" s="235" t="s">
        <v>7065</v>
      </c>
      <c r="K44" s="223" t="s">
        <v>4581</v>
      </c>
      <c r="L44" s="287" t="s">
        <v>48</v>
      </c>
      <c r="M44" s="287" t="s">
        <v>48</v>
      </c>
      <c r="N44" s="129"/>
      <c r="O44" s="129"/>
      <c r="P44" s="195" t="s">
        <v>7762</v>
      </c>
      <c r="Q44" s="195" t="s">
        <v>7762</v>
      </c>
      <c r="R44" s="449" t="s">
        <v>7776</v>
      </c>
      <c r="S44" s="450"/>
      <c r="T44" s="126" t="s">
        <v>7753</v>
      </c>
      <c r="U44" s="129" t="s">
        <v>7754</v>
      </c>
      <c r="V44" s="129" t="s">
        <v>7755</v>
      </c>
      <c r="W44" s="128" t="s">
        <v>7718</v>
      </c>
      <c r="X44" s="129" t="s">
        <v>7754</v>
      </c>
      <c r="Y44" s="129" t="s">
        <v>7755</v>
      </c>
      <c r="Z44" s="155" t="s">
        <v>6023</v>
      </c>
      <c r="AA44" s="155" t="s">
        <v>5999</v>
      </c>
      <c r="AB44" s="206"/>
    </row>
    <row r="45" spans="1:31" s="161" customFormat="1" x14ac:dyDescent="0.25">
      <c r="A45" s="85"/>
      <c r="B45" s="128"/>
      <c r="C45" s="210"/>
      <c r="D45" s="129"/>
      <c r="E45" s="133"/>
      <c r="F45" s="207"/>
      <c r="G45" s="207"/>
      <c r="H45" s="214"/>
      <c r="I45" s="131"/>
      <c r="J45" s="211"/>
      <c r="K45" s="224"/>
      <c r="L45" s="164"/>
      <c r="M45" s="164"/>
      <c r="N45" s="129"/>
      <c r="O45" s="129"/>
      <c r="P45" s="212"/>
      <c r="Q45" s="195"/>
      <c r="R45" s="129"/>
      <c r="S45" s="129"/>
      <c r="T45" s="128"/>
      <c r="U45" s="129"/>
      <c r="V45" s="129"/>
      <c r="W45" s="128"/>
      <c r="X45" s="129"/>
      <c r="Y45" s="129"/>
      <c r="Z45" s="155" t="s">
        <v>6026</v>
      </c>
      <c r="AA45" s="155" t="s">
        <v>6002</v>
      </c>
      <c r="AB45" s="206"/>
    </row>
    <row r="46" spans="1:31" s="161" customFormat="1" x14ac:dyDescent="0.25">
      <c r="A46" s="85"/>
      <c r="B46" s="128"/>
      <c r="C46" s="210"/>
      <c r="D46" s="129"/>
      <c r="E46" s="133"/>
      <c r="F46" s="207"/>
      <c r="G46" s="207"/>
      <c r="H46" s="214"/>
      <c r="I46" s="131"/>
      <c r="J46" s="211"/>
      <c r="K46" s="224"/>
      <c r="L46" s="164"/>
      <c r="M46" s="129"/>
      <c r="N46" s="164"/>
      <c r="O46" s="164"/>
      <c r="P46" s="212"/>
      <c r="Q46" s="195"/>
      <c r="R46" s="129"/>
      <c r="S46" s="129"/>
      <c r="T46" s="128"/>
      <c r="U46" s="129"/>
      <c r="V46" s="129"/>
      <c r="W46" s="128"/>
      <c r="X46" s="129"/>
      <c r="Y46" s="129"/>
      <c r="Z46" s="155" t="s">
        <v>6029</v>
      </c>
      <c r="AA46" s="155" t="s">
        <v>6004</v>
      </c>
      <c r="AB46" s="206"/>
    </row>
    <row r="47" spans="1:31" s="161" customFormat="1" x14ac:dyDescent="0.25">
      <c r="A47" s="85"/>
      <c r="B47" s="128"/>
      <c r="C47" s="210"/>
      <c r="D47" s="129"/>
      <c r="E47" s="133"/>
      <c r="F47" s="207"/>
      <c r="G47" s="207"/>
      <c r="H47" s="214"/>
      <c r="I47" s="131"/>
      <c r="J47" s="211"/>
      <c r="K47" s="224"/>
      <c r="L47" s="164"/>
      <c r="M47" s="129"/>
      <c r="N47" s="129"/>
      <c r="O47" s="164"/>
      <c r="P47" s="212"/>
      <c r="Q47" s="195"/>
      <c r="R47" s="129"/>
      <c r="S47" s="129"/>
      <c r="T47" s="128"/>
      <c r="U47" s="129"/>
      <c r="V47" s="129"/>
      <c r="W47" s="128"/>
      <c r="X47" s="129"/>
      <c r="Y47" s="129"/>
      <c r="Z47" s="155" t="s">
        <v>6032</v>
      </c>
      <c r="AA47" s="155" t="s">
        <v>6007</v>
      </c>
      <c r="AB47" s="206"/>
    </row>
    <row r="48" spans="1:31" s="161" customFormat="1" x14ac:dyDescent="0.25">
      <c r="A48" s="85"/>
      <c r="B48" s="128"/>
      <c r="C48" s="210"/>
      <c r="D48" s="129"/>
      <c r="E48" s="133"/>
      <c r="F48" s="207"/>
      <c r="G48" s="207"/>
      <c r="H48" s="214"/>
      <c r="I48" s="131"/>
      <c r="J48" s="211"/>
      <c r="K48" s="224"/>
      <c r="L48" s="164"/>
      <c r="M48" s="164"/>
      <c r="N48" s="129"/>
      <c r="O48" s="129"/>
      <c r="P48" s="212"/>
      <c r="Q48" s="195"/>
      <c r="R48" s="129"/>
      <c r="S48" s="129"/>
      <c r="T48" s="128"/>
      <c r="U48" s="129"/>
      <c r="V48" s="129"/>
      <c r="W48" s="128"/>
      <c r="X48" s="129"/>
      <c r="Y48" s="129"/>
      <c r="Z48" s="155" t="s">
        <v>6035</v>
      </c>
      <c r="AA48" s="155" t="s">
        <v>6010</v>
      </c>
      <c r="AB48" s="206"/>
    </row>
    <row r="49" spans="1:28" s="161" customFormat="1" x14ac:dyDescent="0.25">
      <c r="A49" s="85"/>
      <c r="B49" s="128"/>
      <c r="C49" s="210"/>
      <c r="D49" s="129"/>
      <c r="E49" s="133"/>
      <c r="F49" s="207"/>
      <c r="G49" s="207"/>
      <c r="H49" s="214"/>
      <c r="I49" s="131"/>
      <c r="J49" s="211"/>
      <c r="K49" s="224"/>
      <c r="L49" s="164"/>
      <c r="M49" s="164"/>
      <c r="N49" s="129"/>
      <c r="O49" s="129"/>
      <c r="P49" s="212"/>
      <c r="Q49" s="195"/>
      <c r="R49" s="129"/>
      <c r="S49" s="129"/>
      <c r="T49" s="290"/>
      <c r="U49" s="129"/>
      <c r="V49" s="129"/>
      <c r="W49" s="128"/>
      <c r="X49" s="129"/>
      <c r="Y49" s="129"/>
      <c r="Z49" s="155" t="s">
        <v>6038</v>
      </c>
      <c r="AA49" s="155" t="s">
        <v>6013</v>
      </c>
      <c r="AB49" s="206"/>
    </row>
    <row r="50" spans="1:28" s="161" customFormat="1" x14ac:dyDescent="0.25">
      <c r="A50" s="85"/>
      <c r="B50" s="128"/>
      <c r="C50" s="210"/>
      <c r="D50" s="129"/>
      <c r="E50" s="133"/>
      <c r="F50" s="207"/>
      <c r="G50" s="207"/>
      <c r="H50" s="214"/>
      <c r="I50" s="131"/>
      <c r="J50" s="211"/>
      <c r="K50" s="224"/>
      <c r="L50" s="164"/>
      <c r="M50" s="129"/>
      <c r="N50" s="164"/>
      <c r="O50" s="164"/>
      <c r="P50" s="212"/>
      <c r="Q50" s="195"/>
      <c r="R50" s="129"/>
      <c r="S50" s="129"/>
      <c r="T50" s="128"/>
      <c r="U50" s="129"/>
      <c r="V50" s="129"/>
      <c r="W50" s="128"/>
      <c r="X50" s="129"/>
      <c r="Y50" s="129"/>
      <c r="Z50" s="155" t="s">
        <v>6040</v>
      </c>
      <c r="AA50" s="155" t="s">
        <v>6015</v>
      </c>
      <c r="AB50" s="206"/>
    </row>
    <row r="51" spans="1:28" s="161" customFormat="1" x14ac:dyDescent="0.25">
      <c r="A51" s="85"/>
      <c r="B51" s="128"/>
      <c r="C51" s="210"/>
      <c r="D51" s="129"/>
      <c r="E51" s="133"/>
      <c r="F51" s="207"/>
      <c r="G51" s="207"/>
      <c r="H51" s="214"/>
      <c r="I51" s="131"/>
      <c r="J51" s="211"/>
      <c r="K51" s="224"/>
      <c r="L51" s="164"/>
      <c r="M51" s="164"/>
      <c r="N51" s="129"/>
      <c r="O51" s="129"/>
      <c r="P51" s="212"/>
      <c r="Q51" s="195"/>
      <c r="R51" s="129"/>
      <c r="S51" s="129"/>
      <c r="T51" s="128"/>
      <c r="U51" s="129"/>
      <c r="V51" s="129"/>
      <c r="W51" s="128"/>
      <c r="X51" s="129"/>
      <c r="Y51" s="133"/>
      <c r="Z51" s="155" t="s">
        <v>6043</v>
      </c>
      <c r="AA51" s="155" t="s">
        <v>6018</v>
      </c>
      <c r="AB51" s="206"/>
    </row>
    <row r="52" spans="1:28" s="161" customFormat="1" x14ac:dyDescent="0.25">
      <c r="A52" s="85"/>
      <c r="B52" s="128"/>
      <c r="C52" s="210"/>
      <c r="D52" s="129"/>
      <c r="E52" s="133"/>
      <c r="F52" s="207"/>
      <c r="G52" s="207"/>
      <c r="H52" s="214"/>
      <c r="I52" s="131"/>
      <c r="J52" s="211"/>
      <c r="K52" s="224"/>
      <c r="L52" s="164"/>
      <c r="M52" s="164"/>
      <c r="N52" s="129"/>
      <c r="O52" s="129"/>
      <c r="P52" s="212"/>
      <c r="Q52" s="195"/>
      <c r="R52" s="129"/>
      <c r="S52" s="129"/>
      <c r="T52" s="128"/>
      <c r="U52" s="129"/>
      <c r="V52" s="129"/>
      <c r="W52" s="128"/>
      <c r="X52" s="129"/>
      <c r="Y52" s="133"/>
      <c r="Z52" s="155" t="s">
        <v>6045</v>
      </c>
      <c r="AA52" s="155" t="s">
        <v>6020</v>
      </c>
      <c r="AB52" s="206"/>
    </row>
    <row r="53" spans="1:28" s="161" customFormat="1" x14ac:dyDescent="0.25">
      <c r="A53" s="85"/>
      <c r="B53" s="128"/>
      <c r="C53" s="210"/>
      <c r="D53" s="129"/>
      <c r="E53" s="133"/>
      <c r="F53" s="207"/>
      <c r="G53" s="207"/>
      <c r="H53" s="214"/>
      <c r="I53" s="131"/>
      <c r="J53" s="211"/>
      <c r="K53" s="224"/>
      <c r="L53" s="164"/>
      <c r="M53" s="129"/>
      <c r="N53" s="129"/>
      <c r="O53" s="164"/>
      <c r="P53" s="212"/>
      <c r="Q53" s="195"/>
      <c r="R53" s="129"/>
      <c r="S53" s="129"/>
      <c r="T53" s="128"/>
      <c r="U53" s="129"/>
      <c r="V53" s="129"/>
      <c r="W53" s="128"/>
      <c r="X53" s="129"/>
      <c r="Y53" s="129"/>
      <c r="Z53" s="155" t="s">
        <v>6048</v>
      </c>
      <c r="AA53" s="155" t="s">
        <v>6023</v>
      </c>
      <c r="AB53" s="206"/>
    </row>
    <row r="54" spans="1:28" s="161" customFormat="1" x14ac:dyDescent="0.25">
      <c r="A54" s="85"/>
      <c r="B54" s="128"/>
      <c r="C54" s="210"/>
      <c r="D54" s="129"/>
      <c r="E54" s="133"/>
      <c r="F54" s="207"/>
      <c r="G54" s="207"/>
      <c r="H54" s="214"/>
      <c r="I54" s="131"/>
      <c r="J54" s="211"/>
      <c r="K54" s="224"/>
      <c r="L54" s="164"/>
      <c r="M54" s="164"/>
      <c r="N54" s="129"/>
      <c r="O54" s="129"/>
      <c r="P54" s="212"/>
      <c r="Q54" s="195"/>
      <c r="R54" s="129"/>
      <c r="S54" s="129"/>
      <c r="T54" s="128"/>
      <c r="U54" s="129"/>
      <c r="V54" s="129"/>
      <c r="W54" s="128"/>
      <c r="X54" s="129"/>
      <c r="Y54" s="129"/>
      <c r="Z54" s="155" t="s">
        <v>6050</v>
      </c>
      <c r="AA54" s="155" t="s">
        <v>6026</v>
      </c>
      <c r="AB54" s="206"/>
    </row>
    <row r="55" spans="1:28" s="161" customFormat="1" x14ac:dyDescent="0.25">
      <c r="A55" s="85"/>
      <c r="B55" s="128"/>
      <c r="C55" s="210"/>
      <c r="D55" s="129"/>
      <c r="E55" s="133"/>
      <c r="F55" s="207"/>
      <c r="G55" s="207"/>
      <c r="H55" s="214"/>
      <c r="I55" s="131"/>
      <c r="J55" s="211"/>
      <c r="K55" s="224"/>
      <c r="L55" s="164"/>
      <c r="M55" s="164"/>
      <c r="N55" s="129"/>
      <c r="O55" s="129"/>
      <c r="P55" s="212"/>
      <c r="Q55" s="195"/>
      <c r="R55" s="129"/>
      <c r="S55" s="129"/>
      <c r="T55" s="128"/>
      <c r="U55" s="129"/>
      <c r="V55" s="129"/>
      <c r="W55" s="128"/>
      <c r="X55" s="129"/>
      <c r="Y55" s="129"/>
      <c r="Z55" s="155" t="s">
        <v>6052</v>
      </c>
      <c r="AA55" s="172"/>
      <c r="AB55" s="206"/>
    </row>
    <row r="56" spans="1:28" s="161" customFormat="1" x14ac:dyDescent="0.25">
      <c r="A56" s="85"/>
      <c r="B56" s="128"/>
      <c r="C56" s="210"/>
      <c r="D56" s="129"/>
      <c r="E56" s="133"/>
      <c r="F56" s="207"/>
      <c r="G56" s="207"/>
      <c r="H56" s="214"/>
      <c r="I56" s="131"/>
      <c r="J56" s="211"/>
      <c r="K56" s="224"/>
      <c r="L56" s="164"/>
      <c r="M56" s="164"/>
      <c r="N56" s="129"/>
      <c r="O56" s="129"/>
      <c r="P56" s="212"/>
      <c r="Q56" s="195"/>
      <c r="R56" s="129"/>
      <c r="S56" s="129"/>
      <c r="T56" s="128"/>
      <c r="U56" s="129"/>
      <c r="V56" s="129"/>
      <c r="W56" s="128"/>
      <c r="X56" s="129"/>
      <c r="Y56" s="133"/>
      <c r="Z56" s="155" t="s">
        <v>6055</v>
      </c>
      <c r="AA56" s="155" t="s">
        <v>6029</v>
      </c>
      <c r="AB56" s="206"/>
    </row>
    <row r="57" spans="1:28" s="161" customFormat="1" x14ac:dyDescent="0.25">
      <c r="A57" s="85"/>
      <c r="B57" s="128"/>
      <c r="C57" s="210"/>
      <c r="D57" s="129"/>
      <c r="E57" s="133"/>
      <c r="F57" s="207"/>
      <c r="G57" s="207"/>
      <c r="H57" s="214"/>
      <c r="I57" s="131"/>
      <c r="J57" s="211"/>
      <c r="K57" s="224"/>
      <c r="L57" s="164"/>
      <c r="M57" s="129"/>
      <c r="N57" s="164"/>
      <c r="O57" s="164"/>
      <c r="P57" s="212"/>
      <c r="Q57" s="195"/>
      <c r="R57" s="129"/>
      <c r="S57" s="129"/>
      <c r="T57" s="128"/>
      <c r="U57" s="129"/>
      <c r="V57" s="129"/>
      <c r="W57" s="128"/>
      <c r="X57" s="129"/>
      <c r="Y57" s="129"/>
      <c r="Z57" s="155" t="s">
        <v>6058</v>
      </c>
      <c r="AA57" s="155" t="s">
        <v>6032</v>
      </c>
      <c r="AB57" s="206"/>
    </row>
    <row r="58" spans="1:28" s="161" customFormat="1" x14ac:dyDescent="0.25">
      <c r="A58" s="85"/>
      <c r="B58" s="128"/>
      <c r="C58" s="210"/>
      <c r="D58" s="129"/>
      <c r="E58" s="133"/>
      <c r="F58" s="207"/>
      <c r="G58" s="207"/>
      <c r="H58" s="214"/>
      <c r="I58" s="131"/>
      <c r="J58" s="211"/>
      <c r="K58" s="224"/>
      <c r="L58" s="164"/>
      <c r="M58" s="129"/>
      <c r="N58" s="164"/>
      <c r="O58" s="164"/>
      <c r="P58" s="212"/>
      <c r="Q58" s="195"/>
      <c r="R58" s="129"/>
      <c r="S58" s="129"/>
      <c r="T58" s="128"/>
      <c r="U58" s="129"/>
      <c r="V58" s="129"/>
      <c r="W58" s="128"/>
      <c r="X58" s="129"/>
      <c r="Y58" s="133"/>
      <c r="Z58" s="155" t="s">
        <v>6062</v>
      </c>
      <c r="AA58" s="155" t="s">
        <v>6035</v>
      </c>
      <c r="AB58" s="206"/>
    </row>
    <row r="59" spans="1:28" s="161" customFormat="1" x14ac:dyDescent="0.25">
      <c r="A59" s="85"/>
      <c r="B59" s="128"/>
      <c r="C59" s="210"/>
      <c r="D59" s="129"/>
      <c r="E59" s="133"/>
      <c r="F59" s="207"/>
      <c r="G59" s="207"/>
      <c r="H59" s="214"/>
      <c r="I59" s="131"/>
      <c r="J59" s="211"/>
      <c r="K59" s="224"/>
      <c r="L59" s="164"/>
      <c r="M59" s="129"/>
      <c r="N59" s="129"/>
      <c r="O59" s="164"/>
      <c r="P59" s="212"/>
      <c r="Q59" s="195"/>
      <c r="R59" s="129"/>
      <c r="S59" s="129"/>
      <c r="T59" s="128"/>
      <c r="U59" s="129"/>
      <c r="V59" s="129"/>
      <c r="W59" s="128"/>
      <c r="X59" s="129"/>
      <c r="Y59" s="129"/>
      <c r="Z59" s="155" t="s">
        <v>6065</v>
      </c>
      <c r="AA59" s="155" t="s">
        <v>6038</v>
      </c>
      <c r="AB59" s="206"/>
    </row>
    <row r="60" spans="1:28" s="161" customFormat="1" x14ac:dyDescent="0.25">
      <c r="A60" s="85"/>
      <c r="B60" s="128"/>
      <c r="C60" s="210"/>
      <c r="D60" s="129"/>
      <c r="E60" s="133"/>
      <c r="F60" s="207"/>
      <c r="G60" s="207"/>
      <c r="H60" s="214"/>
      <c r="I60" s="131"/>
      <c r="J60" s="211"/>
      <c r="K60" s="224"/>
      <c r="L60" s="164"/>
      <c r="M60" s="129"/>
      <c r="N60" s="129"/>
      <c r="O60" s="164"/>
      <c r="P60" s="212"/>
      <c r="Q60" s="195"/>
      <c r="R60" s="129"/>
      <c r="S60" s="129"/>
      <c r="T60" s="128"/>
      <c r="U60" s="129"/>
      <c r="V60" s="129"/>
      <c r="W60" s="128"/>
      <c r="X60" s="129"/>
      <c r="Y60" s="129"/>
      <c r="Z60" s="155" t="s">
        <v>6068</v>
      </c>
      <c r="AA60" s="155" t="s">
        <v>6040</v>
      </c>
      <c r="AB60" s="206"/>
    </row>
    <row r="61" spans="1:28" s="161" customFormat="1" x14ac:dyDescent="0.25">
      <c r="A61" s="85"/>
      <c r="B61" s="128"/>
      <c r="C61" s="210"/>
      <c r="D61" s="129"/>
      <c r="E61" s="133"/>
      <c r="F61" s="207"/>
      <c r="G61" s="207"/>
      <c r="H61" s="214"/>
      <c r="I61" s="131"/>
      <c r="J61" s="211"/>
      <c r="K61" s="224"/>
      <c r="L61" s="164"/>
      <c r="M61" s="129"/>
      <c r="N61" s="164"/>
      <c r="O61" s="164"/>
      <c r="P61" s="212"/>
      <c r="Q61" s="195"/>
      <c r="R61" s="129"/>
      <c r="S61" s="129"/>
      <c r="T61" s="128"/>
      <c r="U61" s="129"/>
      <c r="V61" s="129"/>
      <c r="W61" s="128"/>
      <c r="X61" s="129"/>
      <c r="Y61" s="133"/>
      <c r="Z61" s="155" t="s">
        <v>6071</v>
      </c>
      <c r="AA61" s="155" t="s">
        <v>6043</v>
      </c>
      <c r="AB61" s="206"/>
    </row>
    <row r="62" spans="1:28" s="161" customFormat="1" x14ac:dyDescent="0.25">
      <c r="A62" s="85"/>
      <c r="B62" s="128"/>
      <c r="C62" s="210"/>
      <c r="D62" s="129"/>
      <c r="E62" s="133"/>
      <c r="F62" s="207"/>
      <c r="G62" s="207"/>
      <c r="H62" s="214"/>
      <c r="I62" s="131"/>
      <c r="J62" s="211"/>
      <c r="K62" s="224"/>
      <c r="L62" s="164"/>
      <c r="M62" s="164"/>
      <c r="N62" s="129"/>
      <c r="O62" s="129"/>
      <c r="P62" s="212"/>
      <c r="Q62" s="195"/>
      <c r="R62" s="129"/>
      <c r="S62" s="129"/>
      <c r="T62" s="128"/>
      <c r="U62" s="129"/>
      <c r="V62" s="129"/>
      <c r="W62" s="128"/>
      <c r="X62" s="129"/>
      <c r="Y62" s="129"/>
      <c r="Z62" s="155" t="s">
        <v>6074</v>
      </c>
      <c r="AA62" s="172"/>
      <c r="AB62" s="206"/>
    </row>
    <row r="63" spans="1:28" s="161" customFormat="1" x14ac:dyDescent="0.25">
      <c r="A63" s="85"/>
      <c r="B63" s="128"/>
      <c r="C63" s="210"/>
      <c r="D63" s="129"/>
      <c r="E63" s="133"/>
      <c r="F63" s="207"/>
      <c r="G63" s="207"/>
      <c r="H63" s="214"/>
      <c r="I63" s="131"/>
      <c r="J63" s="211"/>
      <c r="K63" s="224"/>
      <c r="L63" s="164"/>
      <c r="M63" s="129"/>
      <c r="N63" s="129"/>
      <c r="O63" s="164"/>
      <c r="P63" s="212"/>
      <c r="Q63" s="195"/>
      <c r="R63" s="129"/>
      <c r="S63" s="129"/>
      <c r="T63" s="128"/>
      <c r="U63" s="129"/>
      <c r="V63" s="129"/>
      <c r="W63" s="128"/>
      <c r="X63" s="129"/>
      <c r="Y63" s="129"/>
      <c r="Z63" s="155" t="s">
        <v>6076</v>
      </c>
      <c r="AA63" s="155" t="s">
        <v>6045</v>
      </c>
      <c r="AB63" s="206"/>
    </row>
    <row r="64" spans="1:28" s="161" customFormat="1" x14ac:dyDescent="0.25">
      <c r="A64" s="85"/>
      <c r="B64" s="128"/>
      <c r="C64" s="210"/>
      <c r="D64" s="129"/>
      <c r="E64" s="133"/>
      <c r="F64" s="207"/>
      <c r="G64" s="207"/>
      <c r="H64" s="214"/>
      <c r="I64" s="131"/>
      <c r="J64" s="211"/>
      <c r="K64" s="224"/>
      <c r="L64" s="164"/>
      <c r="M64" s="164"/>
      <c r="N64" s="129"/>
      <c r="O64" s="129"/>
      <c r="P64" s="212"/>
      <c r="Q64" s="195"/>
      <c r="R64" s="129"/>
      <c r="S64" s="129"/>
      <c r="T64" s="128"/>
      <c r="U64" s="129"/>
      <c r="V64" s="129"/>
      <c r="W64" s="128"/>
      <c r="X64" s="129"/>
      <c r="Y64" s="133"/>
      <c r="Z64" s="155" t="s">
        <v>6077</v>
      </c>
      <c r="AA64" s="155" t="s">
        <v>6048</v>
      </c>
      <c r="AB64" s="206"/>
    </row>
    <row r="65" spans="1:28" s="161" customFormat="1" x14ac:dyDescent="0.25">
      <c r="A65" s="85"/>
      <c r="B65" s="128"/>
      <c r="C65" s="210"/>
      <c r="D65" s="129"/>
      <c r="E65" s="133"/>
      <c r="F65" s="207"/>
      <c r="G65" s="207"/>
      <c r="H65" s="214"/>
      <c r="I65" s="131"/>
      <c r="J65" s="211"/>
      <c r="K65" s="224"/>
      <c r="L65" s="164"/>
      <c r="M65" s="164"/>
      <c r="N65" s="129"/>
      <c r="O65" s="129"/>
      <c r="P65" s="212"/>
      <c r="Q65" s="195"/>
      <c r="R65" s="129"/>
      <c r="S65" s="129"/>
      <c r="T65" s="128"/>
      <c r="U65" s="129"/>
      <c r="V65" s="129"/>
      <c r="W65" s="128"/>
      <c r="X65" s="129"/>
      <c r="Y65" s="133"/>
      <c r="Z65" s="155" t="s">
        <v>6079</v>
      </c>
      <c r="AA65" s="155" t="s">
        <v>6050</v>
      </c>
      <c r="AB65" s="206"/>
    </row>
    <row r="66" spans="1:28" s="161" customFormat="1" x14ac:dyDescent="0.25">
      <c r="A66" s="85"/>
      <c r="B66" s="128"/>
      <c r="C66" s="210"/>
      <c r="D66" s="129"/>
      <c r="E66" s="133"/>
      <c r="F66" s="207"/>
      <c r="G66" s="207"/>
      <c r="H66" s="214"/>
      <c r="I66" s="131"/>
      <c r="J66" s="211"/>
      <c r="K66" s="224"/>
      <c r="L66" s="164"/>
      <c r="M66" s="129"/>
      <c r="N66" s="164"/>
      <c r="O66" s="164"/>
      <c r="P66" s="212"/>
      <c r="Q66" s="195"/>
      <c r="R66" s="129"/>
      <c r="S66" s="129"/>
      <c r="T66" s="128"/>
      <c r="U66" s="129"/>
      <c r="V66" s="129"/>
      <c r="W66" s="128"/>
      <c r="X66" s="129"/>
      <c r="Y66" s="129"/>
      <c r="Z66" s="155" t="s">
        <v>6182</v>
      </c>
      <c r="AA66" s="155" t="s">
        <v>6052</v>
      </c>
      <c r="AB66" s="206"/>
    </row>
    <row r="67" spans="1:28" s="161" customFormat="1" x14ac:dyDescent="0.25">
      <c r="A67" s="85"/>
      <c r="B67" s="128"/>
      <c r="C67" s="210"/>
      <c r="D67" s="129"/>
      <c r="E67" s="133"/>
      <c r="F67" s="207"/>
      <c r="G67" s="207"/>
      <c r="H67" s="214"/>
      <c r="I67" s="131"/>
      <c r="J67" s="211"/>
      <c r="K67" s="224"/>
      <c r="L67" s="164"/>
      <c r="M67" s="129"/>
      <c r="N67" s="164"/>
      <c r="O67" s="164"/>
      <c r="P67" s="212"/>
      <c r="Q67" s="195"/>
      <c r="R67" s="129"/>
      <c r="S67" s="129"/>
      <c r="T67" s="128"/>
      <c r="U67" s="129"/>
      <c r="V67" s="129"/>
      <c r="W67" s="128"/>
      <c r="X67" s="129"/>
      <c r="Y67" s="129"/>
      <c r="Z67" s="155" t="s">
        <v>6183</v>
      </c>
      <c r="AA67" s="155" t="s">
        <v>6055</v>
      </c>
      <c r="AB67" s="206"/>
    </row>
    <row r="68" spans="1:28" s="161" customFormat="1" x14ac:dyDescent="0.25">
      <c r="A68" s="85"/>
      <c r="B68" s="128"/>
      <c r="C68" s="210"/>
      <c r="D68" s="129"/>
      <c r="E68" s="133"/>
      <c r="F68" s="207"/>
      <c r="G68" s="207"/>
      <c r="H68" s="214"/>
      <c r="I68" s="131"/>
      <c r="J68" s="211"/>
      <c r="K68" s="224"/>
      <c r="L68" s="164"/>
      <c r="M68" s="164"/>
      <c r="N68" s="129"/>
      <c r="O68" s="129"/>
      <c r="P68" s="212"/>
      <c r="Q68" s="195"/>
      <c r="R68" s="129"/>
      <c r="S68" s="129"/>
      <c r="T68" s="128"/>
      <c r="U68" s="129"/>
      <c r="V68" s="129"/>
      <c r="W68" s="128"/>
      <c r="X68" s="129"/>
      <c r="Y68" s="133"/>
      <c r="Z68" s="155" t="s">
        <v>6184</v>
      </c>
      <c r="AA68" s="155" t="s">
        <v>6058</v>
      </c>
      <c r="AB68" s="206"/>
    </row>
    <row r="69" spans="1:28" s="161" customFormat="1" ht="30" hidden="1" x14ac:dyDescent="0.25">
      <c r="A69" s="85" t="s">
        <v>757</v>
      </c>
      <c r="B69" s="128" t="s">
        <v>6059</v>
      </c>
      <c r="C69" s="210" t="s">
        <v>6061</v>
      </c>
      <c r="D69" s="129">
        <v>3</v>
      </c>
      <c r="E69" s="133">
        <v>1</v>
      </c>
      <c r="F69" s="207" t="s">
        <v>6171</v>
      </c>
      <c r="G69" s="207"/>
      <c r="H69" s="214">
        <v>2</v>
      </c>
      <c r="I69" s="131">
        <v>1</v>
      </c>
      <c r="J69" s="211" t="s">
        <v>6060</v>
      </c>
      <c r="K69" s="195" t="s">
        <v>4886</v>
      </c>
      <c r="L69" s="164"/>
      <c r="M69" s="129"/>
      <c r="N69" s="164" t="s">
        <v>48</v>
      </c>
      <c r="O69" s="164" t="s">
        <v>48</v>
      </c>
      <c r="P69" s="212"/>
      <c r="Q69" s="195" t="s">
        <v>6301</v>
      </c>
      <c r="R69" s="129"/>
      <c r="S69" s="128"/>
      <c r="T69" s="128" t="str">
        <f t="shared" ref="T69:T74" si="0">CONCATENATE("ECCDCBP-",AA69,"-20-Caraga")</f>
        <v>ECCDCBP-360-20-Caraga</v>
      </c>
      <c r="U69" s="129" t="s">
        <v>6318</v>
      </c>
      <c r="V69" s="129" t="s">
        <v>6319</v>
      </c>
      <c r="W69" s="128" t="str">
        <f t="shared" ref="W69:W74" si="1">CONCATENATE("ECCDSP-",Z69,"-19-Caraga")</f>
        <v>ECCDSP-371-19-Caraga</v>
      </c>
      <c r="X69" s="129" t="s">
        <v>6318</v>
      </c>
      <c r="Y69" s="129" t="s">
        <v>6320</v>
      </c>
      <c r="Z69" s="213" t="s">
        <v>6185</v>
      </c>
      <c r="AA69" s="155" t="s">
        <v>6062</v>
      </c>
      <c r="AB69" s="206"/>
    </row>
    <row r="70" spans="1:28" s="161" customFormat="1" ht="30" hidden="1" x14ac:dyDescent="0.25">
      <c r="A70" s="85" t="s">
        <v>758</v>
      </c>
      <c r="B70" s="128" t="s">
        <v>6059</v>
      </c>
      <c r="C70" s="210" t="s">
        <v>6064</v>
      </c>
      <c r="D70" s="129">
        <v>3</v>
      </c>
      <c r="E70" s="133">
        <v>1</v>
      </c>
      <c r="F70" s="207" t="s">
        <v>6172</v>
      </c>
      <c r="G70" s="207"/>
      <c r="H70" s="214">
        <v>2</v>
      </c>
      <c r="I70" s="131">
        <v>1</v>
      </c>
      <c r="J70" s="211" t="s">
        <v>6063</v>
      </c>
      <c r="K70" s="195" t="s">
        <v>4886</v>
      </c>
      <c r="L70" s="164" t="s">
        <v>48</v>
      </c>
      <c r="M70" s="164" t="s">
        <v>48</v>
      </c>
      <c r="N70" s="129"/>
      <c r="O70" s="129"/>
      <c r="P70" s="212"/>
      <c r="Q70" s="195" t="s">
        <v>6301</v>
      </c>
      <c r="R70" s="129"/>
      <c r="S70" s="128"/>
      <c r="T70" s="128" t="str">
        <f t="shared" si="0"/>
        <v>ECCDCBP-361-20-Caraga</v>
      </c>
      <c r="U70" s="129" t="s">
        <v>6318</v>
      </c>
      <c r="V70" s="129" t="s">
        <v>6319</v>
      </c>
      <c r="W70" s="128" t="str">
        <f t="shared" si="1"/>
        <v>ECCDSP-372-19-Caraga</v>
      </c>
      <c r="X70" s="129" t="s">
        <v>6318</v>
      </c>
      <c r="Y70" s="129" t="s">
        <v>6320</v>
      </c>
      <c r="Z70" s="213" t="s">
        <v>6186</v>
      </c>
      <c r="AA70" s="155" t="s">
        <v>6065</v>
      </c>
      <c r="AB70" s="206"/>
    </row>
    <row r="71" spans="1:28" s="161" customFormat="1" ht="30" hidden="1" x14ac:dyDescent="0.25">
      <c r="A71" s="85" t="s">
        <v>759</v>
      </c>
      <c r="B71" s="128" t="s">
        <v>6059</v>
      </c>
      <c r="C71" s="210" t="s">
        <v>6067</v>
      </c>
      <c r="D71" s="129">
        <v>2</v>
      </c>
      <c r="E71" s="133">
        <v>1</v>
      </c>
      <c r="F71" s="207" t="s">
        <v>6173</v>
      </c>
      <c r="G71" s="207"/>
      <c r="H71" s="214">
        <v>2</v>
      </c>
      <c r="I71" s="131">
        <v>1</v>
      </c>
      <c r="J71" s="211" t="s">
        <v>6066</v>
      </c>
      <c r="K71" s="195" t="s">
        <v>4886</v>
      </c>
      <c r="L71" s="164"/>
      <c r="M71" s="164"/>
      <c r="N71" s="164" t="s">
        <v>48</v>
      </c>
      <c r="O71" s="164" t="s">
        <v>48</v>
      </c>
      <c r="P71" s="212"/>
      <c r="Q71" s="195" t="s">
        <v>6301</v>
      </c>
      <c r="R71" s="129"/>
      <c r="S71" s="128"/>
      <c r="T71" s="128" t="str">
        <f t="shared" si="0"/>
        <v>ECCDCBP-362-20-Caraga</v>
      </c>
      <c r="U71" s="129" t="s">
        <v>6318</v>
      </c>
      <c r="V71" s="129" t="s">
        <v>6320</v>
      </c>
      <c r="W71" s="128" t="str">
        <f t="shared" si="1"/>
        <v>ECCDSP-373-19-Caraga</v>
      </c>
      <c r="X71" s="129" t="s">
        <v>6318</v>
      </c>
      <c r="Y71" s="129" t="s">
        <v>6320</v>
      </c>
      <c r="Z71" s="213" t="s">
        <v>6187</v>
      </c>
      <c r="AA71" s="155" t="s">
        <v>6068</v>
      </c>
      <c r="AB71" s="206"/>
    </row>
    <row r="72" spans="1:28" s="161" customFormat="1" ht="30" hidden="1" x14ac:dyDescent="0.25">
      <c r="A72" s="85" t="s">
        <v>760</v>
      </c>
      <c r="B72" s="128" t="s">
        <v>6059</v>
      </c>
      <c r="C72" s="210" t="s">
        <v>6070</v>
      </c>
      <c r="D72" s="129">
        <v>2</v>
      </c>
      <c r="E72" s="133">
        <v>1</v>
      </c>
      <c r="F72" s="207" t="s">
        <v>6174</v>
      </c>
      <c r="G72" s="207"/>
      <c r="H72" s="214">
        <v>2</v>
      </c>
      <c r="I72" s="131">
        <v>1</v>
      </c>
      <c r="J72" s="211" t="s">
        <v>6069</v>
      </c>
      <c r="K72" s="195" t="s">
        <v>4886</v>
      </c>
      <c r="L72" s="129"/>
      <c r="M72" s="129"/>
      <c r="N72" s="164" t="s">
        <v>48</v>
      </c>
      <c r="O72" s="164" t="s">
        <v>48</v>
      </c>
      <c r="P72" s="212"/>
      <c r="Q72" s="195" t="s">
        <v>6301</v>
      </c>
      <c r="R72" s="129"/>
      <c r="S72" s="128"/>
      <c r="T72" s="128" t="str">
        <f t="shared" si="0"/>
        <v>ECCDCBP-363-20-Caraga</v>
      </c>
      <c r="U72" s="129" t="s">
        <v>6318</v>
      </c>
      <c r="V72" s="129" t="s">
        <v>6320</v>
      </c>
      <c r="W72" s="128" t="str">
        <f t="shared" si="1"/>
        <v>ECCDSP-374-19-Caraga</v>
      </c>
      <c r="X72" s="129" t="s">
        <v>6318</v>
      </c>
      <c r="Y72" s="129" t="s">
        <v>6320</v>
      </c>
      <c r="Z72" s="213" t="s">
        <v>6188</v>
      </c>
      <c r="AA72" s="155" t="s">
        <v>6071</v>
      </c>
      <c r="AB72" s="206"/>
    </row>
    <row r="73" spans="1:28" s="161" customFormat="1" ht="30" hidden="1" x14ac:dyDescent="0.25">
      <c r="A73" s="85" t="s">
        <v>761</v>
      </c>
      <c r="B73" s="128" t="s">
        <v>6059</v>
      </c>
      <c r="C73" s="210" t="s">
        <v>6073</v>
      </c>
      <c r="D73" s="129">
        <v>2</v>
      </c>
      <c r="E73" s="133">
        <v>1</v>
      </c>
      <c r="F73" s="207" t="s">
        <v>6175</v>
      </c>
      <c r="G73" s="207"/>
      <c r="H73" s="214">
        <v>1</v>
      </c>
      <c r="I73" s="131">
        <v>1</v>
      </c>
      <c r="J73" s="211" t="s">
        <v>6072</v>
      </c>
      <c r="K73" s="195" t="s">
        <v>4886</v>
      </c>
      <c r="L73" s="129"/>
      <c r="M73" s="129"/>
      <c r="N73" s="164" t="s">
        <v>48</v>
      </c>
      <c r="O73" s="164" t="s">
        <v>48</v>
      </c>
      <c r="P73" s="212"/>
      <c r="Q73" s="195" t="s">
        <v>6301</v>
      </c>
      <c r="R73" s="129"/>
      <c r="S73" s="128"/>
      <c r="T73" s="128" t="str">
        <f t="shared" si="0"/>
        <v>ECCDCBP-364-20-Caraga</v>
      </c>
      <c r="U73" s="129" t="s">
        <v>6318</v>
      </c>
      <c r="V73" s="129" t="s">
        <v>6320</v>
      </c>
      <c r="W73" s="128" t="str">
        <f t="shared" si="1"/>
        <v>ECCDSP-375-19-Caraga</v>
      </c>
      <c r="X73" s="129" t="s">
        <v>6318</v>
      </c>
      <c r="Y73" s="129" t="s">
        <v>6321</v>
      </c>
      <c r="Z73" s="213" t="s">
        <v>6189</v>
      </c>
      <c r="AA73" s="155" t="s">
        <v>6074</v>
      </c>
      <c r="AB73" s="206"/>
    </row>
    <row r="74" spans="1:28" s="161" customFormat="1" ht="30" hidden="1" x14ac:dyDescent="0.25">
      <c r="A74" s="85" t="s">
        <v>762</v>
      </c>
      <c r="B74" s="128" t="s">
        <v>6059</v>
      </c>
      <c r="C74" s="210" t="s">
        <v>5691</v>
      </c>
      <c r="D74" s="129">
        <v>1</v>
      </c>
      <c r="E74" s="133">
        <v>1</v>
      </c>
      <c r="F74" s="207" t="s">
        <v>6176</v>
      </c>
      <c r="G74" s="207"/>
      <c r="H74" s="214">
        <v>1</v>
      </c>
      <c r="I74" s="131">
        <v>1</v>
      </c>
      <c r="J74" s="211" t="s">
        <v>6075</v>
      </c>
      <c r="K74" s="195" t="s">
        <v>4886</v>
      </c>
      <c r="L74" s="129"/>
      <c r="M74" s="129"/>
      <c r="N74" s="164" t="s">
        <v>48</v>
      </c>
      <c r="O74" s="164" t="s">
        <v>48</v>
      </c>
      <c r="P74" s="212"/>
      <c r="Q74" s="195" t="s">
        <v>6301</v>
      </c>
      <c r="R74" s="129"/>
      <c r="S74" s="128"/>
      <c r="T74" s="128" t="str">
        <f t="shared" si="0"/>
        <v>ECCDCBP-365-20-Caraga</v>
      </c>
      <c r="U74" s="129" t="s">
        <v>6318</v>
      </c>
      <c r="V74" s="129"/>
      <c r="W74" s="128" t="str">
        <f t="shared" si="1"/>
        <v>ECCDSP-376-19-Caraga</v>
      </c>
      <c r="X74" s="129" t="s">
        <v>6318</v>
      </c>
      <c r="Y74" s="129" t="s">
        <v>6321</v>
      </c>
      <c r="Z74" s="213" t="s">
        <v>6190</v>
      </c>
      <c r="AA74" s="155" t="s">
        <v>6076</v>
      </c>
      <c r="AB74" s="206"/>
    </row>
    <row r="75" spans="1:28" s="161" customFormat="1" ht="30" hidden="1" x14ac:dyDescent="0.25">
      <c r="A75" s="85" t="s">
        <v>763</v>
      </c>
      <c r="B75" s="128" t="s">
        <v>6059</v>
      </c>
      <c r="C75" s="210"/>
      <c r="D75" s="129"/>
      <c r="E75" s="133"/>
      <c r="F75" s="207" t="s">
        <v>6177</v>
      </c>
      <c r="G75" s="207"/>
      <c r="H75" s="214">
        <v>1</v>
      </c>
      <c r="I75" s="131">
        <v>1</v>
      </c>
      <c r="J75" s="211" t="s">
        <v>6069</v>
      </c>
      <c r="K75" s="195" t="s">
        <v>4886</v>
      </c>
      <c r="L75" s="164" t="s">
        <v>48</v>
      </c>
      <c r="M75" s="129"/>
      <c r="N75" s="129"/>
      <c r="O75" s="164" t="s">
        <v>48</v>
      </c>
      <c r="P75" s="129"/>
      <c r="Q75" s="195" t="s">
        <v>6301</v>
      </c>
      <c r="R75" s="129"/>
      <c r="S75" s="128"/>
      <c r="T75" s="128"/>
      <c r="U75" s="129"/>
      <c r="V75" s="129"/>
      <c r="W75" s="128" t="str">
        <f t="shared" ref="W75:W76" si="2">CONCATENATE("ECCDSP-",Z75,"-19-Caraga")</f>
        <v>ECCDSP-377-19-Caraga</v>
      </c>
      <c r="X75" s="129" t="s">
        <v>6318</v>
      </c>
      <c r="Y75" s="129" t="s">
        <v>6321</v>
      </c>
      <c r="Z75" s="213" t="s">
        <v>6191</v>
      </c>
      <c r="AA75" s="155" t="s">
        <v>6077</v>
      </c>
      <c r="AB75" s="206"/>
    </row>
    <row r="76" spans="1:28" s="161" customFormat="1" ht="30" hidden="1" x14ac:dyDescent="0.25">
      <c r="A76" s="85" t="s">
        <v>764</v>
      </c>
      <c r="B76" s="128" t="s">
        <v>6059</v>
      </c>
      <c r="C76" s="210" t="s">
        <v>6078</v>
      </c>
      <c r="D76" s="129">
        <v>1</v>
      </c>
      <c r="E76" s="133">
        <v>1</v>
      </c>
      <c r="F76" s="207" t="s">
        <v>6178</v>
      </c>
      <c r="G76" s="207"/>
      <c r="H76" s="214">
        <v>1</v>
      </c>
      <c r="I76" s="131">
        <v>1</v>
      </c>
      <c r="J76" s="211" t="s">
        <v>5391</v>
      </c>
      <c r="K76" s="195" t="s">
        <v>4886</v>
      </c>
      <c r="L76" s="129"/>
      <c r="M76" s="129"/>
      <c r="N76" s="164" t="s">
        <v>48</v>
      </c>
      <c r="O76" s="164" t="s">
        <v>48</v>
      </c>
      <c r="P76" s="129"/>
      <c r="Q76" s="195" t="s">
        <v>6301</v>
      </c>
      <c r="R76" s="129"/>
      <c r="S76" s="129"/>
      <c r="T76" s="128" t="s">
        <v>6317</v>
      </c>
      <c r="U76" s="129" t="s">
        <v>6318</v>
      </c>
      <c r="V76" s="129" t="s">
        <v>6321</v>
      </c>
      <c r="W76" s="128" t="str">
        <f t="shared" si="2"/>
        <v>ECCDSP-378-19-Caraga</v>
      </c>
      <c r="X76" s="129" t="s">
        <v>6318</v>
      </c>
      <c r="Y76" s="129" t="s">
        <v>6321</v>
      </c>
      <c r="Z76" s="213" t="s">
        <v>6192</v>
      </c>
      <c r="AA76" s="155" t="s">
        <v>6079</v>
      </c>
      <c r="AB76" s="206"/>
    </row>
    <row r="77" spans="1:28" s="161" customFormat="1" ht="30" hidden="1" x14ac:dyDescent="0.25">
      <c r="A77" s="85" t="s">
        <v>765</v>
      </c>
      <c r="B77" s="128" t="s">
        <v>6322</v>
      </c>
      <c r="C77" s="215" t="s">
        <v>6324</v>
      </c>
      <c r="D77" s="129">
        <v>2</v>
      </c>
      <c r="E77" s="133">
        <v>1</v>
      </c>
      <c r="F77" s="128" t="s">
        <v>6412</v>
      </c>
      <c r="G77" s="128"/>
      <c r="H77" s="214">
        <v>2</v>
      </c>
      <c r="I77" s="131">
        <v>1</v>
      </c>
      <c r="J77" s="128" t="s">
        <v>6330</v>
      </c>
      <c r="K77" s="225" t="s">
        <v>4738</v>
      </c>
      <c r="L77" s="129"/>
      <c r="M77" s="129"/>
      <c r="N77" s="164"/>
      <c r="O77" s="164"/>
      <c r="P77" s="129"/>
      <c r="Q77" s="195" t="s">
        <v>6301</v>
      </c>
      <c r="R77" s="129"/>
      <c r="S77" s="129"/>
      <c r="T77" s="128" t="s">
        <v>6336</v>
      </c>
      <c r="U77" s="129" t="s">
        <v>6318</v>
      </c>
      <c r="V77" s="129" t="s">
        <v>6320</v>
      </c>
      <c r="W77" s="128" t="s">
        <v>6398</v>
      </c>
      <c r="X77" s="129" t="s">
        <v>6318</v>
      </c>
      <c r="Y77" s="129" t="s">
        <v>6320</v>
      </c>
      <c r="Z77" s="155"/>
      <c r="AA77" s="155"/>
      <c r="AB77" s="206"/>
    </row>
    <row r="78" spans="1:28" s="161" customFormat="1" ht="30" hidden="1" x14ac:dyDescent="0.25">
      <c r="A78" s="85" t="s">
        <v>766</v>
      </c>
      <c r="B78" s="128" t="s">
        <v>6322</v>
      </c>
      <c r="C78" s="215" t="s">
        <v>5195</v>
      </c>
      <c r="D78" s="129">
        <v>1</v>
      </c>
      <c r="E78" s="133">
        <v>1</v>
      </c>
      <c r="F78" s="128" t="s">
        <v>6413</v>
      </c>
      <c r="G78" s="128"/>
      <c r="H78" s="214">
        <v>1</v>
      </c>
      <c r="I78" s="131">
        <v>1</v>
      </c>
      <c r="J78" s="128" t="s">
        <v>6331</v>
      </c>
      <c r="K78" s="225" t="s">
        <v>4738</v>
      </c>
      <c r="L78" s="129"/>
      <c r="M78" s="129"/>
      <c r="N78" s="164"/>
      <c r="O78" s="164"/>
      <c r="P78" s="129"/>
      <c r="Q78" s="195" t="s">
        <v>6301</v>
      </c>
      <c r="R78" s="129"/>
      <c r="S78" s="129"/>
      <c r="T78" s="128" t="s">
        <v>6337</v>
      </c>
      <c r="U78" s="129" t="s">
        <v>6318</v>
      </c>
      <c r="V78" s="129" t="s">
        <v>6321</v>
      </c>
      <c r="W78" s="128" t="s">
        <v>6399</v>
      </c>
      <c r="X78" s="129" t="s">
        <v>6318</v>
      </c>
      <c r="Y78" s="129" t="s">
        <v>6321</v>
      </c>
      <c r="Z78" s="155"/>
      <c r="AA78" s="155"/>
      <c r="AB78" s="206"/>
    </row>
    <row r="79" spans="1:28" s="161" customFormat="1" ht="30" hidden="1" x14ac:dyDescent="0.25">
      <c r="A79" s="85" t="s">
        <v>769</v>
      </c>
      <c r="B79" s="128" t="s">
        <v>6323</v>
      </c>
      <c r="C79" s="215" t="s">
        <v>6325</v>
      </c>
      <c r="D79" s="129">
        <v>1</v>
      </c>
      <c r="E79" s="133">
        <v>1</v>
      </c>
      <c r="F79" s="128" t="s">
        <v>6414</v>
      </c>
      <c r="G79" s="128"/>
      <c r="H79" s="214">
        <v>1</v>
      </c>
      <c r="I79" s="131">
        <v>1</v>
      </c>
      <c r="J79" s="128" t="s">
        <v>6332</v>
      </c>
      <c r="K79" s="225" t="s">
        <v>4738</v>
      </c>
      <c r="L79" s="129"/>
      <c r="M79" s="129"/>
      <c r="N79" s="164"/>
      <c r="O79" s="164"/>
      <c r="P79" s="129"/>
      <c r="Q79" s="195" t="s">
        <v>6301</v>
      </c>
      <c r="R79" s="129"/>
      <c r="S79" s="129"/>
      <c r="T79" s="128" t="s">
        <v>6338</v>
      </c>
      <c r="U79" s="129" t="s">
        <v>6318</v>
      </c>
      <c r="V79" s="129" t="s">
        <v>6321</v>
      </c>
      <c r="W79" s="128" t="s">
        <v>6400</v>
      </c>
      <c r="X79" s="129" t="s">
        <v>6318</v>
      </c>
      <c r="Y79" s="129" t="s">
        <v>6321</v>
      </c>
      <c r="Z79" s="155"/>
      <c r="AA79" s="155"/>
      <c r="AB79" s="206"/>
    </row>
    <row r="80" spans="1:28" s="161" customFormat="1" ht="30" hidden="1" x14ac:dyDescent="0.25">
      <c r="A80" s="85" t="s">
        <v>770</v>
      </c>
      <c r="B80" s="128" t="s">
        <v>6323</v>
      </c>
      <c r="C80" s="215" t="s">
        <v>6326</v>
      </c>
      <c r="D80" s="129">
        <v>1</v>
      </c>
      <c r="E80" s="133">
        <v>1</v>
      </c>
      <c r="F80" s="128" t="s">
        <v>6415</v>
      </c>
      <c r="G80" s="128"/>
      <c r="H80" s="214">
        <v>1</v>
      </c>
      <c r="I80" s="131">
        <v>1</v>
      </c>
      <c r="J80" s="128" t="s">
        <v>6333</v>
      </c>
      <c r="K80" s="225" t="s">
        <v>4738</v>
      </c>
      <c r="L80" s="129"/>
      <c r="M80" s="129"/>
      <c r="N80" s="164"/>
      <c r="O80" s="164"/>
      <c r="P80" s="129"/>
      <c r="Q80" s="195" t="s">
        <v>6301</v>
      </c>
      <c r="R80" s="129"/>
      <c r="S80" s="129"/>
      <c r="T80" s="128" t="s">
        <v>6339</v>
      </c>
      <c r="U80" s="129" t="s">
        <v>6318</v>
      </c>
      <c r="V80" s="129" t="s">
        <v>6321</v>
      </c>
      <c r="W80" s="128" t="s">
        <v>6401</v>
      </c>
      <c r="X80" s="129" t="s">
        <v>6318</v>
      </c>
      <c r="Y80" s="129" t="s">
        <v>6321</v>
      </c>
      <c r="Z80" s="155"/>
      <c r="AA80" s="155"/>
      <c r="AB80" s="206"/>
    </row>
    <row r="81" spans="1:28" s="161" customFormat="1" ht="30" hidden="1" x14ac:dyDescent="0.25">
      <c r="A81" s="85" t="s">
        <v>771</v>
      </c>
      <c r="B81" s="128" t="s">
        <v>6323</v>
      </c>
      <c r="C81" s="215" t="s">
        <v>6327</v>
      </c>
      <c r="D81" s="129">
        <v>1</v>
      </c>
      <c r="E81" s="133">
        <v>1</v>
      </c>
      <c r="F81" s="128" t="s">
        <v>6416</v>
      </c>
      <c r="G81" s="128"/>
      <c r="H81" s="214">
        <v>1</v>
      </c>
      <c r="I81" s="131">
        <v>1</v>
      </c>
      <c r="J81" s="128" t="s">
        <v>6333</v>
      </c>
      <c r="K81" s="225" t="s">
        <v>4738</v>
      </c>
      <c r="L81" s="129"/>
      <c r="M81" s="129"/>
      <c r="N81" s="164"/>
      <c r="O81" s="164"/>
      <c r="P81" s="129"/>
      <c r="Q81" s="195" t="s">
        <v>6301</v>
      </c>
      <c r="R81" s="129"/>
      <c r="S81" s="129"/>
      <c r="T81" s="128" t="s">
        <v>6340</v>
      </c>
      <c r="U81" s="129" t="s">
        <v>6318</v>
      </c>
      <c r="V81" s="129" t="s">
        <v>6321</v>
      </c>
      <c r="W81" s="128" t="s">
        <v>6402</v>
      </c>
      <c r="X81" s="129" t="s">
        <v>6318</v>
      </c>
      <c r="Y81" s="129" t="s">
        <v>6321</v>
      </c>
      <c r="Z81" s="155"/>
      <c r="AA81" s="155"/>
      <c r="AB81" s="206"/>
    </row>
    <row r="82" spans="1:28" s="161" customFormat="1" ht="30" hidden="1" x14ac:dyDescent="0.25">
      <c r="A82" s="85" t="s">
        <v>772</v>
      </c>
      <c r="B82" s="128" t="s">
        <v>5717</v>
      </c>
      <c r="C82" s="215" t="s">
        <v>6328</v>
      </c>
      <c r="D82" s="129">
        <v>1</v>
      </c>
      <c r="E82" s="133">
        <v>1</v>
      </c>
      <c r="F82" s="128" t="s">
        <v>6417</v>
      </c>
      <c r="G82" s="128"/>
      <c r="H82" s="214">
        <v>1</v>
      </c>
      <c r="I82" s="131">
        <v>1</v>
      </c>
      <c r="J82" s="128" t="s">
        <v>6334</v>
      </c>
      <c r="K82" s="225" t="s">
        <v>4738</v>
      </c>
      <c r="L82" s="129"/>
      <c r="M82" s="129"/>
      <c r="N82" s="164"/>
      <c r="O82" s="164"/>
      <c r="P82" s="129"/>
      <c r="Q82" s="195" t="s">
        <v>6301</v>
      </c>
      <c r="R82" s="129"/>
      <c r="S82" s="129"/>
      <c r="T82" s="128" t="s">
        <v>6341</v>
      </c>
      <c r="U82" s="129" t="s">
        <v>6318</v>
      </c>
      <c r="V82" s="129" t="s">
        <v>6321</v>
      </c>
      <c r="W82" s="128" t="s">
        <v>6403</v>
      </c>
      <c r="X82" s="129" t="s">
        <v>6318</v>
      </c>
      <c r="Y82" s="129" t="s">
        <v>6321</v>
      </c>
      <c r="Z82" s="155"/>
      <c r="AA82" s="155"/>
      <c r="AB82" s="206"/>
    </row>
    <row r="83" spans="1:28" s="161" customFormat="1" ht="30" hidden="1" x14ac:dyDescent="0.25">
      <c r="A83" s="85" t="s">
        <v>773</v>
      </c>
      <c r="B83" s="128" t="s">
        <v>5717</v>
      </c>
      <c r="C83" s="215" t="s">
        <v>6329</v>
      </c>
      <c r="D83" s="129">
        <v>1</v>
      </c>
      <c r="E83" s="133">
        <v>1</v>
      </c>
      <c r="F83" s="128" t="s">
        <v>6418</v>
      </c>
      <c r="G83" s="128"/>
      <c r="H83" s="214">
        <v>1</v>
      </c>
      <c r="I83" s="131">
        <v>1</v>
      </c>
      <c r="J83" s="128" t="s">
        <v>6335</v>
      </c>
      <c r="K83" s="225" t="s">
        <v>4738</v>
      </c>
      <c r="L83" s="129"/>
      <c r="M83" s="129"/>
      <c r="N83" s="164"/>
      <c r="O83" s="164"/>
      <c r="P83" s="129"/>
      <c r="Q83" s="195" t="s">
        <v>6301</v>
      </c>
      <c r="R83" s="129"/>
      <c r="S83" s="129"/>
      <c r="T83" s="128" t="s">
        <v>6342</v>
      </c>
      <c r="U83" s="129" t="s">
        <v>6318</v>
      </c>
      <c r="V83" s="129" t="s">
        <v>6321</v>
      </c>
      <c r="W83" s="128" t="s">
        <v>6404</v>
      </c>
      <c r="X83" s="129" t="s">
        <v>6318</v>
      </c>
      <c r="Y83" s="129" t="s">
        <v>6321</v>
      </c>
      <c r="Z83" s="155"/>
      <c r="AA83" s="155"/>
      <c r="AB83" s="206"/>
    </row>
    <row r="84" spans="1:28" s="161" customFormat="1" hidden="1" x14ac:dyDescent="0.25">
      <c r="A84" s="85" t="s">
        <v>774</v>
      </c>
      <c r="B84" s="128" t="s">
        <v>5689</v>
      </c>
      <c r="C84" s="209" t="s">
        <v>5690</v>
      </c>
      <c r="D84" s="129">
        <v>1</v>
      </c>
      <c r="E84" s="133">
        <v>1</v>
      </c>
      <c r="F84" s="128" t="s">
        <v>5668</v>
      </c>
      <c r="G84" s="128"/>
      <c r="H84" s="214">
        <v>1</v>
      </c>
      <c r="I84" s="131">
        <v>1</v>
      </c>
      <c r="J84" s="211" t="s">
        <v>5675</v>
      </c>
      <c r="K84" s="195" t="s">
        <v>4886</v>
      </c>
      <c r="L84" s="164"/>
      <c r="M84" s="164"/>
      <c r="N84" s="129"/>
      <c r="O84" s="129"/>
      <c r="P84" s="129"/>
      <c r="Q84" s="129" t="s">
        <v>6195</v>
      </c>
      <c r="R84" s="129"/>
      <c r="S84" s="214"/>
      <c r="T84" s="128" t="s">
        <v>6343</v>
      </c>
      <c r="U84" s="129" t="s">
        <v>6318</v>
      </c>
      <c r="V84" s="129" t="s">
        <v>6321</v>
      </c>
      <c r="W84" s="128" t="s">
        <v>6405</v>
      </c>
      <c r="X84" s="129" t="s">
        <v>6318</v>
      </c>
      <c r="Y84" s="129" t="s">
        <v>6321</v>
      </c>
      <c r="Z84" s="172"/>
      <c r="AA84" s="155"/>
      <c r="AB84" s="206"/>
    </row>
    <row r="85" spans="1:28" s="161" customFormat="1" hidden="1" x14ac:dyDescent="0.25">
      <c r="A85" s="85" t="s">
        <v>775</v>
      </c>
      <c r="B85" s="128" t="s">
        <v>5689</v>
      </c>
      <c r="C85" s="209" t="s">
        <v>5691</v>
      </c>
      <c r="D85" s="129">
        <v>1</v>
      </c>
      <c r="E85" s="133">
        <v>1</v>
      </c>
      <c r="F85" s="128" t="s">
        <v>5669</v>
      </c>
      <c r="G85" s="128"/>
      <c r="H85" s="214">
        <v>1</v>
      </c>
      <c r="I85" s="131">
        <v>1</v>
      </c>
      <c r="J85" s="211" t="s">
        <v>5676</v>
      </c>
      <c r="K85" s="195" t="s">
        <v>4886</v>
      </c>
      <c r="L85" s="129"/>
      <c r="M85" s="129"/>
      <c r="N85" s="129"/>
      <c r="O85" s="129"/>
      <c r="P85" s="129"/>
      <c r="Q85" s="129" t="s">
        <v>6195</v>
      </c>
      <c r="R85" s="129"/>
      <c r="S85" s="214"/>
      <c r="T85" s="128" t="s">
        <v>6344</v>
      </c>
      <c r="U85" s="129" t="s">
        <v>6318</v>
      </c>
      <c r="V85" s="129" t="s">
        <v>6321</v>
      </c>
      <c r="W85" s="128" t="s">
        <v>6406</v>
      </c>
      <c r="X85" s="129" t="s">
        <v>6318</v>
      </c>
      <c r="Y85" s="129" t="s">
        <v>6321</v>
      </c>
      <c r="Z85" s="172"/>
      <c r="AA85" s="155"/>
      <c r="AB85" s="206"/>
    </row>
    <row r="86" spans="1:28" s="161" customFormat="1" hidden="1" x14ac:dyDescent="0.25">
      <c r="A86" s="85" t="s">
        <v>776</v>
      </c>
      <c r="B86" s="128" t="s">
        <v>5689</v>
      </c>
      <c r="C86" s="209" t="s">
        <v>5692</v>
      </c>
      <c r="D86" s="129">
        <v>1</v>
      </c>
      <c r="E86" s="133">
        <v>1</v>
      </c>
      <c r="F86" s="128" t="s">
        <v>5670</v>
      </c>
      <c r="G86" s="128"/>
      <c r="H86" s="214">
        <v>1</v>
      </c>
      <c r="I86" s="131">
        <v>1</v>
      </c>
      <c r="J86" s="211" t="s">
        <v>5677</v>
      </c>
      <c r="K86" s="195" t="s">
        <v>4886</v>
      </c>
      <c r="L86" s="129"/>
      <c r="M86" s="129"/>
      <c r="N86" s="129"/>
      <c r="O86" s="129"/>
      <c r="P86" s="129"/>
      <c r="Q86" s="129" t="s">
        <v>6195</v>
      </c>
      <c r="R86" s="129"/>
      <c r="S86" s="214"/>
      <c r="T86" s="128" t="s">
        <v>6345</v>
      </c>
      <c r="U86" s="129" t="s">
        <v>6318</v>
      </c>
      <c r="V86" s="129" t="s">
        <v>6321</v>
      </c>
      <c r="W86" s="128" t="s">
        <v>6407</v>
      </c>
      <c r="X86" s="129" t="s">
        <v>6318</v>
      </c>
      <c r="Y86" s="129" t="s">
        <v>6321</v>
      </c>
      <c r="Z86" s="172"/>
      <c r="AA86" s="155"/>
      <c r="AB86" s="206"/>
    </row>
    <row r="87" spans="1:28" s="161" customFormat="1" hidden="1" x14ac:dyDescent="0.25">
      <c r="A87" s="85" t="s">
        <v>779</v>
      </c>
      <c r="B87" s="128" t="s">
        <v>5689</v>
      </c>
      <c r="C87" s="209" t="s">
        <v>2843</v>
      </c>
      <c r="D87" s="129">
        <v>1</v>
      </c>
      <c r="E87" s="133">
        <v>1</v>
      </c>
      <c r="F87" s="128" t="s">
        <v>5671</v>
      </c>
      <c r="G87" s="128"/>
      <c r="H87" s="214">
        <v>1</v>
      </c>
      <c r="I87" s="131">
        <v>1</v>
      </c>
      <c r="J87" s="211" t="s">
        <v>5678</v>
      </c>
      <c r="K87" s="195" t="s">
        <v>4886</v>
      </c>
      <c r="L87" s="129"/>
      <c r="M87" s="129"/>
      <c r="N87" s="129"/>
      <c r="O87" s="129"/>
      <c r="P87" s="129"/>
      <c r="Q87" s="129" t="s">
        <v>6195</v>
      </c>
      <c r="R87" s="129"/>
      <c r="S87" s="214"/>
      <c r="T87" s="128" t="s">
        <v>6346</v>
      </c>
      <c r="U87" s="129" t="s">
        <v>6318</v>
      </c>
      <c r="V87" s="129" t="s">
        <v>6321</v>
      </c>
      <c r="W87" s="128" t="s">
        <v>6408</v>
      </c>
      <c r="X87" s="129" t="s">
        <v>6318</v>
      </c>
      <c r="Y87" s="129" t="s">
        <v>6321</v>
      </c>
      <c r="Z87" s="172"/>
      <c r="AA87" s="155"/>
      <c r="AB87" s="206"/>
    </row>
    <row r="88" spans="1:28" s="161" customFormat="1" hidden="1" x14ac:dyDescent="0.25">
      <c r="A88" s="85" t="s">
        <v>782</v>
      </c>
      <c r="B88" s="128" t="s">
        <v>5689</v>
      </c>
      <c r="C88" s="209" t="s">
        <v>5693</v>
      </c>
      <c r="D88" s="129">
        <v>1</v>
      </c>
      <c r="E88" s="133">
        <v>1</v>
      </c>
      <c r="F88" s="128" t="s">
        <v>5672</v>
      </c>
      <c r="G88" s="128"/>
      <c r="H88" s="214">
        <v>1</v>
      </c>
      <c r="I88" s="131">
        <v>1</v>
      </c>
      <c r="J88" s="211" t="s">
        <v>5679</v>
      </c>
      <c r="K88" s="195" t="s">
        <v>4886</v>
      </c>
      <c r="L88" s="129"/>
      <c r="M88" s="129"/>
      <c r="N88" s="129"/>
      <c r="O88" s="129"/>
      <c r="P88" s="129"/>
      <c r="Q88" s="129" t="s">
        <v>6195</v>
      </c>
      <c r="R88" s="129"/>
      <c r="S88" s="214"/>
      <c r="T88" s="128" t="s">
        <v>6347</v>
      </c>
      <c r="U88" s="129" t="s">
        <v>6318</v>
      </c>
      <c r="V88" s="129" t="s">
        <v>6321</v>
      </c>
      <c r="W88" s="128" t="s">
        <v>6409</v>
      </c>
      <c r="X88" s="129" t="s">
        <v>6318</v>
      </c>
      <c r="Y88" s="129" t="s">
        <v>6321</v>
      </c>
      <c r="Z88" s="172"/>
      <c r="AA88" s="172"/>
      <c r="AB88" s="206"/>
    </row>
    <row r="89" spans="1:28" s="161" customFormat="1" hidden="1" x14ac:dyDescent="0.25">
      <c r="A89" s="85" t="s">
        <v>783</v>
      </c>
      <c r="B89" s="128" t="s">
        <v>5689</v>
      </c>
      <c r="C89" s="209" t="s">
        <v>5694</v>
      </c>
      <c r="D89" s="129">
        <v>1</v>
      </c>
      <c r="E89" s="133">
        <v>1</v>
      </c>
      <c r="F89" s="128" t="s">
        <v>5673</v>
      </c>
      <c r="G89" s="128"/>
      <c r="H89" s="214">
        <v>2</v>
      </c>
      <c r="I89" s="131">
        <v>1</v>
      </c>
      <c r="J89" s="211" t="s">
        <v>5680</v>
      </c>
      <c r="K89" s="195" t="s">
        <v>4886</v>
      </c>
      <c r="L89" s="129"/>
      <c r="M89" s="129"/>
      <c r="N89" s="129"/>
      <c r="O89" s="129"/>
      <c r="P89" s="129"/>
      <c r="Q89" s="129" t="s">
        <v>6195</v>
      </c>
      <c r="R89" s="129"/>
      <c r="S89" s="214"/>
      <c r="T89" s="128" t="s">
        <v>6348</v>
      </c>
      <c r="U89" s="129" t="s">
        <v>6318</v>
      </c>
      <c r="V89" s="129" t="s">
        <v>6320</v>
      </c>
      <c r="W89" s="128" t="s">
        <v>6410</v>
      </c>
      <c r="X89" s="129" t="s">
        <v>6318</v>
      </c>
      <c r="Y89" s="129" t="s">
        <v>6320</v>
      </c>
      <c r="Z89" s="172"/>
      <c r="AA89" s="172"/>
      <c r="AB89" s="206"/>
    </row>
    <row r="90" spans="1:28" s="161" customFormat="1" hidden="1" x14ac:dyDescent="0.25">
      <c r="A90" s="85" t="s">
        <v>784</v>
      </c>
      <c r="B90" s="128" t="s">
        <v>5689</v>
      </c>
      <c r="C90" s="209" t="s">
        <v>5695</v>
      </c>
      <c r="D90" s="129">
        <v>2</v>
      </c>
      <c r="E90" s="133">
        <v>1</v>
      </c>
      <c r="F90" s="128" t="s">
        <v>5674</v>
      </c>
      <c r="G90" s="128"/>
      <c r="H90" s="214">
        <v>2</v>
      </c>
      <c r="I90" s="131">
        <v>1</v>
      </c>
      <c r="J90" s="211" t="s">
        <v>5681</v>
      </c>
      <c r="K90" s="195" t="s">
        <v>4886</v>
      </c>
      <c r="L90" s="129"/>
      <c r="M90" s="129"/>
      <c r="N90" s="129"/>
      <c r="O90" s="129"/>
      <c r="P90" s="129"/>
      <c r="Q90" s="129" t="s">
        <v>6195</v>
      </c>
      <c r="R90" s="129"/>
      <c r="S90" s="214"/>
      <c r="T90" s="128" t="s">
        <v>6349</v>
      </c>
      <c r="U90" s="129" t="s">
        <v>6318</v>
      </c>
      <c r="V90" s="129" t="s">
        <v>6320</v>
      </c>
      <c r="W90" s="128" t="s">
        <v>6411</v>
      </c>
      <c r="X90" s="129" t="s">
        <v>6318</v>
      </c>
      <c r="Y90" s="129" t="s">
        <v>6320</v>
      </c>
      <c r="Z90" s="172"/>
      <c r="AA90" s="172"/>
      <c r="AB90" s="206"/>
    </row>
    <row r="91" spans="1:28" s="161" customFormat="1" ht="30" hidden="1" x14ac:dyDescent="0.25">
      <c r="A91" s="85" t="s">
        <v>785</v>
      </c>
      <c r="B91" s="128" t="s">
        <v>5659</v>
      </c>
      <c r="C91" s="209"/>
      <c r="D91" s="129"/>
      <c r="E91" s="133"/>
      <c r="F91" s="128" t="s">
        <v>6419</v>
      </c>
      <c r="G91" s="128"/>
      <c r="H91" s="214">
        <v>1</v>
      </c>
      <c r="I91" s="131">
        <v>1</v>
      </c>
      <c r="J91" s="128" t="s">
        <v>6424</v>
      </c>
      <c r="K91" s="225" t="s">
        <v>4738</v>
      </c>
      <c r="L91" s="129"/>
      <c r="M91" s="129"/>
      <c r="N91" s="129"/>
      <c r="O91" s="129"/>
      <c r="P91" s="129"/>
      <c r="Q91" s="195" t="s">
        <v>6301</v>
      </c>
      <c r="R91" s="129"/>
      <c r="S91" s="214"/>
      <c r="T91" s="128"/>
      <c r="U91" s="129"/>
      <c r="V91" s="129"/>
      <c r="W91" s="128" t="s">
        <v>6428</v>
      </c>
      <c r="X91" s="129" t="s">
        <v>6378</v>
      </c>
      <c r="Y91" s="216" t="s">
        <v>6379</v>
      </c>
      <c r="Z91" s="170">
        <v>1</v>
      </c>
      <c r="AA91" s="172"/>
      <c r="AB91" s="206"/>
    </row>
    <row r="92" spans="1:28" ht="30" hidden="1" x14ac:dyDescent="0.25">
      <c r="A92" s="85" t="s">
        <v>786</v>
      </c>
      <c r="B92" s="128" t="s">
        <v>5659</v>
      </c>
      <c r="C92" s="128" t="s">
        <v>6365</v>
      </c>
      <c r="D92" s="133">
        <v>1</v>
      </c>
      <c r="E92" s="133">
        <v>1</v>
      </c>
      <c r="F92" s="128" t="s">
        <v>6420</v>
      </c>
      <c r="G92" s="128"/>
      <c r="H92" s="214">
        <v>1</v>
      </c>
      <c r="I92" s="131">
        <v>1</v>
      </c>
      <c r="J92" s="128" t="s">
        <v>6351</v>
      </c>
      <c r="K92" s="225" t="s">
        <v>4738</v>
      </c>
      <c r="L92" s="128"/>
      <c r="M92" s="128"/>
      <c r="N92" s="128"/>
      <c r="O92" s="128"/>
      <c r="P92" s="128"/>
      <c r="Q92" s="195" t="s">
        <v>6301</v>
      </c>
      <c r="R92" s="128"/>
      <c r="S92" s="129"/>
      <c r="T92" s="128" t="s">
        <v>6380</v>
      </c>
      <c r="U92" s="129" t="s">
        <v>6378</v>
      </c>
      <c r="V92" s="129" t="s">
        <v>6379</v>
      </c>
      <c r="W92" s="128" t="s">
        <v>6429</v>
      </c>
      <c r="X92" s="129" t="s">
        <v>6378</v>
      </c>
      <c r="Y92" s="216" t="s">
        <v>6379</v>
      </c>
      <c r="Z92" s="170"/>
      <c r="AB92" s="161"/>
    </row>
    <row r="93" spans="1:28" ht="30" hidden="1" x14ac:dyDescent="0.25">
      <c r="A93" s="85" t="s">
        <v>787</v>
      </c>
      <c r="B93" s="128" t="s">
        <v>6350</v>
      </c>
      <c r="C93" s="128" t="s">
        <v>6366</v>
      </c>
      <c r="D93" s="133">
        <v>1</v>
      </c>
      <c r="E93" s="133">
        <v>1</v>
      </c>
      <c r="F93" s="128" t="s">
        <v>6421</v>
      </c>
      <c r="G93" s="128"/>
      <c r="H93" s="214">
        <v>1</v>
      </c>
      <c r="I93" s="131">
        <v>1</v>
      </c>
      <c r="J93" s="128" t="s">
        <v>6352</v>
      </c>
      <c r="K93" s="225" t="s">
        <v>4738</v>
      </c>
      <c r="L93" s="128"/>
      <c r="M93" s="128"/>
      <c r="N93" s="128"/>
      <c r="O93" s="128"/>
      <c r="P93" s="128"/>
      <c r="Q93" s="195" t="s">
        <v>6301</v>
      </c>
      <c r="R93" s="128"/>
      <c r="S93" s="129"/>
      <c r="T93" s="128" t="s">
        <v>6381</v>
      </c>
      <c r="U93" s="129" t="s">
        <v>6378</v>
      </c>
      <c r="V93" s="129" t="s">
        <v>6379</v>
      </c>
      <c r="W93" s="128" t="s">
        <v>6430</v>
      </c>
      <c r="X93" s="129" t="s">
        <v>6378</v>
      </c>
      <c r="Y93" s="216" t="s">
        <v>6379</v>
      </c>
      <c r="Z93" s="170"/>
      <c r="AB93" s="161"/>
    </row>
    <row r="94" spans="1:28" ht="30" hidden="1" x14ac:dyDescent="0.25">
      <c r="A94" s="85" t="s">
        <v>796</v>
      </c>
      <c r="B94" s="128" t="s">
        <v>6350</v>
      </c>
      <c r="C94" s="128" t="s">
        <v>6367</v>
      </c>
      <c r="D94" s="133">
        <v>1</v>
      </c>
      <c r="E94" s="133">
        <v>1</v>
      </c>
      <c r="F94" s="128" t="s">
        <v>6443</v>
      </c>
      <c r="G94" s="128"/>
      <c r="H94" s="214">
        <v>1</v>
      </c>
      <c r="I94" s="131">
        <v>1</v>
      </c>
      <c r="J94" s="128" t="s">
        <v>6353</v>
      </c>
      <c r="K94" s="225" t="s">
        <v>4738</v>
      </c>
      <c r="L94" s="128"/>
      <c r="M94" s="128"/>
      <c r="N94" s="128"/>
      <c r="O94" s="128"/>
      <c r="P94" s="128"/>
      <c r="Q94" s="195" t="s">
        <v>6301</v>
      </c>
      <c r="R94" s="128"/>
      <c r="S94" s="129"/>
      <c r="T94" s="128" t="s">
        <v>6382</v>
      </c>
      <c r="U94" s="129" t="s">
        <v>6378</v>
      </c>
      <c r="V94" s="129" t="s">
        <v>6379</v>
      </c>
      <c r="W94" s="128"/>
      <c r="X94" s="129"/>
      <c r="Y94" s="216"/>
      <c r="Z94" s="170"/>
    </row>
    <row r="95" spans="1:28" ht="30" hidden="1" x14ac:dyDescent="0.25">
      <c r="A95" s="85" t="s">
        <v>797</v>
      </c>
      <c r="B95" s="128" t="s">
        <v>6350</v>
      </c>
      <c r="C95" s="128" t="s">
        <v>6368</v>
      </c>
      <c r="D95" s="133">
        <v>1</v>
      </c>
      <c r="E95" s="133">
        <v>1</v>
      </c>
      <c r="F95" s="128" t="s">
        <v>6427</v>
      </c>
      <c r="G95" s="128"/>
      <c r="H95" s="214">
        <v>1</v>
      </c>
      <c r="I95" s="131">
        <v>1</v>
      </c>
      <c r="J95" s="128" t="s">
        <v>6354</v>
      </c>
      <c r="K95" s="225" t="s">
        <v>4738</v>
      </c>
      <c r="L95" s="126"/>
      <c r="M95" s="126"/>
      <c r="N95" s="126"/>
      <c r="O95" s="126"/>
      <c r="P95" s="126"/>
      <c r="Q95" s="195" t="s">
        <v>6301</v>
      </c>
      <c r="R95" s="126"/>
      <c r="S95" s="133"/>
      <c r="T95" s="128" t="s">
        <v>6383</v>
      </c>
      <c r="U95" s="129" t="s">
        <v>6378</v>
      </c>
      <c r="V95" s="137" t="s">
        <v>6379</v>
      </c>
      <c r="W95" s="128" t="s">
        <v>6431</v>
      </c>
      <c r="X95" s="129" t="s">
        <v>6378</v>
      </c>
      <c r="Y95" s="216" t="s">
        <v>6379</v>
      </c>
      <c r="Z95" s="170"/>
    </row>
    <row r="96" spans="1:28" ht="30" hidden="1" x14ac:dyDescent="0.25">
      <c r="A96" s="85" t="s">
        <v>798</v>
      </c>
      <c r="B96" s="128" t="s">
        <v>6350</v>
      </c>
      <c r="C96" s="128"/>
      <c r="D96" s="133"/>
      <c r="E96" s="133"/>
      <c r="F96" s="128" t="s">
        <v>6425</v>
      </c>
      <c r="G96" s="128"/>
      <c r="H96" s="214">
        <v>1</v>
      </c>
      <c r="I96" s="131">
        <v>1</v>
      </c>
      <c r="J96" s="128" t="s">
        <v>6426</v>
      </c>
      <c r="K96" s="225" t="s">
        <v>4738</v>
      </c>
      <c r="L96" s="126"/>
      <c r="M96" s="126"/>
      <c r="N96" s="126"/>
      <c r="O96" s="126"/>
      <c r="P96" s="126"/>
      <c r="Q96" s="195" t="s">
        <v>6301</v>
      </c>
      <c r="R96" s="126"/>
      <c r="S96" s="133"/>
      <c r="T96" s="128"/>
      <c r="U96" s="129"/>
      <c r="V96" s="137"/>
      <c r="W96" s="128" t="s">
        <v>6432</v>
      </c>
      <c r="X96" s="129" t="s">
        <v>6378</v>
      </c>
      <c r="Y96" s="216" t="s">
        <v>6379</v>
      </c>
      <c r="Z96" s="170"/>
    </row>
    <row r="97" spans="1:26" hidden="1" x14ac:dyDescent="0.25">
      <c r="A97" s="85" t="s">
        <v>799</v>
      </c>
      <c r="B97" s="128" t="s">
        <v>5304</v>
      </c>
      <c r="C97" s="217" t="s">
        <v>5194</v>
      </c>
      <c r="D97" s="133">
        <v>1</v>
      </c>
      <c r="E97" s="133">
        <v>1</v>
      </c>
      <c r="F97" s="217" t="s">
        <v>6434</v>
      </c>
      <c r="G97" s="217"/>
      <c r="H97" s="131">
        <v>1</v>
      </c>
      <c r="I97" s="131">
        <v>1</v>
      </c>
      <c r="J97" s="284" t="s">
        <v>6355</v>
      </c>
      <c r="K97" s="223" t="s">
        <v>3461</v>
      </c>
      <c r="L97" s="133" t="s">
        <v>48</v>
      </c>
      <c r="M97" s="133" t="s">
        <v>48</v>
      </c>
      <c r="N97" s="126"/>
      <c r="O97" s="126"/>
      <c r="P97" s="126"/>
      <c r="Q97" s="129" t="s">
        <v>6457</v>
      </c>
      <c r="R97" s="126" t="s">
        <v>6732</v>
      </c>
      <c r="S97" s="133" t="s">
        <v>6734</v>
      </c>
      <c r="T97" s="128" t="s">
        <v>6384</v>
      </c>
      <c r="U97" s="129" t="s">
        <v>6394</v>
      </c>
      <c r="V97" s="137" t="s">
        <v>6396</v>
      </c>
      <c r="W97" s="128" t="s">
        <v>6433</v>
      </c>
      <c r="X97" s="129" t="s">
        <v>6394</v>
      </c>
      <c r="Y97" s="216" t="s">
        <v>6455</v>
      </c>
      <c r="Z97" s="170"/>
    </row>
    <row r="98" spans="1:26" hidden="1" x14ac:dyDescent="0.25">
      <c r="A98" s="85" t="s">
        <v>800</v>
      </c>
      <c r="B98" s="128" t="s">
        <v>5304</v>
      </c>
      <c r="C98" s="217" t="s">
        <v>6369</v>
      </c>
      <c r="D98" s="133">
        <v>1</v>
      </c>
      <c r="E98" s="133">
        <v>1</v>
      </c>
      <c r="F98" s="217" t="s">
        <v>6435</v>
      </c>
      <c r="G98" s="217"/>
      <c r="H98" s="131">
        <v>1</v>
      </c>
      <c r="I98" s="131">
        <v>1</v>
      </c>
      <c r="J98" s="219" t="s">
        <v>6356</v>
      </c>
      <c r="K98" s="223" t="s">
        <v>3461</v>
      </c>
      <c r="L98" s="133" t="s">
        <v>48</v>
      </c>
      <c r="M98" s="133" t="s">
        <v>48</v>
      </c>
      <c r="N98" s="126"/>
      <c r="O98" s="126"/>
      <c r="P98" s="126"/>
      <c r="Q98" s="129" t="s">
        <v>6457</v>
      </c>
      <c r="R98" s="126" t="s">
        <v>6732</v>
      </c>
      <c r="S98" s="133" t="s">
        <v>6734</v>
      </c>
      <c r="T98" s="128" t="s">
        <v>6385</v>
      </c>
      <c r="U98" s="129" t="s">
        <v>6394</v>
      </c>
      <c r="V98" s="137" t="s">
        <v>6396</v>
      </c>
      <c r="W98" s="128" t="s">
        <v>6445</v>
      </c>
      <c r="X98" s="129" t="s">
        <v>6394</v>
      </c>
      <c r="Y98" s="216" t="s">
        <v>6455</v>
      </c>
      <c r="Z98" s="170"/>
    </row>
    <row r="99" spans="1:26" hidden="1" x14ac:dyDescent="0.25">
      <c r="A99" s="85" t="s">
        <v>807</v>
      </c>
      <c r="B99" s="128" t="s">
        <v>5304</v>
      </c>
      <c r="C99" s="217" t="s">
        <v>6370</v>
      </c>
      <c r="D99" s="133">
        <v>1</v>
      </c>
      <c r="E99" s="133">
        <v>1</v>
      </c>
      <c r="F99" s="217" t="s">
        <v>6436</v>
      </c>
      <c r="G99" s="217"/>
      <c r="H99" s="131">
        <v>1</v>
      </c>
      <c r="I99" s="131">
        <v>1</v>
      </c>
      <c r="J99" s="219" t="s">
        <v>6357</v>
      </c>
      <c r="K99" s="223" t="s">
        <v>3461</v>
      </c>
      <c r="L99" s="133" t="s">
        <v>48</v>
      </c>
      <c r="M99" s="133" t="s">
        <v>48</v>
      </c>
      <c r="N99" s="126"/>
      <c r="O99" s="126"/>
      <c r="P99" s="126"/>
      <c r="Q99" s="129" t="s">
        <v>6457</v>
      </c>
      <c r="R99" s="126" t="s">
        <v>6732</v>
      </c>
      <c r="S99" s="133" t="s">
        <v>6734</v>
      </c>
      <c r="T99" s="128" t="s">
        <v>6386</v>
      </c>
      <c r="U99" s="129" t="s">
        <v>6394</v>
      </c>
      <c r="V99" s="137" t="s">
        <v>6396</v>
      </c>
      <c r="W99" s="128" t="s">
        <v>6446</v>
      </c>
      <c r="X99" s="129" t="s">
        <v>6394</v>
      </c>
      <c r="Y99" s="216" t="s">
        <v>6455</v>
      </c>
      <c r="Z99" s="170"/>
    </row>
    <row r="100" spans="1:26" hidden="1" x14ac:dyDescent="0.25">
      <c r="A100" s="85" t="s">
        <v>808</v>
      </c>
      <c r="B100" s="128" t="s">
        <v>5304</v>
      </c>
      <c r="C100" s="217" t="s">
        <v>6371</v>
      </c>
      <c r="D100" s="133">
        <v>1</v>
      </c>
      <c r="E100" s="133">
        <v>1</v>
      </c>
      <c r="F100" s="217" t="s">
        <v>6437</v>
      </c>
      <c r="G100" s="217"/>
      <c r="H100" s="131">
        <v>1</v>
      </c>
      <c r="I100" s="131">
        <v>1</v>
      </c>
      <c r="J100" s="284" t="s">
        <v>6358</v>
      </c>
      <c r="K100" s="223" t="s">
        <v>3461</v>
      </c>
      <c r="L100" s="133" t="s">
        <v>48</v>
      </c>
      <c r="M100" s="133" t="s">
        <v>48</v>
      </c>
      <c r="N100" s="126"/>
      <c r="O100" s="126"/>
      <c r="P100" s="126"/>
      <c r="Q100" s="129" t="s">
        <v>6457</v>
      </c>
      <c r="R100" s="126" t="s">
        <v>6732</v>
      </c>
      <c r="S100" s="133" t="s">
        <v>6734</v>
      </c>
      <c r="T100" s="128" t="s">
        <v>6387</v>
      </c>
      <c r="U100" s="129" t="s">
        <v>6394</v>
      </c>
      <c r="V100" s="137" t="s">
        <v>6396</v>
      </c>
      <c r="W100" s="128" t="s">
        <v>6447</v>
      </c>
      <c r="X100" s="129" t="s">
        <v>6394</v>
      </c>
      <c r="Y100" s="216" t="s">
        <v>6455</v>
      </c>
      <c r="Z100" s="170"/>
    </row>
    <row r="101" spans="1:26" hidden="1" x14ac:dyDescent="0.25">
      <c r="A101" s="85" t="s">
        <v>809</v>
      </c>
      <c r="B101" s="128" t="s">
        <v>5304</v>
      </c>
      <c r="C101" s="217" t="s">
        <v>6372</v>
      </c>
      <c r="D101" s="133">
        <v>1</v>
      </c>
      <c r="E101" s="133">
        <v>1</v>
      </c>
      <c r="F101" s="217" t="s">
        <v>6438</v>
      </c>
      <c r="G101" s="217"/>
      <c r="H101" s="131">
        <v>1</v>
      </c>
      <c r="I101" s="131">
        <v>1</v>
      </c>
      <c r="J101" s="284" t="s">
        <v>6359</v>
      </c>
      <c r="K101" s="223" t="s">
        <v>3461</v>
      </c>
      <c r="L101" s="133" t="s">
        <v>48</v>
      </c>
      <c r="M101" s="133" t="s">
        <v>48</v>
      </c>
      <c r="N101" s="126"/>
      <c r="O101" s="126"/>
      <c r="P101" s="126"/>
      <c r="Q101" s="129" t="s">
        <v>6457</v>
      </c>
      <c r="R101" s="126" t="s">
        <v>6732</v>
      </c>
      <c r="S101" s="133" t="s">
        <v>6734</v>
      </c>
      <c r="T101" s="128" t="s">
        <v>6388</v>
      </c>
      <c r="U101" s="129" t="s">
        <v>6394</v>
      </c>
      <c r="V101" s="137" t="s">
        <v>6396</v>
      </c>
      <c r="W101" s="128" t="s">
        <v>6448</v>
      </c>
      <c r="X101" s="129" t="s">
        <v>6394</v>
      </c>
      <c r="Y101" s="216" t="s">
        <v>6455</v>
      </c>
      <c r="Z101" s="170"/>
    </row>
    <row r="102" spans="1:26" hidden="1" x14ac:dyDescent="0.25">
      <c r="A102" s="85" t="s">
        <v>810</v>
      </c>
      <c r="B102" s="128" t="s">
        <v>5304</v>
      </c>
      <c r="C102" s="217" t="s">
        <v>6373</v>
      </c>
      <c r="D102" s="133">
        <v>1</v>
      </c>
      <c r="E102" s="133">
        <v>1</v>
      </c>
      <c r="F102" s="217" t="s">
        <v>6439</v>
      </c>
      <c r="G102" s="217"/>
      <c r="H102" s="131">
        <v>1</v>
      </c>
      <c r="I102" s="131">
        <v>1</v>
      </c>
      <c r="J102" s="284" t="s">
        <v>6360</v>
      </c>
      <c r="K102" s="223" t="s">
        <v>3461</v>
      </c>
      <c r="L102" s="133" t="s">
        <v>48</v>
      </c>
      <c r="M102" s="133" t="s">
        <v>48</v>
      </c>
      <c r="N102" s="126"/>
      <c r="O102" s="126"/>
      <c r="P102" s="126"/>
      <c r="Q102" s="129" t="s">
        <v>6457</v>
      </c>
      <c r="R102" s="126" t="s">
        <v>6732</v>
      </c>
      <c r="S102" s="133" t="s">
        <v>6734</v>
      </c>
      <c r="T102" s="128" t="s">
        <v>6389</v>
      </c>
      <c r="U102" s="129" t="s">
        <v>6394</v>
      </c>
      <c r="V102" s="137" t="s">
        <v>6396</v>
      </c>
      <c r="W102" s="128" t="s">
        <v>6449</v>
      </c>
      <c r="X102" s="129" t="s">
        <v>6394</v>
      </c>
      <c r="Y102" s="216" t="s">
        <v>6455</v>
      </c>
      <c r="Z102" s="170"/>
    </row>
    <row r="103" spans="1:26" hidden="1" x14ac:dyDescent="0.25">
      <c r="A103" s="85" t="s">
        <v>811</v>
      </c>
      <c r="B103" s="128" t="s">
        <v>5304</v>
      </c>
      <c r="C103" s="220" t="s">
        <v>6374</v>
      </c>
      <c r="D103" s="133">
        <v>1</v>
      </c>
      <c r="E103" s="133">
        <v>1</v>
      </c>
      <c r="F103" s="220" t="s">
        <v>6440</v>
      </c>
      <c r="G103" s="220"/>
      <c r="H103" s="131">
        <v>1</v>
      </c>
      <c r="I103" s="131">
        <v>1</v>
      </c>
      <c r="J103" s="284" t="s">
        <v>6361</v>
      </c>
      <c r="K103" s="223" t="s">
        <v>3461</v>
      </c>
      <c r="L103" s="133" t="s">
        <v>48</v>
      </c>
      <c r="M103" s="133" t="s">
        <v>48</v>
      </c>
      <c r="N103" s="126"/>
      <c r="O103" s="126"/>
      <c r="P103" s="126"/>
      <c r="Q103" s="129" t="s">
        <v>6457</v>
      </c>
      <c r="R103" s="126" t="s">
        <v>6732</v>
      </c>
      <c r="S103" s="133" t="s">
        <v>6734</v>
      </c>
      <c r="T103" s="128" t="s">
        <v>6390</v>
      </c>
      <c r="U103" s="129" t="s">
        <v>6394</v>
      </c>
      <c r="V103" s="137" t="s">
        <v>6396</v>
      </c>
      <c r="W103" s="128" t="s">
        <v>6450</v>
      </c>
      <c r="X103" s="129" t="s">
        <v>6394</v>
      </c>
      <c r="Y103" s="216" t="s">
        <v>6455</v>
      </c>
      <c r="Z103" s="170"/>
    </row>
    <row r="104" spans="1:26" hidden="1" x14ac:dyDescent="0.25">
      <c r="A104" s="85" t="s">
        <v>812</v>
      </c>
      <c r="B104" s="128" t="s">
        <v>5304</v>
      </c>
      <c r="C104" s="221" t="s">
        <v>6375</v>
      </c>
      <c r="D104" s="133">
        <v>1</v>
      </c>
      <c r="E104" s="133">
        <v>1</v>
      </c>
      <c r="F104" s="221" t="s">
        <v>6441</v>
      </c>
      <c r="G104" s="221"/>
      <c r="H104" s="131">
        <v>1</v>
      </c>
      <c r="I104" s="131">
        <v>1</v>
      </c>
      <c r="J104" s="284" t="s">
        <v>6362</v>
      </c>
      <c r="K104" s="223" t="s">
        <v>3461</v>
      </c>
      <c r="L104" s="133" t="s">
        <v>48</v>
      </c>
      <c r="M104" s="133" t="s">
        <v>48</v>
      </c>
      <c r="N104" s="126"/>
      <c r="O104" s="126"/>
      <c r="P104" s="126"/>
      <c r="Q104" s="129" t="s">
        <v>6457</v>
      </c>
      <c r="R104" s="126" t="s">
        <v>6732</v>
      </c>
      <c r="S104" s="133" t="s">
        <v>6734</v>
      </c>
      <c r="T104" s="128" t="s">
        <v>6391</v>
      </c>
      <c r="U104" s="129" t="s">
        <v>6394</v>
      </c>
      <c r="V104" s="137" t="s">
        <v>6396</v>
      </c>
      <c r="W104" s="128" t="s">
        <v>6451</v>
      </c>
      <c r="X104" s="129" t="s">
        <v>6394</v>
      </c>
      <c r="Y104" s="216" t="s">
        <v>6455</v>
      </c>
      <c r="Z104" s="170"/>
    </row>
    <row r="105" spans="1:26" hidden="1" x14ac:dyDescent="0.25">
      <c r="A105" s="85" t="s">
        <v>813</v>
      </c>
      <c r="B105" s="128" t="s">
        <v>5304</v>
      </c>
      <c r="C105" s="222" t="s">
        <v>6376</v>
      </c>
      <c r="D105" s="133">
        <v>1</v>
      </c>
      <c r="E105" s="133">
        <v>1</v>
      </c>
      <c r="F105" s="128" t="s">
        <v>6442</v>
      </c>
      <c r="G105" s="128"/>
      <c r="H105" s="131">
        <v>1</v>
      </c>
      <c r="I105" s="131">
        <v>1</v>
      </c>
      <c r="J105" s="128" t="s">
        <v>6363</v>
      </c>
      <c r="K105" s="223" t="s">
        <v>3461</v>
      </c>
      <c r="L105" s="133" t="s">
        <v>48</v>
      </c>
      <c r="M105" s="133" t="s">
        <v>48</v>
      </c>
      <c r="N105" s="126"/>
      <c r="O105" s="126"/>
      <c r="P105" s="126"/>
      <c r="Q105" s="129" t="s">
        <v>6457</v>
      </c>
      <c r="R105" s="126" t="s">
        <v>6732</v>
      </c>
      <c r="S105" s="133" t="s">
        <v>6734</v>
      </c>
      <c r="T105" s="128" t="s">
        <v>6392</v>
      </c>
      <c r="U105" s="129" t="s">
        <v>6394</v>
      </c>
      <c r="V105" s="137" t="s">
        <v>6396</v>
      </c>
      <c r="W105" s="128" t="s">
        <v>6452</v>
      </c>
      <c r="X105" s="129" t="s">
        <v>6394</v>
      </c>
      <c r="Y105" s="216" t="s">
        <v>6455</v>
      </c>
      <c r="Z105" s="170"/>
    </row>
    <row r="106" spans="1:26" ht="30" hidden="1" x14ac:dyDescent="0.25">
      <c r="A106" s="85" t="s">
        <v>814</v>
      </c>
      <c r="B106" s="128" t="s">
        <v>6350</v>
      </c>
      <c r="C106" s="222"/>
      <c r="D106" s="133"/>
      <c r="E106" s="133"/>
      <c r="F106" s="128" t="s">
        <v>6443</v>
      </c>
      <c r="G106" s="128"/>
      <c r="H106" s="131">
        <v>1</v>
      </c>
      <c r="I106" s="131">
        <v>1</v>
      </c>
      <c r="J106" s="128" t="s">
        <v>6353</v>
      </c>
      <c r="K106" s="225" t="s">
        <v>4738</v>
      </c>
      <c r="L106" s="126"/>
      <c r="M106" s="126"/>
      <c r="N106" s="126"/>
      <c r="O106" s="126"/>
      <c r="P106" s="126"/>
      <c r="Q106" s="195" t="s">
        <v>6301</v>
      </c>
      <c r="R106" s="126"/>
      <c r="S106" s="133"/>
      <c r="T106" s="128"/>
      <c r="U106" s="129"/>
      <c r="V106" s="137"/>
      <c r="W106" s="128" t="s">
        <v>6453</v>
      </c>
      <c r="X106" s="129" t="s">
        <v>6394</v>
      </c>
      <c r="Y106" s="216" t="s">
        <v>6455</v>
      </c>
      <c r="Z106" s="170"/>
    </row>
    <row r="107" spans="1:26" x14ac:dyDescent="0.25">
      <c r="A107" s="85"/>
      <c r="B107" s="239"/>
      <c r="C107" s="222"/>
      <c r="D107" s="133"/>
      <c r="E107" s="133"/>
      <c r="F107" s="128"/>
      <c r="G107" s="128"/>
      <c r="H107" s="131"/>
      <c r="I107" s="131"/>
      <c r="J107" s="284"/>
      <c r="K107" s="223"/>
      <c r="L107" s="126"/>
      <c r="M107" s="126"/>
      <c r="N107" s="126"/>
      <c r="O107" s="126"/>
      <c r="P107" s="126"/>
      <c r="Q107" s="126"/>
      <c r="R107" s="126"/>
      <c r="S107" s="133"/>
      <c r="T107" s="128"/>
      <c r="U107" s="129"/>
      <c r="V107" s="137"/>
      <c r="W107" s="128"/>
      <c r="X107" s="129"/>
      <c r="Y107" s="216"/>
      <c r="Z107" s="170"/>
    </row>
    <row r="108" spans="1:26" hidden="1" x14ac:dyDescent="0.25">
      <c r="A108" s="85" t="s">
        <v>816</v>
      </c>
      <c r="B108" s="128" t="s">
        <v>6458</v>
      </c>
      <c r="C108" s="128" t="s">
        <v>6597</v>
      </c>
      <c r="D108" s="133">
        <v>1</v>
      </c>
      <c r="E108" s="133">
        <v>1</v>
      </c>
      <c r="F108" s="128" t="s">
        <v>6461</v>
      </c>
      <c r="G108" s="128"/>
      <c r="H108" s="131">
        <v>2</v>
      </c>
      <c r="I108" s="131">
        <v>1</v>
      </c>
      <c r="J108" s="128" t="s">
        <v>6527</v>
      </c>
      <c r="K108" s="128" t="s">
        <v>3461</v>
      </c>
      <c r="L108" s="126"/>
      <c r="M108" s="126"/>
      <c r="N108" s="129" t="s">
        <v>48</v>
      </c>
      <c r="O108" s="129" t="s">
        <v>48</v>
      </c>
      <c r="P108" s="126" t="s">
        <v>6725</v>
      </c>
      <c r="Q108" s="126" t="s">
        <v>6717</v>
      </c>
      <c r="R108" s="126" t="s">
        <v>6722</v>
      </c>
      <c r="S108" s="133" t="s">
        <v>6727</v>
      </c>
      <c r="T108" s="128" t="s">
        <v>6624</v>
      </c>
      <c r="U108" s="129" t="s">
        <v>6588</v>
      </c>
      <c r="V108" s="137" t="s">
        <v>6596</v>
      </c>
      <c r="W108" s="128" t="str">
        <f>CONCATENATE("ECCDSP-",409,"-20-Caraga")</f>
        <v>ECCDSP-409-20-Caraga</v>
      </c>
      <c r="X108" s="128" t="s">
        <v>6588</v>
      </c>
      <c r="Y108" s="128" t="s">
        <v>6591</v>
      </c>
      <c r="Z108" s="170"/>
    </row>
    <row r="109" spans="1:26" hidden="1" x14ac:dyDescent="0.25">
      <c r="A109" s="85" t="s">
        <v>817</v>
      </c>
      <c r="B109" s="128" t="s">
        <v>6458</v>
      </c>
      <c r="C109" s="128" t="s">
        <v>2464</v>
      </c>
      <c r="D109" s="133">
        <v>1</v>
      </c>
      <c r="E109" s="133">
        <v>1</v>
      </c>
      <c r="F109" s="128" t="s">
        <v>6462</v>
      </c>
      <c r="G109" s="128"/>
      <c r="H109" s="131">
        <v>2</v>
      </c>
      <c r="I109" s="131">
        <v>1</v>
      </c>
      <c r="J109" s="128" t="s">
        <v>4720</v>
      </c>
      <c r="K109" s="128" t="s">
        <v>3461</v>
      </c>
      <c r="L109" s="129"/>
      <c r="M109" s="129"/>
      <c r="N109" s="129" t="s">
        <v>48</v>
      </c>
      <c r="O109" s="129" t="s">
        <v>48</v>
      </c>
      <c r="P109" s="126" t="s">
        <v>6725</v>
      </c>
      <c r="Q109" s="126" t="s">
        <v>6717</v>
      </c>
      <c r="R109" s="126" t="s">
        <v>6722</v>
      </c>
      <c r="S109" s="133" t="s">
        <v>6727</v>
      </c>
      <c r="T109" s="128" t="s">
        <v>6625</v>
      </c>
      <c r="U109" s="129" t="s">
        <v>6588</v>
      </c>
      <c r="V109" s="137" t="s">
        <v>6596</v>
      </c>
      <c r="W109" s="128" t="str">
        <f>CONCATENATE("ECCDSP-",410,"-20-Caraga")</f>
        <v>ECCDSP-410-20-Caraga</v>
      </c>
      <c r="X109" s="128" t="s">
        <v>6588</v>
      </c>
      <c r="Y109" s="128" t="s">
        <v>6591</v>
      </c>
      <c r="Z109" s="170"/>
    </row>
    <row r="110" spans="1:26" hidden="1" x14ac:dyDescent="0.25">
      <c r="A110" s="85" t="s">
        <v>818</v>
      </c>
      <c r="B110" s="128" t="s">
        <v>6458</v>
      </c>
      <c r="C110" s="128" t="s">
        <v>5424</v>
      </c>
      <c r="D110" s="133">
        <v>1</v>
      </c>
      <c r="E110" s="133">
        <v>1</v>
      </c>
      <c r="F110" s="128" t="s">
        <v>6463</v>
      </c>
      <c r="G110" s="128"/>
      <c r="H110" s="131">
        <v>1</v>
      </c>
      <c r="I110" s="131">
        <v>1</v>
      </c>
      <c r="J110" s="128" t="s">
        <v>5391</v>
      </c>
      <c r="K110" s="128" t="s">
        <v>3461</v>
      </c>
      <c r="L110" s="129" t="s">
        <v>48</v>
      </c>
      <c r="M110" s="129" t="s">
        <v>48</v>
      </c>
      <c r="N110" s="126"/>
      <c r="O110" s="126"/>
      <c r="P110" s="126" t="s">
        <v>6725</v>
      </c>
      <c r="Q110" s="126" t="s">
        <v>6717</v>
      </c>
      <c r="R110" s="126" t="s">
        <v>6722</v>
      </c>
      <c r="S110" s="133" t="s">
        <v>6727</v>
      </c>
      <c r="T110" s="128" t="s">
        <v>6626</v>
      </c>
      <c r="U110" s="129" t="s">
        <v>6588</v>
      </c>
      <c r="V110" s="137" t="s">
        <v>6596</v>
      </c>
      <c r="W110" s="128" t="str">
        <f>CONCATENATE("ECCDSP-",411,"-20-Caraga")</f>
        <v>ECCDSP-411-20-Caraga</v>
      </c>
      <c r="X110" s="128" t="s">
        <v>6588</v>
      </c>
      <c r="Y110" s="128" t="s">
        <v>6596</v>
      </c>
      <c r="Z110" s="170"/>
    </row>
    <row r="111" spans="1:26" hidden="1" x14ac:dyDescent="0.25">
      <c r="A111" s="85" t="s">
        <v>819</v>
      </c>
      <c r="B111" s="128" t="s">
        <v>6458</v>
      </c>
      <c r="C111" s="128" t="s">
        <v>6598</v>
      </c>
      <c r="D111" s="133">
        <v>1</v>
      </c>
      <c r="E111" s="133">
        <v>1</v>
      </c>
      <c r="F111" s="128" t="s">
        <v>6464</v>
      </c>
      <c r="G111" s="128"/>
      <c r="H111" s="131">
        <v>2</v>
      </c>
      <c r="I111" s="131">
        <v>1</v>
      </c>
      <c r="J111" s="128" t="s">
        <v>6528</v>
      </c>
      <c r="K111" s="128" t="s">
        <v>3461</v>
      </c>
      <c r="L111" s="129"/>
      <c r="M111" s="129"/>
      <c r="N111" s="129" t="s">
        <v>48</v>
      </c>
      <c r="O111" s="129" t="s">
        <v>48</v>
      </c>
      <c r="P111" s="126" t="s">
        <v>6725</v>
      </c>
      <c r="Q111" s="126" t="s">
        <v>6717</v>
      </c>
      <c r="R111" s="126" t="s">
        <v>6722</v>
      </c>
      <c r="S111" s="133" t="s">
        <v>6727</v>
      </c>
      <c r="T111" s="128" t="s">
        <v>6627</v>
      </c>
      <c r="U111" s="129" t="s">
        <v>6588</v>
      </c>
      <c r="V111" s="137" t="s">
        <v>6596</v>
      </c>
      <c r="W111" s="128" t="str">
        <f>CONCATENATE("ECCDSP-",412,"-20-Caraga")</f>
        <v>ECCDSP-412-20-Caraga</v>
      </c>
      <c r="X111" s="128" t="s">
        <v>6588</v>
      </c>
      <c r="Y111" s="128" t="s">
        <v>6591</v>
      </c>
      <c r="Z111" s="170"/>
    </row>
    <row r="112" spans="1:26" hidden="1" x14ac:dyDescent="0.25">
      <c r="A112" s="85" t="s">
        <v>820</v>
      </c>
      <c r="B112" s="128" t="s">
        <v>6458</v>
      </c>
      <c r="C112" s="128" t="s">
        <v>6599</v>
      </c>
      <c r="D112" s="133">
        <v>1</v>
      </c>
      <c r="E112" s="133">
        <v>1</v>
      </c>
      <c r="F112" s="128" t="s">
        <v>6465</v>
      </c>
      <c r="G112" s="128"/>
      <c r="H112" s="131">
        <v>1</v>
      </c>
      <c r="I112" s="131">
        <v>1</v>
      </c>
      <c r="J112" s="128" t="s">
        <v>6529</v>
      </c>
      <c r="K112" s="128" t="s">
        <v>6586</v>
      </c>
      <c r="L112" s="129" t="s">
        <v>48</v>
      </c>
      <c r="M112" s="129" t="s">
        <v>48</v>
      </c>
      <c r="N112" s="126"/>
      <c r="O112" s="126"/>
      <c r="P112" s="126" t="s">
        <v>6725</v>
      </c>
      <c r="Q112" s="126" t="s">
        <v>6717</v>
      </c>
      <c r="R112" s="126" t="s">
        <v>6722</v>
      </c>
      <c r="S112" s="133" t="s">
        <v>6727</v>
      </c>
      <c r="T112" s="128" t="s">
        <v>6628</v>
      </c>
      <c r="U112" s="129" t="s">
        <v>6588</v>
      </c>
      <c r="V112" s="137" t="s">
        <v>6596</v>
      </c>
      <c r="W112" s="128" t="str">
        <f>CONCATENATE("ECCDSP-",413,"-20-Caraga")</f>
        <v>ECCDSP-413-20-Caraga</v>
      </c>
      <c r="X112" s="128" t="s">
        <v>6588</v>
      </c>
      <c r="Y112" s="128" t="s">
        <v>6596</v>
      </c>
      <c r="Z112" s="170"/>
    </row>
    <row r="113" spans="1:26" hidden="1" x14ac:dyDescent="0.25">
      <c r="A113" s="85" t="s">
        <v>821</v>
      </c>
      <c r="B113" s="128" t="s">
        <v>6458</v>
      </c>
      <c r="C113" s="128" t="s">
        <v>6600</v>
      </c>
      <c r="D113" s="133">
        <v>1</v>
      </c>
      <c r="E113" s="133">
        <v>1</v>
      </c>
      <c r="F113" s="128" t="s">
        <v>6466</v>
      </c>
      <c r="G113" s="128"/>
      <c r="H113" s="131">
        <v>1</v>
      </c>
      <c r="I113" s="131">
        <v>1</v>
      </c>
      <c r="J113" s="128" t="s">
        <v>6530</v>
      </c>
      <c r="K113" s="128" t="s">
        <v>3461</v>
      </c>
      <c r="L113" s="129"/>
      <c r="M113" s="129"/>
      <c r="N113" s="129" t="s">
        <v>48</v>
      </c>
      <c r="O113" s="129" t="s">
        <v>48</v>
      </c>
      <c r="P113" s="126" t="s">
        <v>6725</v>
      </c>
      <c r="Q113" s="126" t="s">
        <v>6717</v>
      </c>
      <c r="R113" s="126" t="s">
        <v>6722</v>
      </c>
      <c r="S113" s="133" t="s">
        <v>6727</v>
      </c>
      <c r="T113" s="128" t="s">
        <v>6629</v>
      </c>
      <c r="U113" s="129" t="s">
        <v>6588</v>
      </c>
      <c r="V113" s="137" t="s">
        <v>6596</v>
      </c>
      <c r="W113" s="128" t="str">
        <f>CONCATENATE("ECCDSP-",414,"-20-Caraga")</f>
        <v>ECCDSP-414-20-Caraga</v>
      </c>
      <c r="X113" s="128" t="s">
        <v>6588</v>
      </c>
      <c r="Y113" s="128" t="s">
        <v>6596</v>
      </c>
      <c r="Z113" s="170"/>
    </row>
    <row r="114" spans="1:26" hidden="1" x14ac:dyDescent="0.25">
      <c r="A114" s="85" t="s">
        <v>822</v>
      </c>
      <c r="B114" s="128" t="s">
        <v>6458</v>
      </c>
      <c r="C114" s="128" t="s">
        <v>6601</v>
      </c>
      <c r="D114" s="133">
        <v>1</v>
      </c>
      <c r="E114" s="133">
        <v>1</v>
      </c>
      <c r="F114" s="128" t="s">
        <v>6467</v>
      </c>
      <c r="G114" s="128"/>
      <c r="H114" s="131">
        <v>1</v>
      </c>
      <c r="I114" s="131">
        <v>1</v>
      </c>
      <c r="J114" s="128" t="s">
        <v>6531</v>
      </c>
      <c r="K114" s="128" t="s">
        <v>3461</v>
      </c>
      <c r="L114" s="129" t="s">
        <v>48</v>
      </c>
      <c r="M114" s="129" t="s">
        <v>48</v>
      </c>
      <c r="N114" s="126"/>
      <c r="O114" s="126"/>
      <c r="P114" s="126" t="s">
        <v>6725</v>
      </c>
      <c r="Q114" s="126" t="s">
        <v>6717</v>
      </c>
      <c r="R114" s="126" t="s">
        <v>6722</v>
      </c>
      <c r="S114" s="133" t="s">
        <v>6727</v>
      </c>
      <c r="T114" s="128" t="s">
        <v>6630</v>
      </c>
      <c r="U114" s="129" t="s">
        <v>6588</v>
      </c>
      <c r="V114" s="137" t="s">
        <v>6596</v>
      </c>
      <c r="W114" s="128" t="str">
        <f>CONCATENATE("ECCDSP-",415,"-20-Caraga")</f>
        <v>ECCDSP-415-20-Caraga</v>
      </c>
      <c r="X114" s="128" t="s">
        <v>6588</v>
      </c>
      <c r="Y114" s="128" t="s">
        <v>6596</v>
      </c>
      <c r="Z114" s="170"/>
    </row>
    <row r="115" spans="1:26" hidden="1" x14ac:dyDescent="0.25">
      <c r="A115" s="85" t="s">
        <v>823</v>
      </c>
      <c r="B115" s="128" t="s">
        <v>6458</v>
      </c>
      <c r="C115" s="128" t="s">
        <v>6602</v>
      </c>
      <c r="D115" s="133">
        <v>1</v>
      </c>
      <c r="E115" s="133">
        <v>1</v>
      </c>
      <c r="F115" s="128" t="s">
        <v>6468</v>
      </c>
      <c r="G115" s="128"/>
      <c r="H115" s="131">
        <v>1</v>
      </c>
      <c r="I115" s="131">
        <v>1</v>
      </c>
      <c r="J115" s="128" t="s">
        <v>6532</v>
      </c>
      <c r="K115" s="128" t="s">
        <v>3461</v>
      </c>
      <c r="L115" s="129" t="s">
        <v>48</v>
      </c>
      <c r="M115" s="129" t="s">
        <v>48</v>
      </c>
      <c r="N115" s="126"/>
      <c r="O115" s="126"/>
      <c r="P115" s="126" t="s">
        <v>6725</v>
      </c>
      <c r="Q115" s="126" t="s">
        <v>6717</v>
      </c>
      <c r="R115" s="126" t="s">
        <v>6722</v>
      </c>
      <c r="S115" s="133" t="s">
        <v>6727</v>
      </c>
      <c r="T115" s="128" t="s">
        <v>6631</v>
      </c>
      <c r="U115" s="129" t="s">
        <v>6588</v>
      </c>
      <c r="V115" s="137" t="s">
        <v>6596</v>
      </c>
      <c r="W115" s="128" t="str">
        <f>CONCATENATE("ECCDSP-",416,"-20-Caraga")</f>
        <v>ECCDSP-416-20-Caraga</v>
      </c>
      <c r="X115" s="128" t="s">
        <v>6588</v>
      </c>
      <c r="Y115" s="128" t="s">
        <v>6596</v>
      </c>
      <c r="Z115" s="170"/>
    </row>
    <row r="116" spans="1:26" hidden="1" x14ac:dyDescent="0.25">
      <c r="A116" s="85" t="s">
        <v>824</v>
      </c>
      <c r="B116" s="128" t="s">
        <v>6458</v>
      </c>
      <c r="C116" s="128" t="s">
        <v>6603</v>
      </c>
      <c r="D116" s="133">
        <v>1</v>
      </c>
      <c r="E116" s="133">
        <v>1</v>
      </c>
      <c r="F116" s="128" t="s">
        <v>6469</v>
      </c>
      <c r="G116" s="128"/>
      <c r="H116" s="131">
        <v>1</v>
      </c>
      <c r="I116" s="131">
        <v>1</v>
      </c>
      <c r="J116" s="128" t="s">
        <v>6533</v>
      </c>
      <c r="K116" s="128" t="s">
        <v>3461</v>
      </c>
      <c r="L116" s="129" t="s">
        <v>48</v>
      </c>
      <c r="M116" s="129" t="s">
        <v>48</v>
      </c>
      <c r="N116" s="126"/>
      <c r="O116" s="126"/>
      <c r="P116" s="126" t="s">
        <v>6725</v>
      </c>
      <c r="Q116" s="126" t="s">
        <v>6717</v>
      </c>
      <c r="R116" s="126" t="s">
        <v>6722</v>
      </c>
      <c r="S116" s="133" t="s">
        <v>6727</v>
      </c>
      <c r="T116" s="128" t="s">
        <v>6632</v>
      </c>
      <c r="U116" s="129" t="s">
        <v>6588</v>
      </c>
      <c r="V116" s="137" t="s">
        <v>6596</v>
      </c>
      <c r="W116" s="128" t="str">
        <f>CONCATENATE("ECCDSP-",417,"-20-Caraga")</f>
        <v>ECCDSP-417-20-Caraga</v>
      </c>
      <c r="X116" s="128" t="s">
        <v>6588</v>
      </c>
      <c r="Y116" s="128" t="s">
        <v>6596</v>
      </c>
      <c r="Z116" s="170"/>
    </row>
    <row r="117" spans="1:26" hidden="1" x14ac:dyDescent="0.25">
      <c r="A117" s="85" t="s">
        <v>825</v>
      </c>
      <c r="B117" s="128" t="s">
        <v>6458</v>
      </c>
      <c r="C117" s="128" t="s">
        <v>6604</v>
      </c>
      <c r="D117" s="133">
        <v>1</v>
      </c>
      <c r="E117" s="133">
        <v>1</v>
      </c>
      <c r="F117" s="128" t="s">
        <v>6470</v>
      </c>
      <c r="G117" s="128"/>
      <c r="H117" s="131">
        <v>1</v>
      </c>
      <c r="I117" s="131">
        <v>1</v>
      </c>
      <c r="J117" s="128" t="s">
        <v>6534</v>
      </c>
      <c r="K117" s="128" t="s">
        <v>3461</v>
      </c>
      <c r="L117" s="129" t="s">
        <v>48</v>
      </c>
      <c r="M117" s="129" t="s">
        <v>48</v>
      </c>
      <c r="N117" s="126"/>
      <c r="O117" s="126"/>
      <c r="P117" s="126" t="s">
        <v>6725</v>
      </c>
      <c r="Q117" s="126" t="s">
        <v>6717</v>
      </c>
      <c r="R117" s="126" t="s">
        <v>6722</v>
      </c>
      <c r="S117" s="133" t="s">
        <v>6727</v>
      </c>
      <c r="T117" s="128" t="s">
        <v>6633</v>
      </c>
      <c r="U117" s="129" t="s">
        <v>6588</v>
      </c>
      <c r="V117" s="137" t="s">
        <v>6596</v>
      </c>
      <c r="W117" s="128" t="str">
        <f>CONCATENATE("ECCDSP-",418,"-20-Caraga")</f>
        <v>ECCDSP-418-20-Caraga</v>
      </c>
      <c r="X117" s="128" t="s">
        <v>6588</v>
      </c>
      <c r="Y117" s="128" t="s">
        <v>6596</v>
      </c>
      <c r="Z117" s="170"/>
    </row>
    <row r="118" spans="1:26" hidden="1" x14ac:dyDescent="0.25">
      <c r="A118" s="85" t="s">
        <v>826</v>
      </c>
      <c r="B118" s="128" t="s">
        <v>6458</v>
      </c>
      <c r="C118" s="128" t="s">
        <v>6605</v>
      </c>
      <c r="D118" s="133">
        <v>1</v>
      </c>
      <c r="E118" s="133">
        <v>1</v>
      </c>
      <c r="F118" s="128" t="s">
        <v>6471</v>
      </c>
      <c r="G118" s="128"/>
      <c r="H118" s="131">
        <v>1</v>
      </c>
      <c r="I118" s="131">
        <v>1</v>
      </c>
      <c r="J118" s="128" t="s">
        <v>6535</v>
      </c>
      <c r="K118" s="128" t="s">
        <v>3461</v>
      </c>
      <c r="L118" s="129" t="s">
        <v>48</v>
      </c>
      <c r="M118" s="129" t="s">
        <v>48</v>
      </c>
      <c r="N118" s="126"/>
      <c r="O118" s="126"/>
      <c r="P118" s="126" t="s">
        <v>6725</v>
      </c>
      <c r="Q118" s="126" t="s">
        <v>6717</v>
      </c>
      <c r="R118" s="126" t="s">
        <v>6722</v>
      </c>
      <c r="S118" s="133" t="s">
        <v>6727</v>
      </c>
      <c r="T118" s="128" t="s">
        <v>6634</v>
      </c>
      <c r="U118" s="129" t="s">
        <v>6588</v>
      </c>
      <c r="V118" s="137" t="s">
        <v>6596</v>
      </c>
      <c r="W118" s="128" t="str">
        <f>CONCATENATE("ECCDSP-",419,"-20-Caraga")</f>
        <v>ECCDSP-419-20-Caraga</v>
      </c>
      <c r="X118" s="128" t="s">
        <v>6588</v>
      </c>
      <c r="Y118" s="128" t="s">
        <v>6596</v>
      </c>
      <c r="Z118" s="170"/>
    </row>
    <row r="119" spans="1:26" hidden="1" x14ac:dyDescent="0.25">
      <c r="A119" s="85" t="s">
        <v>827</v>
      </c>
      <c r="B119" s="128" t="s">
        <v>6458</v>
      </c>
      <c r="C119" s="128" t="s">
        <v>6606</v>
      </c>
      <c r="D119" s="133">
        <v>1</v>
      </c>
      <c r="E119" s="133">
        <v>1</v>
      </c>
      <c r="F119" s="128" t="s">
        <v>6472</v>
      </c>
      <c r="G119" s="128"/>
      <c r="H119" s="131">
        <v>2</v>
      </c>
      <c r="I119" s="131">
        <v>1</v>
      </c>
      <c r="J119" s="128" t="s">
        <v>6527</v>
      </c>
      <c r="K119" s="128" t="s">
        <v>3461</v>
      </c>
      <c r="L119" s="129"/>
      <c r="M119" s="129"/>
      <c r="N119" s="129" t="s">
        <v>48</v>
      </c>
      <c r="O119" s="129" t="s">
        <v>48</v>
      </c>
      <c r="P119" s="126" t="s">
        <v>6725</v>
      </c>
      <c r="Q119" s="126" t="s">
        <v>6717</v>
      </c>
      <c r="R119" s="126" t="s">
        <v>6722</v>
      </c>
      <c r="S119" s="133" t="s">
        <v>6727</v>
      </c>
      <c r="T119" s="128" t="s">
        <v>6635</v>
      </c>
      <c r="U119" s="129" t="s">
        <v>6588</v>
      </c>
      <c r="V119" s="137" t="s">
        <v>6596</v>
      </c>
      <c r="W119" s="128" t="str">
        <f>CONCATENATE("ECCDSP-",420,"-20-Caraga")</f>
        <v>ECCDSP-420-20-Caraga</v>
      </c>
      <c r="X119" s="128" t="s">
        <v>6588</v>
      </c>
      <c r="Y119" s="128" t="s">
        <v>6591</v>
      </c>
      <c r="Z119" s="170"/>
    </row>
    <row r="120" spans="1:26" hidden="1" x14ac:dyDescent="0.25">
      <c r="A120" s="85" t="s">
        <v>828</v>
      </c>
      <c r="B120" s="128" t="s">
        <v>6458</v>
      </c>
      <c r="C120" s="128" t="s">
        <v>6607</v>
      </c>
      <c r="D120" s="133">
        <v>1</v>
      </c>
      <c r="E120" s="133">
        <v>1</v>
      </c>
      <c r="F120" s="128" t="s">
        <v>6473</v>
      </c>
      <c r="G120" s="128"/>
      <c r="H120" s="131">
        <v>2</v>
      </c>
      <c r="I120" s="131">
        <v>1</v>
      </c>
      <c r="J120" s="128" t="s">
        <v>6536</v>
      </c>
      <c r="K120" s="128" t="s">
        <v>3461</v>
      </c>
      <c r="L120" s="129"/>
      <c r="M120" s="129"/>
      <c r="N120" s="129" t="s">
        <v>48</v>
      </c>
      <c r="O120" s="129" t="s">
        <v>48</v>
      </c>
      <c r="P120" s="126" t="s">
        <v>6725</v>
      </c>
      <c r="Q120" s="126" t="s">
        <v>6717</v>
      </c>
      <c r="R120" s="126" t="s">
        <v>6722</v>
      </c>
      <c r="S120" s="133" t="s">
        <v>6727</v>
      </c>
      <c r="T120" s="128" t="s">
        <v>6636</v>
      </c>
      <c r="U120" s="129" t="s">
        <v>6588</v>
      </c>
      <c r="V120" s="137" t="s">
        <v>6596</v>
      </c>
      <c r="W120" s="128" t="str">
        <f>CONCATENATE("ECCDSP-",421,"-20-Caraga")</f>
        <v>ECCDSP-421-20-Caraga</v>
      </c>
      <c r="X120" s="128" t="s">
        <v>6588</v>
      </c>
      <c r="Y120" s="128" t="s">
        <v>6591</v>
      </c>
      <c r="Z120" s="170"/>
    </row>
    <row r="121" spans="1:26" hidden="1" x14ac:dyDescent="0.25">
      <c r="A121" s="85" t="s">
        <v>829</v>
      </c>
      <c r="B121" s="128" t="s">
        <v>6458</v>
      </c>
      <c r="C121" s="128" t="s">
        <v>1844</v>
      </c>
      <c r="D121" s="133">
        <v>1</v>
      </c>
      <c r="E121" s="133">
        <v>1</v>
      </c>
      <c r="F121" s="128" t="s">
        <v>6474</v>
      </c>
      <c r="G121" s="128"/>
      <c r="H121" s="131">
        <v>2</v>
      </c>
      <c r="I121" s="131">
        <v>1</v>
      </c>
      <c r="J121" s="128" t="s">
        <v>6537</v>
      </c>
      <c r="K121" s="128" t="s">
        <v>3461</v>
      </c>
      <c r="L121" s="129" t="s">
        <v>48</v>
      </c>
      <c r="M121" s="129" t="s">
        <v>48</v>
      </c>
      <c r="N121" s="126"/>
      <c r="O121" s="126"/>
      <c r="P121" s="126" t="s">
        <v>6725</v>
      </c>
      <c r="Q121" s="126" t="s">
        <v>6717</v>
      </c>
      <c r="R121" s="126" t="s">
        <v>6722</v>
      </c>
      <c r="S121" s="133" t="s">
        <v>6727</v>
      </c>
      <c r="T121" s="128" t="s">
        <v>6637</v>
      </c>
      <c r="U121" s="129" t="s">
        <v>6588</v>
      </c>
      <c r="V121" s="137" t="s">
        <v>6596</v>
      </c>
      <c r="W121" s="128" t="str">
        <f>CONCATENATE("ECCDSP-",422,"-20-Caraga")</f>
        <v>ECCDSP-422-20-Caraga</v>
      </c>
      <c r="X121" s="128" t="s">
        <v>6588</v>
      </c>
      <c r="Y121" s="128" t="s">
        <v>6591</v>
      </c>
      <c r="Z121" s="170"/>
    </row>
    <row r="122" spans="1:26" hidden="1" x14ac:dyDescent="0.25">
      <c r="A122" s="85" t="s">
        <v>830</v>
      </c>
      <c r="B122" s="128" t="s">
        <v>6458</v>
      </c>
      <c r="C122" s="128" t="s">
        <v>6608</v>
      </c>
      <c r="D122" s="133">
        <v>1</v>
      </c>
      <c r="E122" s="133">
        <v>1</v>
      </c>
      <c r="F122" s="128" t="s">
        <v>6475</v>
      </c>
      <c r="G122" s="128"/>
      <c r="H122" s="131">
        <v>2</v>
      </c>
      <c r="I122" s="131">
        <v>1</v>
      </c>
      <c r="J122" s="128" t="s">
        <v>6538</v>
      </c>
      <c r="K122" s="128" t="s">
        <v>3461</v>
      </c>
      <c r="L122" s="129" t="s">
        <v>48</v>
      </c>
      <c r="M122" s="129" t="s">
        <v>48</v>
      </c>
      <c r="N122" s="126"/>
      <c r="O122" s="126"/>
      <c r="P122" s="126" t="s">
        <v>6725</v>
      </c>
      <c r="Q122" s="126" t="s">
        <v>6717</v>
      </c>
      <c r="R122" s="126" t="s">
        <v>6722</v>
      </c>
      <c r="S122" s="133" t="s">
        <v>6727</v>
      </c>
      <c r="T122" s="128" t="s">
        <v>6638</v>
      </c>
      <c r="U122" s="129" t="s">
        <v>6588</v>
      </c>
      <c r="V122" s="137" t="s">
        <v>6596</v>
      </c>
      <c r="W122" s="128" t="str">
        <f>CONCATENATE("ECCDSP-",423,"-20-Caraga")</f>
        <v>ECCDSP-423-20-Caraga</v>
      </c>
      <c r="X122" s="128" t="s">
        <v>6588</v>
      </c>
      <c r="Y122" s="128" t="s">
        <v>6591</v>
      </c>
      <c r="Z122" s="170"/>
    </row>
    <row r="123" spans="1:26" hidden="1" x14ac:dyDescent="0.25">
      <c r="A123" s="85" t="s">
        <v>831</v>
      </c>
      <c r="B123" s="128" t="s">
        <v>6458</v>
      </c>
      <c r="C123" s="128" t="s">
        <v>6609</v>
      </c>
      <c r="D123" s="133">
        <v>1</v>
      </c>
      <c r="E123" s="133">
        <v>1</v>
      </c>
      <c r="F123" s="128" t="s">
        <v>6476</v>
      </c>
      <c r="G123" s="128"/>
      <c r="H123" s="131">
        <v>2</v>
      </c>
      <c r="I123" s="131">
        <v>1</v>
      </c>
      <c r="J123" s="128" t="s">
        <v>6539</v>
      </c>
      <c r="K123" s="128" t="s">
        <v>3461</v>
      </c>
      <c r="L123" s="129" t="s">
        <v>48</v>
      </c>
      <c r="M123" s="129" t="s">
        <v>48</v>
      </c>
      <c r="N123" s="129" t="s">
        <v>48</v>
      </c>
      <c r="O123" s="129" t="s">
        <v>48</v>
      </c>
      <c r="P123" s="126" t="s">
        <v>6725</v>
      </c>
      <c r="Q123" s="126" t="s">
        <v>6717</v>
      </c>
      <c r="R123" s="126" t="s">
        <v>6722</v>
      </c>
      <c r="S123" s="133" t="s">
        <v>6727</v>
      </c>
      <c r="T123" s="128" t="s">
        <v>6639</v>
      </c>
      <c r="U123" s="129" t="s">
        <v>6588</v>
      </c>
      <c r="V123" s="137" t="s">
        <v>6596</v>
      </c>
      <c r="W123" s="128" t="str">
        <f>CONCATENATE("ECCDSP-",424,"-20-Caraga")</f>
        <v>ECCDSP-424-20-Caraga</v>
      </c>
      <c r="X123" s="128" t="s">
        <v>6588</v>
      </c>
      <c r="Y123" s="128" t="s">
        <v>6591</v>
      </c>
      <c r="Z123" s="170"/>
    </row>
    <row r="124" spans="1:26" hidden="1" x14ac:dyDescent="0.25">
      <c r="A124" s="85" t="s">
        <v>832</v>
      </c>
      <c r="B124" s="128" t="s">
        <v>6458</v>
      </c>
      <c r="C124" s="128" t="s">
        <v>6610</v>
      </c>
      <c r="D124" s="133">
        <v>1</v>
      </c>
      <c r="E124" s="133">
        <v>1</v>
      </c>
      <c r="F124" s="128" t="s">
        <v>6477</v>
      </c>
      <c r="G124" s="128"/>
      <c r="H124" s="131">
        <v>1</v>
      </c>
      <c r="I124" s="131">
        <v>1</v>
      </c>
      <c r="J124" s="128" t="s">
        <v>6540</v>
      </c>
      <c r="K124" s="128" t="s">
        <v>3461</v>
      </c>
      <c r="L124" s="129" t="s">
        <v>48</v>
      </c>
      <c r="M124" s="129" t="s">
        <v>48</v>
      </c>
      <c r="N124" s="126"/>
      <c r="O124" s="126"/>
      <c r="P124" s="126" t="s">
        <v>6725</v>
      </c>
      <c r="Q124" s="126" t="s">
        <v>6717</v>
      </c>
      <c r="R124" s="126" t="s">
        <v>6722</v>
      </c>
      <c r="S124" s="133" t="s">
        <v>6727</v>
      </c>
      <c r="T124" s="128" t="s">
        <v>6640</v>
      </c>
      <c r="U124" s="129" t="s">
        <v>6588</v>
      </c>
      <c r="V124" s="137" t="s">
        <v>6596</v>
      </c>
      <c r="W124" s="128" t="str">
        <f>CONCATENATE("ECCDSP-",425,"-20-Caraga")</f>
        <v>ECCDSP-425-20-Caraga</v>
      </c>
      <c r="X124" s="128" t="s">
        <v>6588</v>
      </c>
      <c r="Y124" s="128" t="s">
        <v>6596</v>
      </c>
      <c r="Z124" s="170"/>
    </row>
    <row r="125" spans="1:26" hidden="1" x14ac:dyDescent="0.25">
      <c r="A125" s="85" t="s">
        <v>833</v>
      </c>
      <c r="B125" s="128" t="s">
        <v>6458</v>
      </c>
      <c r="C125" s="128" t="s">
        <v>6611</v>
      </c>
      <c r="D125" s="133">
        <v>1</v>
      </c>
      <c r="E125" s="133">
        <v>1</v>
      </c>
      <c r="F125" s="128" t="s">
        <v>6478</v>
      </c>
      <c r="G125" s="128"/>
      <c r="H125" s="131">
        <v>1</v>
      </c>
      <c r="I125" s="131">
        <v>1</v>
      </c>
      <c r="J125" s="128" t="s">
        <v>6541</v>
      </c>
      <c r="K125" s="128" t="s">
        <v>3461</v>
      </c>
      <c r="L125" s="129"/>
      <c r="M125" s="129"/>
      <c r="N125" s="129" t="s">
        <v>48</v>
      </c>
      <c r="O125" s="129" t="s">
        <v>48</v>
      </c>
      <c r="P125" s="126" t="s">
        <v>6725</v>
      </c>
      <c r="Q125" s="126" t="s">
        <v>6717</v>
      </c>
      <c r="R125" s="126" t="s">
        <v>6722</v>
      </c>
      <c r="S125" s="133" t="s">
        <v>6727</v>
      </c>
      <c r="T125" s="128" t="s">
        <v>6641</v>
      </c>
      <c r="U125" s="129" t="s">
        <v>6588</v>
      </c>
      <c r="V125" s="137" t="s">
        <v>6596</v>
      </c>
      <c r="W125" s="128" t="str">
        <f>CONCATENATE("ECCDSP-",426,"-20-Caraga")</f>
        <v>ECCDSP-426-20-Caraga</v>
      </c>
      <c r="X125" s="128" t="s">
        <v>6588</v>
      </c>
      <c r="Y125" s="128" t="s">
        <v>6596</v>
      </c>
      <c r="Z125" s="170"/>
    </row>
    <row r="126" spans="1:26" hidden="1" x14ac:dyDescent="0.25">
      <c r="A126" s="85" t="s">
        <v>834</v>
      </c>
      <c r="B126" s="128" t="s">
        <v>6458</v>
      </c>
      <c r="C126" s="128" t="s">
        <v>6612</v>
      </c>
      <c r="D126" s="133">
        <v>1</v>
      </c>
      <c r="E126" s="133">
        <v>1</v>
      </c>
      <c r="F126" s="128" t="s">
        <v>6479</v>
      </c>
      <c r="G126" s="128"/>
      <c r="H126" s="131">
        <v>2</v>
      </c>
      <c r="I126" s="131">
        <v>1</v>
      </c>
      <c r="J126" s="215" t="s">
        <v>6542</v>
      </c>
      <c r="K126" s="128" t="s">
        <v>3461</v>
      </c>
      <c r="L126" s="129"/>
      <c r="M126" s="129"/>
      <c r="N126" s="129" t="s">
        <v>48</v>
      </c>
      <c r="O126" s="129" t="s">
        <v>48</v>
      </c>
      <c r="P126" s="126" t="s">
        <v>6725</v>
      </c>
      <c r="Q126" s="126" t="s">
        <v>6717</v>
      </c>
      <c r="R126" s="126" t="s">
        <v>6722</v>
      </c>
      <c r="S126" s="133" t="s">
        <v>6727</v>
      </c>
      <c r="T126" s="128" t="s">
        <v>6642</v>
      </c>
      <c r="U126" s="129" t="s">
        <v>6588</v>
      </c>
      <c r="V126" s="137" t="s">
        <v>6596</v>
      </c>
      <c r="W126" s="128" t="str">
        <f>CONCATENATE("ECCDSP-",427,"-20-Caraga")</f>
        <v>ECCDSP-427-20-Caraga</v>
      </c>
      <c r="X126" s="128" t="s">
        <v>6588</v>
      </c>
      <c r="Y126" s="128" t="s">
        <v>6591</v>
      </c>
      <c r="Z126" s="170"/>
    </row>
    <row r="127" spans="1:26" hidden="1" x14ac:dyDescent="0.25">
      <c r="A127" s="85" t="s">
        <v>835</v>
      </c>
      <c r="B127" s="128" t="s">
        <v>6458</v>
      </c>
      <c r="C127" s="128" t="s">
        <v>6613</v>
      </c>
      <c r="D127" s="133">
        <v>1</v>
      </c>
      <c r="E127" s="133">
        <v>1</v>
      </c>
      <c r="F127" s="128" t="s">
        <v>6480</v>
      </c>
      <c r="G127" s="128"/>
      <c r="H127" s="131">
        <v>1</v>
      </c>
      <c r="I127" s="131">
        <v>1</v>
      </c>
      <c r="J127" s="215" t="s">
        <v>6543</v>
      </c>
      <c r="K127" s="128" t="s">
        <v>3461</v>
      </c>
      <c r="L127" s="129" t="s">
        <v>48</v>
      </c>
      <c r="M127" s="129" t="s">
        <v>48</v>
      </c>
      <c r="N127" s="126"/>
      <c r="O127" s="126"/>
      <c r="P127" s="126" t="s">
        <v>6725</v>
      </c>
      <c r="Q127" s="126" t="s">
        <v>6717</v>
      </c>
      <c r="R127" s="126" t="s">
        <v>6722</v>
      </c>
      <c r="S127" s="133" t="s">
        <v>6727</v>
      </c>
      <c r="T127" s="128" t="s">
        <v>6643</v>
      </c>
      <c r="U127" s="129" t="s">
        <v>6588</v>
      </c>
      <c r="V127" s="137" t="s">
        <v>6596</v>
      </c>
      <c r="W127" s="128" t="str">
        <f>CONCATENATE("ECCDSP-",428,"-20-Caraga")</f>
        <v>ECCDSP-428-20-Caraga</v>
      </c>
      <c r="X127" s="128" t="s">
        <v>6588</v>
      </c>
      <c r="Y127" s="128" t="s">
        <v>6596</v>
      </c>
      <c r="Z127" s="170"/>
    </row>
    <row r="128" spans="1:26" hidden="1" x14ac:dyDescent="0.25">
      <c r="A128" s="85" t="s">
        <v>836</v>
      </c>
      <c r="B128" s="128" t="s">
        <v>6458</v>
      </c>
      <c r="C128" s="128" t="s">
        <v>6614</v>
      </c>
      <c r="D128" s="133">
        <v>1</v>
      </c>
      <c r="E128" s="133">
        <v>1</v>
      </c>
      <c r="F128" s="128" t="s">
        <v>6481</v>
      </c>
      <c r="G128" s="128"/>
      <c r="H128" s="131">
        <v>1</v>
      </c>
      <c r="I128" s="131">
        <v>1</v>
      </c>
      <c r="J128" s="215" t="s">
        <v>6544</v>
      </c>
      <c r="K128" s="128" t="s">
        <v>3461</v>
      </c>
      <c r="L128" s="129" t="s">
        <v>48</v>
      </c>
      <c r="M128" s="129" t="s">
        <v>48</v>
      </c>
      <c r="N128" s="126"/>
      <c r="O128" s="126"/>
      <c r="P128" s="126" t="s">
        <v>6725</v>
      </c>
      <c r="Q128" s="126" t="s">
        <v>6717</v>
      </c>
      <c r="R128" s="126" t="s">
        <v>6722</v>
      </c>
      <c r="S128" s="133" t="s">
        <v>6727</v>
      </c>
      <c r="T128" s="128" t="s">
        <v>6644</v>
      </c>
      <c r="U128" s="129" t="s">
        <v>6588</v>
      </c>
      <c r="V128" s="137" t="s">
        <v>6596</v>
      </c>
      <c r="W128" s="128" t="str">
        <f>CONCATENATE("ECCDSP-",429,"-20-Caraga")</f>
        <v>ECCDSP-429-20-Caraga</v>
      </c>
      <c r="X128" s="128" t="s">
        <v>6588</v>
      </c>
      <c r="Y128" s="128" t="s">
        <v>6596</v>
      </c>
      <c r="Z128" s="170"/>
    </row>
    <row r="129" spans="1:26" hidden="1" x14ac:dyDescent="0.25">
      <c r="A129" s="85" t="s">
        <v>837</v>
      </c>
      <c r="B129" s="128" t="s">
        <v>6458</v>
      </c>
      <c r="C129" s="128" t="s">
        <v>2154</v>
      </c>
      <c r="D129" s="133">
        <v>1</v>
      </c>
      <c r="E129" s="133">
        <v>1</v>
      </c>
      <c r="F129" s="128" t="s">
        <v>6482</v>
      </c>
      <c r="G129" s="128"/>
      <c r="H129" s="131">
        <v>1</v>
      </c>
      <c r="I129" s="131">
        <v>1</v>
      </c>
      <c r="J129" s="215" t="s">
        <v>6545</v>
      </c>
      <c r="K129" s="128" t="s">
        <v>3461</v>
      </c>
      <c r="L129" s="129" t="s">
        <v>48</v>
      </c>
      <c r="M129" s="129" t="s">
        <v>48</v>
      </c>
      <c r="N129" s="126"/>
      <c r="O129" s="126"/>
      <c r="P129" s="126" t="s">
        <v>6725</v>
      </c>
      <c r="Q129" s="126" t="s">
        <v>6717</v>
      </c>
      <c r="R129" s="126" t="s">
        <v>6722</v>
      </c>
      <c r="S129" s="133" t="s">
        <v>6727</v>
      </c>
      <c r="T129" s="128" t="s">
        <v>6645</v>
      </c>
      <c r="U129" s="129" t="s">
        <v>6588</v>
      </c>
      <c r="V129" s="137" t="s">
        <v>6596</v>
      </c>
      <c r="W129" s="128" t="str">
        <f>CONCATENATE("ECCDSP-",430,"-20-Caraga")</f>
        <v>ECCDSP-430-20-Caraga</v>
      </c>
      <c r="X129" s="128" t="s">
        <v>6588</v>
      </c>
      <c r="Y129" s="128" t="s">
        <v>6596</v>
      </c>
      <c r="Z129" s="170"/>
    </row>
    <row r="130" spans="1:26" hidden="1" x14ac:dyDescent="0.25">
      <c r="A130" s="85" t="s">
        <v>838</v>
      </c>
      <c r="B130" s="128" t="s">
        <v>6458</v>
      </c>
      <c r="C130" s="128" t="s">
        <v>6615</v>
      </c>
      <c r="D130" s="133">
        <v>1</v>
      </c>
      <c r="E130" s="133">
        <v>1</v>
      </c>
      <c r="F130" s="128" t="s">
        <v>6483</v>
      </c>
      <c r="G130" s="128"/>
      <c r="H130" s="131">
        <v>1</v>
      </c>
      <c r="I130" s="131">
        <v>1</v>
      </c>
      <c r="J130" s="215" t="s">
        <v>6546</v>
      </c>
      <c r="K130" s="128" t="s">
        <v>3461</v>
      </c>
      <c r="L130" s="129"/>
      <c r="M130" s="129"/>
      <c r="N130" s="129" t="s">
        <v>48</v>
      </c>
      <c r="O130" s="129" t="s">
        <v>48</v>
      </c>
      <c r="P130" s="126" t="s">
        <v>6725</v>
      </c>
      <c r="Q130" s="126" t="s">
        <v>6717</v>
      </c>
      <c r="R130" s="126" t="s">
        <v>6722</v>
      </c>
      <c r="S130" s="133" t="s">
        <v>6727</v>
      </c>
      <c r="T130" s="128" t="s">
        <v>6646</v>
      </c>
      <c r="U130" s="129" t="s">
        <v>6588</v>
      </c>
      <c r="V130" s="137" t="s">
        <v>6596</v>
      </c>
      <c r="W130" s="128" t="str">
        <f>CONCATENATE("ECCDSP-",431,"-20-Caraga")</f>
        <v>ECCDSP-431-20-Caraga</v>
      </c>
      <c r="X130" s="128" t="s">
        <v>6588</v>
      </c>
      <c r="Y130" s="128" t="s">
        <v>6596</v>
      </c>
      <c r="Z130" s="170"/>
    </row>
    <row r="131" spans="1:26" hidden="1" x14ac:dyDescent="0.25">
      <c r="A131" s="85" t="s">
        <v>839</v>
      </c>
      <c r="B131" s="128" t="s">
        <v>6458</v>
      </c>
      <c r="C131" s="128" t="s">
        <v>6616</v>
      </c>
      <c r="D131" s="133">
        <v>1</v>
      </c>
      <c r="E131" s="133">
        <v>1</v>
      </c>
      <c r="F131" s="128" t="s">
        <v>6484</v>
      </c>
      <c r="G131" s="128"/>
      <c r="H131" s="131">
        <v>1</v>
      </c>
      <c r="I131" s="131">
        <v>1</v>
      </c>
      <c r="J131" s="215" t="s">
        <v>6547</v>
      </c>
      <c r="K131" s="128" t="s">
        <v>3461</v>
      </c>
      <c r="L131" s="129"/>
      <c r="M131" s="129"/>
      <c r="N131" s="129" t="s">
        <v>48</v>
      </c>
      <c r="O131" s="129" t="s">
        <v>48</v>
      </c>
      <c r="P131" s="126" t="s">
        <v>6725</v>
      </c>
      <c r="Q131" s="126" t="s">
        <v>6717</v>
      </c>
      <c r="R131" s="126" t="s">
        <v>6722</v>
      </c>
      <c r="S131" s="133" t="s">
        <v>6727</v>
      </c>
      <c r="T131" s="128" t="s">
        <v>6647</v>
      </c>
      <c r="U131" s="129" t="s">
        <v>6588</v>
      </c>
      <c r="V131" s="137" t="s">
        <v>6596</v>
      </c>
      <c r="W131" s="128" t="str">
        <f>CONCATENATE("ECCDSP-",432,"-20-Caraga")</f>
        <v>ECCDSP-432-20-Caraga</v>
      </c>
      <c r="X131" s="128" t="s">
        <v>6588</v>
      </c>
      <c r="Y131" s="128" t="s">
        <v>6596</v>
      </c>
      <c r="Z131" s="170"/>
    </row>
    <row r="132" spans="1:26" hidden="1" x14ac:dyDescent="0.25">
      <c r="A132" s="85" t="s">
        <v>840</v>
      </c>
      <c r="B132" s="128" t="s">
        <v>6458</v>
      </c>
      <c r="C132" s="128" t="s">
        <v>6617</v>
      </c>
      <c r="D132" s="133">
        <v>1</v>
      </c>
      <c r="E132" s="133">
        <v>1</v>
      </c>
      <c r="F132" s="128" t="s">
        <v>6485</v>
      </c>
      <c r="G132" s="128"/>
      <c r="H132" s="131">
        <v>1</v>
      </c>
      <c r="I132" s="131">
        <v>1</v>
      </c>
      <c r="J132" s="215" t="s">
        <v>6548</v>
      </c>
      <c r="K132" s="128" t="s">
        <v>3461</v>
      </c>
      <c r="L132" s="129" t="s">
        <v>48</v>
      </c>
      <c r="M132" s="129" t="s">
        <v>48</v>
      </c>
      <c r="N132" s="126"/>
      <c r="O132" s="126"/>
      <c r="P132" s="126" t="s">
        <v>6725</v>
      </c>
      <c r="Q132" s="126" t="s">
        <v>6717</v>
      </c>
      <c r="R132" s="126" t="s">
        <v>6722</v>
      </c>
      <c r="S132" s="133" t="s">
        <v>6727</v>
      </c>
      <c r="T132" s="128" t="s">
        <v>6648</v>
      </c>
      <c r="U132" s="129" t="s">
        <v>6588</v>
      </c>
      <c r="V132" s="137" t="s">
        <v>6596</v>
      </c>
      <c r="W132" s="128" t="str">
        <f>CONCATENATE("ECCDSP-",433,"-20-Caraga")</f>
        <v>ECCDSP-433-20-Caraga</v>
      </c>
      <c r="X132" s="128" t="s">
        <v>6588</v>
      </c>
      <c r="Y132" s="128" t="s">
        <v>6596</v>
      </c>
      <c r="Z132" s="170"/>
    </row>
    <row r="133" spans="1:26" hidden="1" x14ac:dyDescent="0.25">
      <c r="A133" s="85" t="s">
        <v>841</v>
      </c>
      <c r="B133" s="128" t="s">
        <v>6458</v>
      </c>
      <c r="C133" s="128" t="s">
        <v>6618</v>
      </c>
      <c r="D133" s="133">
        <v>1</v>
      </c>
      <c r="E133" s="133">
        <v>1</v>
      </c>
      <c r="F133" s="128" t="s">
        <v>6486</v>
      </c>
      <c r="G133" s="128"/>
      <c r="H133" s="131">
        <v>1</v>
      </c>
      <c r="I133" s="131">
        <v>1</v>
      </c>
      <c r="J133" s="215" t="s">
        <v>6548</v>
      </c>
      <c r="K133" s="128" t="s">
        <v>3461</v>
      </c>
      <c r="L133" s="129" t="s">
        <v>48</v>
      </c>
      <c r="M133" s="129" t="s">
        <v>48</v>
      </c>
      <c r="N133" s="126"/>
      <c r="O133" s="126"/>
      <c r="P133" s="126" t="s">
        <v>6725</v>
      </c>
      <c r="Q133" s="126" t="s">
        <v>6717</v>
      </c>
      <c r="R133" s="126" t="s">
        <v>6722</v>
      </c>
      <c r="S133" s="133" t="s">
        <v>6727</v>
      </c>
      <c r="T133" s="128" t="s">
        <v>6649</v>
      </c>
      <c r="U133" s="129" t="s">
        <v>6588</v>
      </c>
      <c r="V133" s="137" t="s">
        <v>6596</v>
      </c>
      <c r="W133" s="128" t="str">
        <f>CONCATENATE("ECCDSP-",434,"-20-Caraga")</f>
        <v>ECCDSP-434-20-Caraga</v>
      </c>
      <c r="X133" s="128" t="s">
        <v>6588</v>
      </c>
      <c r="Y133" s="128" t="s">
        <v>6596</v>
      </c>
      <c r="Z133" s="170"/>
    </row>
    <row r="134" spans="1:26" hidden="1" x14ac:dyDescent="0.25">
      <c r="A134" s="85" t="s">
        <v>842</v>
      </c>
      <c r="B134" s="128" t="s">
        <v>6458</v>
      </c>
      <c r="C134" s="128" t="s">
        <v>6619</v>
      </c>
      <c r="D134" s="133">
        <v>1</v>
      </c>
      <c r="E134" s="133">
        <v>1</v>
      </c>
      <c r="F134" s="128" t="s">
        <v>6487</v>
      </c>
      <c r="G134" s="128"/>
      <c r="H134" s="131">
        <v>1</v>
      </c>
      <c r="I134" s="131">
        <v>1</v>
      </c>
      <c r="J134" s="215" t="s">
        <v>6549</v>
      </c>
      <c r="K134" s="128" t="s">
        <v>3461</v>
      </c>
      <c r="L134" s="129" t="s">
        <v>48</v>
      </c>
      <c r="M134" s="129" t="s">
        <v>48</v>
      </c>
      <c r="N134" s="126"/>
      <c r="O134" s="126"/>
      <c r="P134" s="126" t="s">
        <v>6725</v>
      </c>
      <c r="Q134" s="126" t="s">
        <v>6717</v>
      </c>
      <c r="R134" s="126" t="s">
        <v>6722</v>
      </c>
      <c r="S134" s="133" t="s">
        <v>6727</v>
      </c>
      <c r="T134" s="128" t="s">
        <v>6650</v>
      </c>
      <c r="U134" s="129" t="s">
        <v>6588</v>
      </c>
      <c r="V134" s="137" t="s">
        <v>6596</v>
      </c>
      <c r="W134" s="128" t="str">
        <f>CONCATENATE("ECCDSP-",435,"-20-Caraga")</f>
        <v>ECCDSP-435-20-Caraga</v>
      </c>
      <c r="X134" s="128" t="s">
        <v>6588</v>
      </c>
      <c r="Y134" s="128" t="s">
        <v>6596</v>
      </c>
      <c r="Z134" s="170"/>
    </row>
    <row r="135" spans="1:26" hidden="1" x14ac:dyDescent="0.25">
      <c r="A135" s="85" t="s">
        <v>843</v>
      </c>
      <c r="B135" s="128" t="s">
        <v>6458</v>
      </c>
      <c r="C135" s="128" t="s">
        <v>5191</v>
      </c>
      <c r="D135" s="133">
        <v>1</v>
      </c>
      <c r="E135" s="133">
        <v>1</v>
      </c>
      <c r="F135" s="128" t="s">
        <v>6488</v>
      </c>
      <c r="G135" s="128"/>
      <c r="H135" s="131">
        <v>1</v>
      </c>
      <c r="I135" s="131">
        <v>1</v>
      </c>
      <c r="J135" s="210" t="s">
        <v>6550</v>
      </c>
      <c r="K135" s="128" t="s">
        <v>3461</v>
      </c>
      <c r="L135" s="129" t="s">
        <v>48</v>
      </c>
      <c r="M135" s="129" t="s">
        <v>48</v>
      </c>
      <c r="N135" s="126"/>
      <c r="O135" s="126"/>
      <c r="P135" s="126" t="s">
        <v>6725</v>
      </c>
      <c r="Q135" s="126" t="s">
        <v>6717</v>
      </c>
      <c r="R135" s="126" t="s">
        <v>6722</v>
      </c>
      <c r="S135" s="133" t="s">
        <v>6727</v>
      </c>
      <c r="T135" s="128" t="s">
        <v>6651</v>
      </c>
      <c r="U135" s="129" t="s">
        <v>6588</v>
      </c>
      <c r="V135" s="137" t="s">
        <v>6596</v>
      </c>
      <c r="W135" s="128" t="str">
        <f>CONCATENATE("ECCDSP-",436,"-20-Caraga")</f>
        <v>ECCDSP-436-20-Caraga</v>
      </c>
      <c r="X135" s="128" t="s">
        <v>6588</v>
      </c>
      <c r="Y135" s="128" t="s">
        <v>6596</v>
      </c>
      <c r="Z135" s="170"/>
    </row>
    <row r="136" spans="1:26" hidden="1" x14ac:dyDescent="0.25">
      <c r="A136" s="85" t="s">
        <v>844</v>
      </c>
      <c r="B136" s="128" t="s">
        <v>6458</v>
      </c>
      <c r="C136" s="128" t="s">
        <v>6620</v>
      </c>
      <c r="D136" s="133">
        <v>1</v>
      </c>
      <c r="E136" s="133">
        <v>1</v>
      </c>
      <c r="F136" s="128" t="s">
        <v>6489</v>
      </c>
      <c r="G136" s="128"/>
      <c r="H136" s="131">
        <v>1</v>
      </c>
      <c r="I136" s="131">
        <v>1</v>
      </c>
      <c r="J136" s="210" t="s">
        <v>6551</v>
      </c>
      <c r="K136" s="128" t="s">
        <v>3461</v>
      </c>
      <c r="L136" s="129" t="s">
        <v>48</v>
      </c>
      <c r="M136" s="129" t="s">
        <v>48</v>
      </c>
      <c r="N136" s="126"/>
      <c r="O136" s="126"/>
      <c r="P136" s="126" t="s">
        <v>6725</v>
      </c>
      <c r="Q136" s="126" t="s">
        <v>6717</v>
      </c>
      <c r="R136" s="126" t="s">
        <v>6722</v>
      </c>
      <c r="S136" s="133" t="s">
        <v>6727</v>
      </c>
      <c r="T136" s="128" t="s">
        <v>6652</v>
      </c>
      <c r="U136" s="129" t="s">
        <v>6588</v>
      </c>
      <c r="V136" s="137" t="s">
        <v>6596</v>
      </c>
      <c r="W136" s="128" t="str">
        <f>CONCATENATE("ECCDSP-",437,"-20-Caraga")</f>
        <v>ECCDSP-437-20-Caraga</v>
      </c>
      <c r="X136" s="128" t="s">
        <v>6588</v>
      </c>
      <c r="Y136" s="128" t="s">
        <v>6596</v>
      </c>
      <c r="Z136" s="170"/>
    </row>
    <row r="137" spans="1:26" hidden="1" x14ac:dyDescent="0.25">
      <c r="A137" s="85" t="s">
        <v>845</v>
      </c>
      <c r="B137" s="128" t="s">
        <v>6458</v>
      </c>
      <c r="C137" s="128" t="s">
        <v>6621</v>
      </c>
      <c r="D137" s="133">
        <v>1</v>
      </c>
      <c r="E137" s="133">
        <v>1</v>
      </c>
      <c r="F137" s="128" t="s">
        <v>6490</v>
      </c>
      <c r="G137" s="128"/>
      <c r="H137" s="131">
        <v>1</v>
      </c>
      <c r="I137" s="131">
        <v>1</v>
      </c>
      <c r="J137" s="210" t="s">
        <v>6552</v>
      </c>
      <c r="K137" s="128" t="s">
        <v>3461</v>
      </c>
      <c r="L137" s="129" t="s">
        <v>48</v>
      </c>
      <c r="M137" s="129" t="s">
        <v>48</v>
      </c>
      <c r="N137" s="126"/>
      <c r="O137" s="126"/>
      <c r="P137" s="126" t="s">
        <v>6725</v>
      </c>
      <c r="Q137" s="126" t="s">
        <v>6717</v>
      </c>
      <c r="R137" s="126" t="s">
        <v>6722</v>
      </c>
      <c r="S137" s="133" t="s">
        <v>6727</v>
      </c>
      <c r="T137" s="128" t="s">
        <v>6653</v>
      </c>
      <c r="U137" s="129" t="s">
        <v>6588</v>
      </c>
      <c r="V137" s="137" t="s">
        <v>6596</v>
      </c>
      <c r="W137" s="128" t="str">
        <f>CONCATENATE("ECCDSP-",438,"-20-Caraga")</f>
        <v>ECCDSP-438-20-Caraga</v>
      </c>
      <c r="X137" s="128" t="s">
        <v>6588</v>
      </c>
      <c r="Y137" s="128" t="s">
        <v>6596</v>
      </c>
      <c r="Z137" s="170"/>
    </row>
    <row r="138" spans="1:26" hidden="1" x14ac:dyDescent="0.25">
      <c r="A138" s="85" t="s">
        <v>846</v>
      </c>
      <c r="B138" s="128" t="s">
        <v>6458</v>
      </c>
      <c r="C138" s="128" t="s">
        <v>6622</v>
      </c>
      <c r="D138" s="133">
        <v>1</v>
      </c>
      <c r="E138" s="133">
        <v>1</v>
      </c>
      <c r="F138" s="128" t="s">
        <v>6491</v>
      </c>
      <c r="G138" s="128"/>
      <c r="H138" s="131">
        <v>1</v>
      </c>
      <c r="I138" s="131">
        <v>1</v>
      </c>
      <c r="J138" s="210" t="s">
        <v>6553</v>
      </c>
      <c r="K138" s="128" t="s">
        <v>3461</v>
      </c>
      <c r="L138" s="129" t="s">
        <v>48</v>
      </c>
      <c r="M138" s="129" t="s">
        <v>48</v>
      </c>
      <c r="N138" s="126"/>
      <c r="O138" s="126"/>
      <c r="P138" s="126" t="s">
        <v>6725</v>
      </c>
      <c r="Q138" s="126" t="s">
        <v>6717</v>
      </c>
      <c r="R138" s="126" t="s">
        <v>6722</v>
      </c>
      <c r="S138" s="133" t="s">
        <v>6727</v>
      </c>
      <c r="T138" s="128" t="s">
        <v>6654</v>
      </c>
      <c r="U138" s="129" t="s">
        <v>6588</v>
      </c>
      <c r="V138" s="137" t="s">
        <v>6596</v>
      </c>
      <c r="W138" s="128" t="str">
        <f>CONCATENATE("ECCDSP-",439,"-20-Caraga")</f>
        <v>ECCDSP-439-20-Caraga</v>
      </c>
      <c r="X138" s="128" t="s">
        <v>6588</v>
      </c>
      <c r="Y138" s="128" t="s">
        <v>6596</v>
      </c>
      <c r="Z138" s="170"/>
    </row>
    <row r="139" spans="1:26" hidden="1" x14ac:dyDescent="0.25">
      <c r="A139" s="85" t="s">
        <v>847</v>
      </c>
      <c r="B139" s="128" t="s">
        <v>6458</v>
      </c>
      <c r="C139" s="128" t="s">
        <v>6623</v>
      </c>
      <c r="D139" s="133">
        <v>1</v>
      </c>
      <c r="E139" s="133">
        <v>1</v>
      </c>
      <c r="F139" s="128" t="s">
        <v>6492</v>
      </c>
      <c r="G139" s="128"/>
      <c r="H139" s="131">
        <v>1</v>
      </c>
      <c r="I139" s="131">
        <v>1</v>
      </c>
      <c r="J139" s="210" t="s">
        <v>6554</v>
      </c>
      <c r="K139" s="128" t="s">
        <v>3461</v>
      </c>
      <c r="L139" s="129" t="s">
        <v>48</v>
      </c>
      <c r="M139" s="129" t="s">
        <v>48</v>
      </c>
      <c r="N139" s="126"/>
      <c r="O139" s="126"/>
      <c r="P139" s="126" t="s">
        <v>6725</v>
      </c>
      <c r="Q139" s="126" t="s">
        <v>6717</v>
      </c>
      <c r="R139" s="126" t="s">
        <v>6722</v>
      </c>
      <c r="S139" s="133" t="s">
        <v>6727</v>
      </c>
      <c r="T139" s="128" t="s">
        <v>6655</v>
      </c>
      <c r="U139" s="129" t="s">
        <v>6588</v>
      </c>
      <c r="V139" s="137" t="s">
        <v>6596</v>
      </c>
      <c r="W139" s="128" t="str">
        <f>CONCATENATE("ECCDSP-",440,"-20-Caraga")</f>
        <v>ECCDSP-440-20-Caraga</v>
      </c>
      <c r="X139" s="128" t="s">
        <v>6588</v>
      </c>
      <c r="Y139" s="128" t="s">
        <v>6596</v>
      </c>
      <c r="Z139" s="170"/>
    </row>
    <row r="140" spans="1:26" hidden="1" x14ac:dyDescent="0.25">
      <c r="A140" s="85" t="s">
        <v>848</v>
      </c>
      <c r="B140" s="128" t="s">
        <v>6458</v>
      </c>
      <c r="C140" s="128" t="s">
        <v>2046</v>
      </c>
      <c r="D140" s="133">
        <v>1</v>
      </c>
      <c r="E140" s="133">
        <v>1</v>
      </c>
      <c r="F140" s="128" t="s">
        <v>6493</v>
      </c>
      <c r="G140" s="128"/>
      <c r="H140" s="131">
        <v>1</v>
      </c>
      <c r="I140" s="131">
        <v>1</v>
      </c>
      <c r="J140" s="210" t="s">
        <v>6555</v>
      </c>
      <c r="K140" s="128" t="s">
        <v>3461</v>
      </c>
      <c r="L140" s="129" t="s">
        <v>48</v>
      </c>
      <c r="M140" s="129" t="s">
        <v>48</v>
      </c>
      <c r="N140" s="126"/>
      <c r="O140" s="126"/>
      <c r="P140" s="126" t="s">
        <v>6725</v>
      </c>
      <c r="Q140" s="126" t="s">
        <v>6717</v>
      </c>
      <c r="R140" s="126" t="s">
        <v>6722</v>
      </c>
      <c r="S140" s="133" t="s">
        <v>6727</v>
      </c>
      <c r="T140" s="128" t="s">
        <v>6656</v>
      </c>
      <c r="U140" s="129" t="s">
        <v>6588</v>
      </c>
      <c r="V140" s="137" t="s">
        <v>6596</v>
      </c>
      <c r="W140" s="128" t="str">
        <f>CONCATENATE("ECCDSP-",441,"-20-Caraga")</f>
        <v>ECCDSP-441-20-Caraga</v>
      </c>
      <c r="X140" s="128" t="s">
        <v>6588</v>
      </c>
      <c r="Y140" s="128" t="s">
        <v>6596</v>
      </c>
      <c r="Z140" s="170"/>
    </row>
    <row r="141" spans="1:26" hidden="1" x14ac:dyDescent="0.25">
      <c r="A141" s="85" t="s">
        <v>849</v>
      </c>
      <c r="B141" s="128" t="s">
        <v>6459</v>
      </c>
      <c r="C141" s="128" t="s">
        <v>6690</v>
      </c>
      <c r="D141" s="133">
        <v>1</v>
      </c>
      <c r="E141" s="133">
        <v>1</v>
      </c>
      <c r="F141" s="128" t="s">
        <v>6494</v>
      </c>
      <c r="G141" s="128"/>
      <c r="H141" s="131">
        <v>1</v>
      </c>
      <c r="I141" s="131">
        <v>1</v>
      </c>
      <c r="J141" s="210" t="s">
        <v>6556</v>
      </c>
      <c r="K141" s="128" t="s">
        <v>4886</v>
      </c>
      <c r="L141" s="129" t="s">
        <v>48</v>
      </c>
      <c r="M141" s="129" t="s">
        <v>48</v>
      </c>
      <c r="N141" s="126"/>
      <c r="O141" s="126"/>
      <c r="P141" s="126" t="s">
        <v>6720</v>
      </c>
      <c r="Q141" s="126" t="s">
        <v>6718</v>
      </c>
      <c r="R141" s="126" t="s">
        <v>6722</v>
      </c>
      <c r="S141" s="126" t="s">
        <v>6728</v>
      </c>
      <c r="T141" s="128" t="s">
        <v>6657</v>
      </c>
      <c r="U141" s="129" t="s">
        <v>6588</v>
      </c>
      <c r="V141" s="137" t="s">
        <v>6596</v>
      </c>
      <c r="W141" s="128" t="str">
        <f>CONCATENATE("ECCDSP-",442,"-20-Caraga")</f>
        <v>ECCDSP-442-20-Caraga</v>
      </c>
      <c r="X141" s="128" t="s">
        <v>6588</v>
      </c>
      <c r="Y141" s="128" t="s">
        <v>6596</v>
      </c>
      <c r="Z141" s="170"/>
    </row>
    <row r="142" spans="1:26" hidden="1" x14ac:dyDescent="0.25">
      <c r="A142" s="85" t="s">
        <v>850</v>
      </c>
      <c r="B142" s="128" t="s">
        <v>6459</v>
      </c>
      <c r="C142" s="128" t="s">
        <v>5185</v>
      </c>
      <c r="D142" s="133">
        <v>2</v>
      </c>
      <c r="E142" s="133">
        <v>1</v>
      </c>
      <c r="F142" s="128" t="s">
        <v>6495</v>
      </c>
      <c r="G142" s="128"/>
      <c r="H142" s="131">
        <v>2</v>
      </c>
      <c r="I142" s="131">
        <v>1</v>
      </c>
      <c r="J142" s="210" t="s">
        <v>6557</v>
      </c>
      <c r="K142" s="128" t="s">
        <v>4886</v>
      </c>
      <c r="L142" s="129" t="s">
        <v>48</v>
      </c>
      <c r="M142" s="129" t="s">
        <v>48</v>
      </c>
      <c r="N142" s="126"/>
      <c r="O142" s="126"/>
      <c r="P142" s="126" t="s">
        <v>6720</v>
      </c>
      <c r="Q142" s="126" t="s">
        <v>6718</v>
      </c>
      <c r="R142" s="126" t="s">
        <v>6722</v>
      </c>
      <c r="S142" s="126" t="s">
        <v>6728</v>
      </c>
      <c r="T142" s="128" t="s">
        <v>6658</v>
      </c>
      <c r="U142" s="129" t="s">
        <v>6588</v>
      </c>
      <c r="V142" s="137" t="s">
        <v>6591</v>
      </c>
      <c r="W142" s="128" t="str">
        <f>CONCATENATE("ECCDSP-",443,"-20-Caraga")</f>
        <v>ECCDSP-443-20-Caraga</v>
      </c>
      <c r="X142" s="128" t="s">
        <v>6588</v>
      </c>
      <c r="Y142" s="128" t="s">
        <v>6591</v>
      </c>
      <c r="Z142" s="170"/>
    </row>
    <row r="143" spans="1:26" hidden="1" x14ac:dyDescent="0.25">
      <c r="A143" s="85" t="s">
        <v>851</v>
      </c>
      <c r="B143" s="128" t="s">
        <v>6459</v>
      </c>
      <c r="C143" s="128" t="s">
        <v>6691</v>
      </c>
      <c r="D143" s="133">
        <v>1</v>
      </c>
      <c r="E143" s="133">
        <v>1</v>
      </c>
      <c r="F143" s="128" t="s">
        <v>6496</v>
      </c>
      <c r="G143" s="128"/>
      <c r="H143" s="131">
        <v>1</v>
      </c>
      <c r="I143" s="131">
        <v>1</v>
      </c>
      <c r="J143" s="210" t="s">
        <v>6558</v>
      </c>
      <c r="K143" s="128" t="s">
        <v>4886</v>
      </c>
      <c r="L143" s="129" t="s">
        <v>48</v>
      </c>
      <c r="M143" s="129" t="s">
        <v>48</v>
      </c>
      <c r="N143" s="126"/>
      <c r="O143" s="126"/>
      <c r="P143" s="126" t="s">
        <v>6720</v>
      </c>
      <c r="Q143" s="126" t="s">
        <v>6718</v>
      </c>
      <c r="R143" s="126" t="s">
        <v>6722</v>
      </c>
      <c r="S143" s="126" t="s">
        <v>6728</v>
      </c>
      <c r="T143" s="128" t="s">
        <v>6659</v>
      </c>
      <c r="U143" s="129" t="s">
        <v>6588</v>
      </c>
      <c r="V143" s="137" t="s">
        <v>6596</v>
      </c>
      <c r="W143" s="128" t="str">
        <f>CONCATENATE("ECCDSP-",444,"-20-Caraga")</f>
        <v>ECCDSP-444-20-Caraga</v>
      </c>
      <c r="X143" s="128" t="s">
        <v>6588</v>
      </c>
      <c r="Y143" s="128" t="s">
        <v>6596</v>
      </c>
      <c r="Z143" s="170"/>
    </row>
    <row r="144" spans="1:26" hidden="1" x14ac:dyDescent="0.25">
      <c r="A144" s="85" t="s">
        <v>852</v>
      </c>
      <c r="B144" s="128" t="s">
        <v>6459</v>
      </c>
      <c r="C144" s="128" t="s">
        <v>6692</v>
      </c>
      <c r="D144" s="133">
        <v>1</v>
      </c>
      <c r="E144" s="133">
        <v>1</v>
      </c>
      <c r="F144" s="128" t="s">
        <v>6497</v>
      </c>
      <c r="G144" s="128"/>
      <c r="H144" s="131">
        <v>1</v>
      </c>
      <c r="I144" s="131">
        <v>1</v>
      </c>
      <c r="J144" s="210" t="s">
        <v>6559</v>
      </c>
      <c r="K144" s="128" t="s">
        <v>4886</v>
      </c>
      <c r="L144" s="129" t="s">
        <v>48</v>
      </c>
      <c r="M144" s="129" t="s">
        <v>48</v>
      </c>
      <c r="N144" s="126"/>
      <c r="O144" s="126"/>
      <c r="P144" s="126" t="s">
        <v>6720</v>
      </c>
      <c r="Q144" s="126" t="s">
        <v>6718</v>
      </c>
      <c r="R144" s="126" t="s">
        <v>6722</v>
      </c>
      <c r="S144" s="126" t="s">
        <v>6728</v>
      </c>
      <c r="T144" s="128" t="s">
        <v>6660</v>
      </c>
      <c r="U144" s="129" t="s">
        <v>6588</v>
      </c>
      <c r="V144" s="137" t="s">
        <v>6596</v>
      </c>
      <c r="W144" s="128" t="str">
        <f>CONCATENATE("ECCDSP-",445,"-20-Caraga")</f>
        <v>ECCDSP-445-20-Caraga</v>
      </c>
      <c r="X144" s="128" t="s">
        <v>6588</v>
      </c>
      <c r="Y144" s="128" t="s">
        <v>6596</v>
      </c>
      <c r="Z144" s="170"/>
    </row>
    <row r="145" spans="1:26" hidden="1" x14ac:dyDescent="0.25">
      <c r="A145" s="85" t="s">
        <v>853</v>
      </c>
      <c r="B145" s="128" t="s">
        <v>6459</v>
      </c>
      <c r="C145" s="128" t="s">
        <v>6693</v>
      </c>
      <c r="D145" s="133">
        <v>1</v>
      </c>
      <c r="E145" s="133">
        <v>1</v>
      </c>
      <c r="F145" s="128" t="s">
        <v>6498</v>
      </c>
      <c r="G145" s="128"/>
      <c r="H145" s="131">
        <v>1</v>
      </c>
      <c r="I145" s="131">
        <v>1</v>
      </c>
      <c r="J145" s="210" t="s">
        <v>6560</v>
      </c>
      <c r="K145" s="128" t="s">
        <v>4886</v>
      </c>
      <c r="L145" s="129" t="s">
        <v>48</v>
      </c>
      <c r="M145" s="129" t="s">
        <v>48</v>
      </c>
      <c r="N145" s="126"/>
      <c r="O145" s="126"/>
      <c r="P145" s="126" t="s">
        <v>6720</v>
      </c>
      <c r="Q145" s="126" t="s">
        <v>6718</v>
      </c>
      <c r="R145" s="126" t="s">
        <v>6722</v>
      </c>
      <c r="S145" s="126" t="s">
        <v>6728</v>
      </c>
      <c r="T145" s="128" t="s">
        <v>6661</v>
      </c>
      <c r="U145" s="129" t="s">
        <v>6588</v>
      </c>
      <c r="V145" s="137" t="s">
        <v>6596</v>
      </c>
      <c r="W145" s="128" t="str">
        <f>CONCATENATE("ECCDSP-",446,"-20-Caraga")</f>
        <v>ECCDSP-446-20-Caraga</v>
      </c>
      <c r="X145" s="128" t="s">
        <v>6588</v>
      </c>
      <c r="Y145" s="128" t="s">
        <v>6596</v>
      </c>
      <c r="Z145" s="170"/>
    </row>
    <row r="146" spans="1:26" hidden="1" x14ac:dyDescent="0.25">
      <c r="A146" s="85" t="s">
        <v>854</v>
      </c>
      <c r="B146" s="128" t="s">
        <v>6459</v>
      </c>
      <c r="C146" s="128" t="s">
        <v>6694</v>
      </c>
      <c r="D146" s="133">
        <v>1</v>
      </c>
      <c r="E146" s="133">
        <v>1</v>
      </c>
      <c r="F146" s="128" t="s">
        <v>6499</v>
      </c>
      <c r="G146" s="128"/>
      <c r="H146" s="131">
        <v>1</v>
      </c>
      <c r="I146" s="131">
        <v>1</v>
      </c>
      <c r="J146" s="210" t="s">
        <v>6706</v>
      </c>
      <c r="K146" s="128" t="s">
        <v>4886</v>
      </c>
      <c r="L146" s="129" t="s">
        <v>48</v>
      </c>
      <c r="M146" s="129" t="s">
        <v>48</v>
      </c>
      <c r="N146" s="126"/>
      <c r="O146" s="126"/>
      <c r="P146" s="126" t="s">
        <v>6720</v>
      </c>
      <c r="Q146" s="126" t="s">
        <v>6718</v>
      </c>
      <c r="R146" s="126" t="s">
        <v>6722</v>
      </c>
      <c r="S146" s="126" t="s">
        <v>6728</v>
      </c>
      <c r="T146" s="128" t="s">
        <v>6662</v>
      </c>
      <c r="U146" s="129" t="s">
        <v>6588</v>
      </c>
      <c r="V146" s="137" t="s">
        <v>6596</v>
      </c>
      <c r="W146" s="128" t="str">
        <f>CONCATENATE("ECCDSP-",447,"-20-Caraga")</f>
        <v>ECCDSP-447-20-Caraga</v>
      </c>
      <c r="X146" s="128" t="s">
        <v>6588</v>
      </c>
      <c r="Y146" s="128" t="s">
        <v>6596</v>
      </c>
      <c r="Z146" s="170"/>
    </row>
    <row r="147" spans="1:26" hidden="1" x14ac:dyDescent="0.25">
      <c r="A147" s="85" t="s">
        <v>855</v>
      </c>
      <c r="B147" s="128" t="s">
        <v>6459</v>
      </c>
      <c r="C147" s="128" t="s">
        <v>1844</v>
      </c>
      <c r="D147" s="133">
        <v>1</v>
      </c>
      <c r="E147" s="133">
        <v>1</v>
      </c>
      <c r="F147" s="128" t="s">
        <v>6500</v>
      </c>
      <c r="G147" s="128"/>
      <c r="H147" s="131">
        <v>1</v>
      </c>
      <c r="I147" s="131">
        <v>1</v>
      </c>
      <c r="J147" s="210" t="s">
        <v>6561</v>
      </c>
      <c r="K147" s="128" t="s">
        <v>4886</v>
      </c>
      <c r="L147" s="129" t="s">
        <v>48</v>
      </c>
      <c r="M147" s="129" t="s">
        <v>48</v>
      </c>
      <c r="N147" s="126"/>
      <c r="O147" s="126"/>
      <c r="P147" s="126" t="s">
        <v>6720</v>
      </c>
      <c r="Q147" s="126" t="s">
        <v>6718</v>
      </c>
      <c r="R147" s="126" t="s">
        <v>6722</v>
      </c>
      <c r="S147" s="126" t="s">
        <v>6728</v>
      </c>
      <c r="T147" s="128" t="s">
        <v>6663</v>
      </c>
      <c r="U147" s="129" t="s">
        <v>6588</v>
      </c>
      <c r="V147" s="137" t="s">
        <v>6596</v>
      </c>
      <c r="W147" s="128" t="str">
        <f>CONCATENATE("ECCDSP-",448,"-20-Caraga")</f>
        <v>ECCDSP-448-20-Caraga</v>
      </c>
      <c r="X147" s="128" t="s">
        <v>6588</v>
      </c>
      <c r="Y147" s="128" t="s">
        <v>6596</v>
      </c>
      <c r="Z147" s="170"/>
    </row>
    <row r="148" spans="1:26" hidden="1" x14ac:dyDescent="0.25">
      <c r="A148" s="85" t="s">
        <v>856</v>
      </c>
      <c r="B148" s="128" t="s">
        <v>6459</v>
      </c>
      <c r="C148" s="128"/>
      <c r="D148" s="133"/>
      <c r="E148" s="133"/>
      <c r="F148" s="128" t="s">
        <v>6501</v>
      </c>
      <c r="G148" s="128"/>
      <c r="H148" s="131">
        <v>1</v>
      </c>
      <c r="I148" s="131">
        <v>1</v>
      </c>
      <c r="J148" s="210" t="s">
        <v>6561</v>
      </c>
      <c r="K148" s="128" t="s">
        <v>4886</v>
      </c>
      <c r="L148" s="126"/>
      <c r="M148" s="126"/>
      <c r="N148" s="126"/>
      <c r="O148" s="126"/>
      <c r="P148" s="126" t="s">
        <v>6720</v>
      </c>
      <c r="Q148" s="126" t="s">
        <v>6718</v>
      </c>
      <c r="R148" s="126" t="s">
        <v>6722</v>
      </c>
      <c r="S148" s="126" t="s">
        <v>6728</v>
      </c>
      <c r="T148" s="128"/>
      <c r="U148" s="129"/>
      <c r="V148" s="126"/>
      <c r="W148" s="128" t="str">
        <f>CONCATENATE("ECCDSP-",449,"-20-Caraga")</f>
        <v>ECCDSP-449-20-Caraga</v>
      </c>
      <c r="X148" s="128" t="s">
        <v>6588</v>
      </c>
      <c r="Y148" s="128" t="s">
        <v>6596</v>
      </c>
      <c r="Z148" s="170"/>
    </row>
    <row r="149" spans="1:26" hidden="1" x14ac:dyDescent="0.25">
      <c r="A149" s="85" t="s">
        <v>857</v>
      </c>
      <c r="B149" s="128" t="s">
        <v>6459</v>
      </c>
      <c r="C149" s="128" t="s">
        <v>6695</v>
      </c>
      <c r="D149" s="133">
        <v>1</v>
      </c>
      <c r="E149" s="133">
        <v>1</v>
      </c>
      <c r="F149" s="128" t="s">
        <v>6502</v>
      </c>
      <c r="G149" s="128"/>
      <c r="H149" s="131">
        <v>1</v>
      </c>
      <c r="I149" s="131">
        <v>1</v>
      </c>
      <c r="J149" s="210" t="s">
        <v>6562</v>
      </c>
      <c r="K149" s="128" t="s">
        <v>4886</v>
      </c>
      <c r="L149" s="129" t="s">
        <v>48</v>
      </c>
      <c r="M149" s="129" t="s">
        <v>48</v>
      </c>
      <c r="N149" s="126"/>
      <c r="O149" s="126"/>
      <c r="P149" s="126" t="s">
        <v>6720</v>
      </c>
      <c r="Q149" s="126" t="s">
        <v>6718</v>
      </c>
      <c r="R149" s="126" t="s">
        <v>6722</v>
      </c>
      <c r="S149" s="126" t="s">
        <v>6728</v>
      </c>
      <c r="T149" s="128" t="s">
        <v>6664</v>
      </c>
      <c r="U149" s="129" t="s">
        <v>6588</v>
      </c>
      <c r="V149" s="137" t="s">
        <v>6596</v>
      </c>
      <c r="W149" s="128" t="str">
        <f>CONCATENATE("ECCDSP-",450,"-20-Caraga")</f>
        <v>ECCDSP-450-20-Caraga</v>
      </c>
      <c r="X149" s="128" t="s">
        <v>6588</v>
      </c>
      <c r="Y149" s="128" t="s">
        <v>6596</v>
      </c>
      <c r="Z149" s="170"/>
    </row>
    <row r="150" spans="1:26" hidden="1" x14ac:dyDescent="0.25">
      <c r="A150" s="85" t="s">
        <v>858</v>
      </c>
      <c r="B150" s="128" t="s">
        <v>6459</v>
      </c>
      <c r="C150" s="128" t="s">
        <v>6696</v>
      </c>
      <c r="D150" s="133">
        <v>1</v>
      </c>
      <c r="E150" s="133">
        <v>1</v>
      </c>
      <c r="F150" s="128" t="s">
        <v>6503</v>
      </c>
      <c r="G150" s="128"/>
      <c r="H150" s="131">
        <v>1</v>
      </c>
      <c r="I150" s="131">
        <v>1</v>
      </c>
      <c r="J150" s="210" t="s">
        <v>6563</v>
      </c>
      <c r="K150" s="128" t="s">
        <v>4886</v>
      </c>
      <c r="L150" s="129" t="s">
        <v>48</v>
      </c>
      <c r="M150" s="129" t="s">
        <v>48</v>
      </c>
      <c r="N150" s="126"/>
      <c r="O150" s="126"/>
      <c r="P150" s="126" t="s">
        <v>6720</v>
      </c>
      <c r="Q150" s="126" t="s">
        <v>6718</v>
      </c>
      <c r="R150" s="126" t="s">
        <v>6722</v>
      </c>
      <c r="S150" s="126" t="s">
        <v>6728</v>
      </c>
      <c r="T150" s="128" t="s">
        <v>6665</v>
      </c>
      <c r="U150" s="129" t="s">
        <v>6588</v>
      </c>
      <c r="V150" s="137" t="s">
        <v>6596</v>
      </c>
      <c r="W150" s="128" t="str">
        <f>CONCATENATE("ECCDSP-",451,"-20-Caraga")</f>
        <v>ECCDSP-451-20-Caraga</v>
      </c>
      <c r="X150" s="128" t="s">
        <v>6588</v>
      </c>
      <c r="Y150" s="128" t="s">
        <v>6596</v>
      </c>
      <c r="Z150" s="170"/>
    </row>
    <row r="151" spans="1:26" hidden="1" x14ac:dyDescent="0.25">
      <c r="A151" s="85" t="s">
        <v>859</v>
      </c>
      <c r="B151" s="128" t="s">
        <v>6459</v>
      </c>
      <c r="C151" s="128" t="s">
        <v>6697</v>
      </c>
      <c r="D151" s="133">
        <v>1</v>
      </c>
      <c r="E151" s="133">
        <v>1</v>
      </c>
      <c r="F151" s="128" t="s">
        <v>6504</v>
      </c>
      <c r="G151" s="128"/>
      <c r="H151" s="131">
        <v>1</v>
      </c>
      <c r="I151" s="131">
        <v>1</v>
      </c>
      <c r="J151" s="210" t="s">
        <v>6564</v>
      </c>
      <c r="K151" s="128" t="s">
        <v>4886</v>
      </c>
      <c r="L151" s="129" t="s">
        <v>48</v>
      </c>
      <c r="M151" s="129" t="s">
        <v>48</v>
      </c>
      <c r="N151" s="126"/>
      <c r="O151" s="126"/>
      <c r="P151" s="126" t="s">
        <v>6720</v>
      </c>
      <c r="Q151" s="126" t="s">
        <v>6718</v>
      </c>
      <c r="R151" s="126" t="s">
        <v>6722</v>
      </c>
      <c r="S151" s="126" t="s">
        <v>6728</v>
      </c>
      <c r="T151" s="128" t="s">
        <v>6666</v>
      </c>
      <c r="U151" s="129" t="s">
        <v>6588</v>
      </c>
      <c r="V151" s="137" t="s">
        <v>6596</v>
      </c>
      <c r="W151" s="128" t="str">
        <f>CONCATENATE("ECCDSP-",452,"-20-Caraga")</f>
        <v>ECCDSP-452-20-Caraga</v>
      </c>
      <c r="X151" s="128" t="s">
        <v>6588</v>
      </c>
      <c r="Y151" s="128" t="s">
        <v>6596</v>
      </c>
      <c r="Z151" s="170"/>
    </row>
    <row r="152" spans="1:26" hidden="1" x14ac:dyDescent="0.25">
      <c r="A152" s="85" t="s">
        <v>860</v>
      </c>
      <c r="B152" s="128" t="s">
        <v>6459</v>
      </c>
      <c r="C152" s="128" t="s">
        <v>6698</v>
      </c>
      <c r="D152" s="133">
        <v>1</v>
      </c>
      <c r="E152" s="133">
        <v>1</v>
      </c>
      <c r="F152" s="128" t="s">
        <v>6505</v>
      </c>
      <c r="G152" s="128"/>
      <c r="H152" s="131">
        <v>1</v>
      </c>
      <c r="I152" s="131">
        <v>1</v>
      </c>
      <c r="J152" s="210" t="s">
        <v>6565</v>
      </c>
      <c r="K152" s="128" t="s">
        <v>6587</v>
      </c>
      <c r="L152" s="129" t="s">
        <v>48</v>
      </c>
      <c r="M152" s="129" t="s">
        <v>48</v>
      </c>
      <c r="N152" s="126"/>
      <c r="O152" s="126"/>
      <c r="P152" s="126" t="s">
        <v>6720</v>
      </c>
      <c r="Q152" s="126" t="s">
        <v>6718</v>
      </c>
      <c r="R152" s="126" t="s">
        <v>6722</v>
      </c>
      <c r="S152" s="126" t="s">
        <v>6728</v>
      </c>
      <c r="T152" s="128" t="s">
        <v>6667</v>
      </c>
      <c r="U152" s="129" t="s">
        <v>6588</v>
      </c>
      <c r="V152" s="137" t="s">
        <v>6596</v>
      </c>
      <c r="W152" s="128" t="str">
        <f>CONCATENATE("ECCDSP-",453,"-20-Caraga")</f>
        <v>ECCDSP-453-20-Caraga</v>
      </c>
      <c r="X152" s="128" t="s">
        <v>6588</v>
      </c>
      <c r="Y152" s="128" t="s">
        <v>6596</v>
      </c>
      <c r="Z152" s="170"/>
    </row>
    <row r="153" spans="1:26" hidden="1" x14ac:dyDescent="0.25">
      <c r="A153" s="85" t="s">
        <v>863</v>
      </c>
      <c r="B153" s="128" t="s">
        <v>6459</v>
      </c>
      <c r="C153" s="128" t="s">
        <v>6699</v>
      </c>
      <c r="D153" s="133">
        <v>1</v>
      </c>
      <c r="E153" s="133">
        <v>1</v>
      </c>
      <c r="F153" s="128" t="s">
        <v>6506</v>
      </c>
      <c r="G153" s="128"/>
      <c r="H153" s="131">
        <v>1</v>
      </c>
      <c r="I153" s="131">
        <v>1</v>
      </c>
      <c r="J153" s="210" t="s">
        <v>6566</v>
      </c>
      <c r="K153" s="128" t="s">
        <v>4886</v>
      </c>
      <c r="L153" s="129" t="s">
        <v>48</v>
      </c>
      <c r="M153" s="129" t="s">
        <v>48</v>
      </c>
      <c r="N153" s="126"/>
      <c r="O153" s="126"/>
      <c r="P153" s="126" t="s">
        <v>6720</v>
      </c>
      <c r="Q153" s="126" t="s">
        <v>6718</v>
      </c>
      <c r="R153" s="126" t="s">
        <v>6722</v>
      </c>
      <c r="S153" s="126" t="s">
        <v>6728</v>
      </c>
      <c r="T153" s="128" t="s">
        <v>6668</v>
      </c>
      <c r="U153" s="129" t="s">
        <v>6588</v>
      </c>
      <c r="V153" s="137" t="s">
        <v>6596</v>
      </c>
      <c r="W153" s="128" t="str">
        <f>CONCATENATE("ECCDSP-",454,"-20-Caraga")</f>
        <v>ECCDSP-454-20-Caraga</v>
      </c>
      <c r="X153" s="128" t="s">
        <v>6588</v>
      </c>
      <c r="Y153" s="128" t="s">
        <v>6596</v>
      </c>
      <c r="Z153" s="170"/>
    </row>
    <row r="154" spans="1:26" hidden="1" x14ac:dyDescent="0.25">
      <c r="A154" s="85" t="s">
        <v>864</v>
      </c>
      <c r="B154" s="128" t="s">
        <v>6459</v>
      </c>
      <c r="C154" s="128" t="s">
        <v>6700</v>
      </c>
      <c r="D154" s="133">
        <v>1</v>
      </c>
      <c r="E154" s="133">
        <v>1</v>
      </c>
      <c r="F154" s="128" t="s">
        <v>6507</v>
      </c>
      <c r="G154" s="128"/>
      <c r="H154" s="131">
        <v>1</v>
      </c>
      <c r="I154" s="131">
        <v>1</v>
      </c>
      <c r="J154" s="210" t="s">
        <v>6567</v>
      </c>
      <c r="K154" s="128" t="s">
        <v>4886</v>
      </c>
      <c r="L154" s="129" t="s">
        <v>48</v>
      </c>
      <c r="M154" s="129" t="s">
        <v>48</v>
      </c>
      <c r="N154" s="126"/>
      <c r="O154" s="126"/>
      <c r="P154" s="126" t="s">
        <v>6720</v>
      </c>
      <c r="Q154" s="126" t="s">
        <v>6718</v>
      </c>
      <c r="R154" s="126" t="s">
        <v>6722</v>
      </c>
      <c r="S154" s="126" t="s">
        <v>6728</v>
      </c>
      <c r="T154" s="128" t="s">
        <v>6669</v>
      </c>
      <c r="U154" s="129" t="s">
        <v>6588</v>
      </c>
      <c r="V154" s="137" t="s">
        <v>6596</v>
      </c>
      <c r="W154" s="128" t="str">
        <f>CONCATENATE("ECCDSP-",455,"-20-Caraga")</f>
        <v>ECCDSP-455-20-Caraga</v>
      </c>
      <c r="X154" s="128" t="s">
        <v>6588</v>
      </c>
      <c r="Y154" s="128" t="s">
        <v>6596</v>
      </c>
      <c r="Z154" s="170"/>
    </row>
    <row r="155" spans="1:26" hidden="1" x14ac:dyDescent="0.25">
      <c r="A155" s="85" t="s">
        <v>865</v>
      </c>
      <c r="B155" s="128" t="s">
        <v>6459</v>
      </c>
      <c r="C155" s="128"/>
      <c r="D155" s="133"/>
      <c r="E155" s="133"/>
      <c r="F155" s="128" t="s">
        <v>6508</v>
      </c>
      <c r="G155" s="128"/>
      <c r="H155" s="131">
        <v>1</v>
      </c>
      <c r="I155" s="131">
        <v>1</v>
      </c>
      <c r="J155" s="210" t="s">
        <v>6567</v>
      </c>
      <c r="K155" s="128" t="s">
        <v>4886</v>
      </c>
      <c r="L155" s="126"/>
      <c r="M155" s="126"/>
      <c r="N155" s="126"/>
      <c r="O155" s="126"/>
      <c r="P155" s="126" t="s">
        <v>6720</v>
      </c>
      <c r="Q155" s="126" t="s">
        <v>6718</v>
      </c>
      <c r="R155" s="126" t="s">
        <v>6722</v>
      </c>
      <c r="S155" s="126" t="s">
        <v>6728</v>
      </c>
      <c r="T155" s="126"/>
      <c r="U155" s="129"/>
      <c r="V155" s="126"/>
      <c r="W155" s="128" t="str">
        <f>CONCATENATE("ECCDSP-",456,"-20-Caraga")</f>
        <v>ECCDSP-456-20-Caraga</v>
      </c>
      <c r="X155" s="128" t="s">
        <v>6588</v>
      </c>
      <c r="Y155" s="128" t="s">
        <v>6596</v>
      </c>
      <c r="Z155" s="170"/>
    </row>
    <row r="156" spans="1:26" hidden="1" x14ac:dyDescent="0.25">
      <c r="A156" s="85" t="s">
        <v>866</v>
      </c>
      <c r="B156" s="128" t="s">
        <v>6459</v>
      </c>
      <c r="C156" s="128" t="s">
        <v>6701</v>
      </c>
      <c r="D156" s="133">
        <v>1</v>
      </c>
      <c r="E156" s="133">
        <v>1</v>
      </c>
      <c r="F156" s="128" t="s">
        <v>6509</v>
      </c>
      <c r="G156" s="128"/>
      <c r="H156" s="131">
        <v>1</v>
      </c>
      <c r="I156" s="131">
        <v>1</v>
      </c>
      <c r="J156" s="210" t="s">
        <v>6568</v>
      </c>
      <c r="K156" s="128" t="s">
        <v>4886</v>
      </c>
      <c r="L156" s="129" t="s">
        <v>48</v>
      </c>
      <c r="M156" s="129" t="s">
        <v>48</v>
      </c>
      <c r="N156" s="126"/>
      <c r="O156" s="126"/>
      <c r="P156" s="126" t="s">
        <v>6720</v>
      </c>
      <c r="Q156" s="126" t="s">
        <v>6718</v>
      </c>
      <c r="R156" s="126" t="s">
        <v>6722</v>
      </c>
      <c r="S156" s="126" t="s">
        <v>6728</v>
      </c>
      <c r="T156" s="128" t="s">
        <v>6670</v>
      </c>
      <c r="U156" s="129" t="s">
        <v>6588</v>
      </c>
      <c r="V156" s="137" t="s">
        <v>6596</v>
      </c>
      <c r="W156" s="128" t="str">
        <f>CONCATENATE("ECCDSP-",457,"-20-Caraga")</f>
        <v>ECCDSP-457-20-Caraga</v>
      </c>
      <c r="X156" s="128" t="s">
        <v>6588</v>
      </c>
      <c r="Y156" s="128" t="s">
        <v>6596</v>
      </c>
      <c r="Z156" s="170"/>
    </row>
    <row r="157" spans="1:26" hidden="1" x14ac:dyDescent="0.25">
      <c r="A157" s="85" t="s">
        <v>870</v>
      </c>
      <c r="B157" s="128" t="s">
        <v>6459</v>
      </c>
      <c r="C157" s="128" t="s">
        <v>6702</v>
      </c>
      <c r="D157" s="133">
        <v>1</v>
      </c>
      <c r="E157" s="133">
        <v>1</v>
      </c>
      <c r="F157" s="128" t="s">
        <v>6510</v>
      </c>
      <c r="G157" s="128"/>
      <c r="H157" s="131">
        <v>1</v>
      </c>
      <c r="I157" s="131">
        <v>1</v>
      </c>
      <c r="J157" s="210" t="s">
        <v>6569</v>
      </c>
      <c r="K157" s="128" t="s">
        <v>4886</v>
      </c>
      <c r="L157" s="129" t="s">
        <v>48</v>
      </c>
      <c r="M157" s="129" t="s">
        <v>48</v>
      </c>
      <c r="N157" s="126"/>
      <c r="O157" s="126"/>
      <c r="P157" s="126" t="s">
        <v>6720</v>
      </c>
      <c r="Q157" s="126" t="s">
        <v>6718</v>
      </c>
      <c r="R157" s="126" t="s">
        <v>6722</v>
      </c>
      <c r="S157" s="126" t="s">
        <v>6728</v>
      </c>
      <c r="T157" s="128" t="s">
        <v>6671</v>
      </c>
      <c r="U157" s="129" t="s">
        <v>6588</v>
      </c>
      <c r="V157" s="137" t="s">
        <v>6596</v>
      </c>
      <c r="W157" s="128" t="str">
        <f>CONCATENATE("ECCDSP-",458,"-20-Caraga")</f>
        <v>ECCDSP-458-20-Caraga</v>
      </c>
      <c r="X157" s="128" t="s">
        <v>6588</v>
      </c>
      <c r="Y157" s="128" t="s">
        <v>6596</v>
      </c>
      <c r="Z157" s="170"/>
    </row>
    <row r="158" spans="1:26" hidden="1" x14ac:dyDescent="0.25">
      <c r="A158" s="85" t="s">
        <v>871</v>
      </c>
      <c r="B158" s="128" t="s">
        <v>6459</v>
      </c>
      <c r="C158" s="128" t="s">
        <v>6703</v>
      </c>
      <c r="D158" s="133">
        <v>1</v>
      </c>
      <c r="E158" s="133">
        <v>1</v>
      </c>
      <c r="F158" s="128" t="s">
        <v>6511</v>
      </c>
      <c r="G158" s="128"/>
      <c r="H158" s="131">
        <v>1</v>
      </c>
      <c r="I158" s="131">
        <v>1</v>
      </c>
      <c r="J158" s="210" t="s">
        <v>6570</v>
      </c>
      <c r="K158" s="128" t="s">
        <v>4886</v>
      </c>
      <c r="L158" s="129" t="s">
        <v>48</v>
      </c>
      <c r="M158" s="129" t="s">
        <v>48</v>
      </c>
      <c r="N158" s="126"/>
      <c r="O158" s="126"/>
      <c r="P158" s="126" t="s">
        <v>6720</v>
      </c>
      <c r="Q158" s="126" t="s">
        <v>6718</v>
      </c>
      <c r="R158" s="126" t="s">
        <v>6722</v>
      </c>
      <c r="S158" s="126" t="s">
        <v>6728</v>
      </c>
      <c r="T158" s="128" t="s">
        <v>6672</v>
      </c>
      <c r="U158" s="129" t="s">
        <v>6588</v>
      </c>
      <c r="V158" s="137" t="s">
        <v>6596</v>
      </c>
      <c r="W158" s="128" t="str">
        <f>CONCATENATE("ECCDSP-",459,"-20-Caraga")</f>
        <v>ECCDSP-459-20-Caraga</v>
      </c>
      <c r="X158" s="128" t="s">
        <v>6588</v>
      </c>
      <c r="Y158" s="128" t="s">
        <v>6596</v>
      </c>
      <c r="Z158" s="170"/>
    </row>
    <row r="159" spans="1:26" hidden="1" x14ac:dyDescent="0.25">
      <c r="A159" s="85" t="s">
        <v>872</v>
      </c>
      <c r="B159" s="128" t="s">
        <v>6459</v>
      </c>
      <c r="C159" s="128" t="s">
        <v>6704</v>
      </c>
      <c r="D159" s="133">
        <v>1</v>
      </c>
      <c r="E159" s="133">
        <v>1</v>
      </c>
      <c r="F159" s="128" t="s">
        <v>6512</v>
      </c>
      <c r="G159" s="128"/>
      <c r="H159" s="131">
        <v>1</v>
      </c>
      <c r="I159" s="131">
        <v>1</v>
      </c>
      <c r="J159" s="210" t="s">
        <v>6571</v>
      </c>
      <c r="K159" s="128" t="s">
        <v>4886</v>
      </c>
      <c r="L159" s="129" t="s">
        <v>48</v>
      </c>
      <c r="M159" s="129" t="s">
        <v>48</v>
      </c>
      <c r="N159" s="126"/>
      <c r="O159" s="126"/>
      <c r="P159" s="126" t="s">
        <v>6720</v>
      </c>
      <c r="Q159" s="126" t="s">
        <v>6718</v>
      </c>
      <c r="R159" s="126" t="s">
        <v>6722</v>
      </c>
      <c r="S159" s="126" t="s">
        <v>6728</v>
      </c>
      <c r="T159" s="128" t="s">
        <v>6673</v>
      </c>
      <c r="U159" s="129" t="s">
        <v>6588</v>
      </c>
      <c r="V159" s="137" t="s">
        <v>6596</v>
      </c>
      <c r="W159" s="128" t="str">
        <f>CONCATENATE("ECCDSP-",460,"-20-Caraga")</f>
        <v>ECCDSP-460-20-Caraga</v>
      </c>
      <c r="X159" s="128" t="s">
        <v>6588</v>
      </c>
      <c r="Y159" s="128" t="s">
        <v>6596</v>
      </c>
      <c r="Z159" s="170"/>
    </row>
    <row r="160" spans="1:26" hidden="1" x14ac:dyDescent="0.25">
      <c r="A160" s="85" t="s">
        <v>873</v>
      </c>
      <c r="B160" s="128" t="s">
        <v>6459</v>
      </c>
      <c r="C160" s="128" t="s">
        <v>6705</v>
      </c>
      <c r="D160" s="133">
        <v>1</v>
      </c>
      <c r="E160" s="133">
        <v>1</v>
      </c>
      <c r="F160" s="128" t="s">
        <v>6513</v>
      </c>
      <c r="G160" s="128"/>
      <c r="H160" s="131">
        <v>1</v>
      </c>
      <c r="I160" s="131">
        <v>1</v>
      </c>
      <c r="J160" s="210" t="s">
        <v>6572</v>
      </c>
      <c r="K160" s="128" t="s">
        <v>4886</v>
      </c>
      <c r="L160" s="129" t="s">
        <v>48</v>
      </c>
      <c r="M160" s="129" t="s">
        <v>48</v>
      </c>
      <c r="N160" s="126"/>
      <c r="O160" s="126"/>
      <c r="P160" s="126" t="s">
        <v>6720</v>
      </c>
      <c r="Q160" s="126" t="s">
        <v>6718</v>
      </c>
      <c r="R160" s="126" t="s">
        <v>6722</v>
      </c>
      <c r="S160" s="126" t="s">
        <v>6728</v>
      </c>
      <c r="T160" s="128" t="s">
        <v>6674</v>
      </c>
      <c r="U160" s="129" t="s">
        <v>6588</v>
      </c>
      <c r="V160" s="137" t="s">
        <v>6596</v>
      </c>
      <c r="W160" s="128" t="str">
        <f>CONCATENATE("ECCDSP-",461,"-20-Caraga")</f>
        <v>ECCDSP-461-20-Caraga</v>
      </c>
      <c r="X160" s="128" t="s">
        <v>6588</v>
      </c>
      <c r="Y160" s="128" t="s">
        <v>6596</v>
      </c>
      <c r="Z160" s="170"/>
    </row>
    <row r="161" spans="1:26" hidden="1" x14ac:dyDescent="0.25">
      <c r="A161" s="85" t="s">
        <v>875</v>
      </c>
      <c r="B161" s="128" t="s">
        <v>6460</v>
      </c>
      <c r="C161" s="128" t="s">
        <v>6707</v>
      </c>
      <c r="D161" s="133">
        <v>1</v>
      </c>
      <c r="E161" s="133">
        <v>1</v>
      </c>
      <c r="F161" s="128" t="s">
        <v>6514</v>
      </c>
      <c r="G161" s="128"/>
      <c r="H161" s="131">
        <v>2</v>
      </c>
      <c r="I161" s="131">
        <v>1</v>
      </c>
      <c r="J161" s="210" t="s">
        <v>6573</v>
      </c>
      <c r="K161" s="128" t="s">
        <v>4886</v>
      </c>
      <c r="L161" s="126"/>
      <c r="M161" s="126"/>
      <c r="N161" s="129" t="s">
        <v>48</v>
      </c>
      <c r="O161" s="129" t="s">
        <v>48</v>
      </c>
      <c r="P161" s="126"/>
      <c r="Q161" s="126" t="s">
        <v>6723</v>
      </c>
      <c r="R161" s="126" t="s">
        <v>6729</v>
      </c>
      <c r="S161" s="126" t="s">
        <v>6730</v>
      </c>
      <c r="T161" s="128" t="s">
        <v>6675</v>
      </c>
      <c r="U161" s="129" t="s">
        <v>6589</v>
      </c>
      <c r="V161" s="137" t="s">
        <v>6593</v>
      </c>
      <c r="W161" s="128" t="str">
        <f>CONCATENATE("ECCDSP-",462,"-20-Caraga")</f>
        <v>ECCDSP-462-20-Caraga</v>
      </c>
      <c r="X161" s="128" t="s">
        <v>6589</v>
      </c>
      <c r="Y161" s="128" t="s">
        <v>6592</v>
      </c>
      <c r="Z161" s="170"/>
    </row>
    <row r="162" spans="1:26" hidden="1" x14ac:dyDescent="0.25">
      <c r="A162" s="85" t="s">
        <v>876</v>
      </c>
      <c r="B162" s="128" t="s">
        <v>6460</v>
      </c>
      <c r="C162" s="285" t="s">
        <v>6708</v>
      </c>
      <c r="D162" s="133">
        <v>1</v>
      </c>
      <c r="E162" s="133">
        <v>1</v>
      </c>
      <c r="F162" s="128" t="s">
        <v>6515</v>
      </c>
      <c r="G162" s="128"/>
      <c r="H162" s="131">
        <v>2</v>
      </c>
      <c r="I162" s="131">
        <v>1</v>
      </c>
      <c r="J162" s="210" t="s">
        <v>6574</v>
      </c>
      <c r="K162" s="128" t="s">
        <v>3461</v>
      </c>
      <c r="L162" s="126"/>
      <c r="M162" s="126"/>
      <c r="N162" s="129" t="s">
        <v>48</v>
      </c>
      <c r="O162" s="129" t="s">
        <v>48</v>
      </c>
      <c r="P162" s="126"/>
      <c r="Q162" s="126" t="s">
        <v>6723</v>
      </c>
      <c r="R162" s="126" t="s">
        <v>6729</v>
      </c>
      <c r="S162" s="126" t="s">
        <v>6730</v>
      </c>
      <c r="T162" s="128" t="s">
        <v>6676</v>
      </c>
      <c r="U162" s="129" t="s">
        <v>6589</v>
      </c>
      <c r="V162" s="137" t="s">
        <v>6593</v>
      </c>
      <c r="W162" s="128" t="str">
        <f>CONCATENATE("ECCDSP-",463,"-20-Caraga")</f>
        <v>ECCDSP-463-20-Caraga</v>
      </c>
      <c r="X162" s="128" t="s">
        <v>6589</v>
      </c>
      <c r="Y162" s="128" t="s">
        <v>6592</v>
      </c>
      <c r="Z162" s="170"/>
    </row>
    <row r="163" spans="1:26" hidden="1" x14ac:dyDescent="0.25">
      <c r="A163" s="85" t="s">
        <v>877</v>
      </c>
      <c r="B163" s="128" t="s">
        <v>6460</v>
      </c>
      <c r="C163" s="225" t="s">
        <v>1779</v>
      </c>
      <c r="D163" s="133">
        <v>1</v>
      </c>
      <c r="E163" s="133">
        <v>1</v>
      </c>
      <c r="F163" s="128" t="s">
        <v>6516</v>
      </c>
      <c r="G163" s="128"/>
      <c r="H163" s="131">
        <v>1</v>
      </c>
      <c r="I163" s="131">
        <v>1</v>
      </c>
      <c r="J163" s="210" t="s">
        <v>6575</v>
      </c>
      <c r="K163" s="128" t="s">
        <v>3461</v>
      </c>
      <c r="L163" s="129" t="s">
        <v>48</v>
      </c>
      <c r="M163" s="129" t="s">
        <v>48</v>
      </c>
      <c r="N163" s="126"/>
      <c r="O163" s="126"/>
      <c r="P163" s="126"/>
      <c r="Q163" s="126" t="s">
        <v>6723</v>
      </c>
      <c r="R163" s="126" t="s">
        <v>6729</v>
      </c>
      <c r="S163" s="126" t="s">
        <v>6730</v>
      </c>
      <c r="T163" s="128" t="s">
        <v>6677</v>
      </c>
      <c r="U163" s="129" t="s">
        <v>6589</v>
      </c>
      <c r="V163" s="137" t="s">
        <v>6593</v>
      </c>
      <c r="W163" s="128" t="str">
        <f>CONCATENATE("ECCDSP-",464,"-20-Caraga")</f>
        <v>ECCDSP-464-20-Caraga</v>
      </c>
      <c r="X163" s="128" t="s">
        <v>6589</v>
      </c>
      <c r="Y163" s="126" t="s">
        <v>6595</v>
      </c>
      <c r="Z163" s="170"/>
    </row>
    <row r="164" spans="1:26" hidden="1" x14ac:dyDescent="0.25">
      <c r="A164" s="85" t="s">
        <v>878</v>
      </c>
      <c r="B164" s="128" t="s">
        <v>6460</v>
      </c>
      <c r="C164" s="128" t="s">
        <v>6709</v>
      </c>
      <c r="D164" s="133">
        <v>1</v>
      </c>
      <c r="E164" s="133">
        <v>1</v>
      </c>
      <c r="F164" s="128" t="s">
        <v>6517</v>
      </c>
      <c r="G164" s="128"/>
      <c r="H164" s="131">
        <v>2</v>
      </c>
      <c r="I164" s="131">
        <v>1</v>
      </c>
      <c r="J164" s="210" t="s">
        <v>6576</v>
      </c>
      <c r="K164" s="128" t="s">
        <v>3461</v>
      </c>
      <c r="L164" s="126"/>
      <c r="M164" s="126"/>
      <c r="N164" s="129" t="s">
        <v>48</v>
      </c>
      <c r="O164" s="129" t="s">
        <v>48</v>
      </c>
      <c r="P164" s="126"/>
      <c r="Q164" s="126" t="s">
        <v>6723</v>
      </c>
      <c r="R164" s="126" t="s">
        <v>6729</v>
      </c>
      <c r="S164" s="126" t="s">
        <v>6730</v>
      </c>
      <c r="T164" s="128" t="s">
        <v>6678</v>
      </c>
      <c r="U164" s="129" t="s">
        <v>6589</v>
      </c>
      <c r="V164" s="137" t="s">
        <v>6592</v>
      </c>
      <c r="W164" s="128" t="str">
        <f>CONCATENATE("ECCDSP-",465,"-20-Caraga")</f>
        <v>ECCDSP-465-20-Caraga</v>
      </c>
      <c r="X164" s="128" t="s">
        <v>6589</v>
      </c>
      <c r="Y164" s="128" t="s">
        <v>6592</v>
      </c>
      <c r="Z164" s="170"/>
    </row>
    <row r="165" spans="1:26" hidden="1" x14ac:dyDescent="0.25">
      <c r="A165" s="85" t="s">
        <v>879</v>
      </c>
      <c r="B165" s="128" t="s">
        <v>6460</v>
      </c>
      <c r="C165" s="128" t="s">
        <v>6710</v>
      </c>
      <c r="D165" s="133">
        <v>2</v>
      </c>
      <c r="E165" s="133">
        <v>1</v>
      </c>
      <c r="F165" s="128" t="s">
        <v>6518</v>
      </c>
      <c r="G165" s="128"/>
      <c r="H165" s="131">
        <v>2</v>
      </c>
      <c r="I165" s="131">
        <v>1</v>
      </c>
      <c r="J165" s="210" t="s">
        <v>6577</v>
      </c>
      <c r="K165" s="128" t="s">
        <v>3461</v>
      </c>
      <c r="L165" s="126"/>
      <c r="M165" s="126"/>
      <c r="N165" s="129" t="s">
        <v>48</v>
      </c>
      <c r="O165" s="129" t="s">
        <v>48</v>
      </c>
      <c r="P165" s="126"/>
      <c r="Q165" s="126" t="s">
        <v>6723</v>
      </c>
      <c r="R165" s="126" t="s">
        <v>6729</v>
      </c>
      <c r="S165" s="126" t="s">
        <v>6730</v>
      </c>
      <c r="T165" s="128" t="s">
        <v>6679</v>
      </c>
      <c r="U165" s="129" t="s">
        <v>6589</v>
      </c>
      <c r="V165" s="137" t="s">
        <v>6592</v>
      </c>
      <c r="W165" s="128" t="str">
        <f>CONCATENATE("ECCDSP-",466,"-20-Caraga")</f>
        <v>ECCDSP-466-20-Caraga</v>
      </c>
      <c r="X165" s="128" t="s">
        <v>6589</v>
      </c>
      <c r="Y165" s="128" t="s">
        <v>6592</v>
      </c>
      <c r="Z165" s="170"/>
    </row>
    <row r="166" spans="1:26" hidden="1" x14ac:dyDescent="0.25">
      <c r="A166" s="85" t="s">
        <v>880</v>
      </c>
      <c r="B166" s="128" t="s">
        <v>6460</v>
      </c>
      <c r="C166" s="128" t="s">
        <v>6711</v>
      </c>
      <c r="D166" s="133">
        <v>2</v>
      </c>
      <c r="E166" s="133">
        <v>1</v>
      </c>
      <c r="F166" s="128" t="s">
        <v>6519</v>
      </c>
      <c r="G166" s="128"/>
      <c r="H166" s="131">
        <v>2</v>
      </c>
      <c r="I166" s="131">
        <v>1</v>
      </c>
      <c r="J166" s="210" t="s">
        <v>6578</v>
      </c>
      <c r="K166" s="128" t="s">
        <v>3461</v>
      </c>
      <c r="L166" s="129" t="s">
        <v>48</v>
      </c>
      <c r="M166" s="129" t="s">
        <v>48</v>
      </c>
      <c r="N166" s="126"/>
      <c r="O166" s="126"/>
      <c r="P166" s="126"/>
      <c r="Q166" s="126" t="s">
        <v>6723</v>
      </c>
      <c r="R166" s="126" t="s">
        <v>6729</v>
      </c>
      <c r="S166" s="126" t="s">
        <v>6730</v>
      </c>
      <c r="T166" s="128" t="s">
        <v>6680</v>
      </c>
      <c r="U166" s="129" t="s">
        <v>6589</v>
      </c>
      <c r="V166" s="137" t="s">
        <v>6592</v>
      </c>
      <c r="W166" s="128" t="str">
        <f>CONCATENATE("ECCDSP-",467,"-20-Caraga")</f>
        <v>ECCDSP-467-20-Caraga</v>
      </c>
      <c r="X166" s="128" t="s">
        <v>6589</v>
      </c>
      <c r="Y166" s="128" t="s">
        <v>6592</v>
      </c>
      <c r="Z166" s="170"/>
    </row>
    <row r="167" spans="1:26" hidden="1" x14ac:dyDescent="0.25">
      <c r="A167" s="85" t="s">
        <v>881</v>
      </c>
      <c r="B167" s="128" t="s">
        <v>6460</v>
      </c>
      <c r="C167" s="128" t="s">
        <v>6712</v>
      </c>
      <c r="D167" s="133">
        <v>2</v>
      </c>
      <c r="E167" s="133">
        <v>1</v>
      </c>
      <c r="F167" s="128" t="s">
        <v>6520</v>
      </c>
      <c r="G167" s="128"/>
      <c r="H167" s="131">
        <v>2</v>
      </c>
      <c r="I167" s="131">
        <v>1</v>
      </c>
      <c r="J167" s="210" t="s">
        <v>6579</v>
      </c>
      <c r="K167" s="128" t="s">
        <v>3461</v>
      </c>
      <c r="L167" s="126"/>
      <c r="M167" s="126"/>
      <c r="N167" s="129" t="s">
        <v>48</v>
      </c>
      <c r="O167" s="129" t="s">
        <v>48</v>
      </c>
      <c r="P167" s="126"/>
      <c r="Q167" s="126" t="s">
        <v>6723</v>
      </c>
      <c r="R167" s="126" t="s">
        <v>6729</v>
      </c>
      <c r="S167" s="126" t="s">
        <v>6730</v>
      </c>
      <c r="T167" s="128" t="s">
        <v>6681</v>
      </c>
      <c r="U167" s="129" t="s">
        <v>6589</v>
      </c>
      <c r="V167" s="137" t="s">
        <v>6592</v>
      </c>
      <c r="W167" s="128" t="str">
        <f>CONCATENATE("ECCDSP-",468,"-20-Caraga")</f>
        <v>ECCDSP-468-20-Caraga</v>
      </c>
      <c r="X167" s="128" t="s">
        <v>6589</v>
      </c>
      <c r="Y167" s="128" t="s">
        <v>6592</v>
      </c>
      <c r="Z167" s="170"/>
    </row>
    <row r="168" spans="1:26" hidden="1" x14ac:dyDescent="0.25">
      <c r="A168" s="85" t="s">
        <v>882</v>
      </c>
      <c r="B168" s="128" t="s">
        <v>6460</v>
      </c>
      <c r="C168" s="128" t="s">
        <v>6713</v>
      </c>
      <c r="D168" s="133">
        <v>2</v>
      </c>
      <c r="E168" s="133">
        <v>1</v>
      </c>
      <c r="F168" s="128" t="s">
        <v>6521</v>
      </c>
      <c r="G168" s="128"/>
      <c r="H168" s="131">
        <v>2</v>
      </c>
      <c r="I168" s="131">
        <v>1</v>
      </c>
      <c r="J168" s="210" t="s">
        <v>6580</v>
      </c>
      <c r="K168" s="128" t="s">
        <v>3461</v>
      </c>
      <c r="L168" s="126"/>
      <c r="M168" s="126"/>
      <c r="N168" s="129" t="s">
        <v>48</v>
      </c>
      <c r="O168" s="129" t="s">
        <v>48</v>
      </c>
      <c r="P168" s="126"/>
      <c r="Q168" s="126" t="s">
        <v>6723</v>
      </c>
      <c r="R168" s="126" t="s">
        <v>6729</v>
      </c>
      <c r="S168" s="126" t="s">
        <v>6730</v>
      </c>
      <c r="T168" s="128" t="s">
        <v>6682</v>
      </c>
      <c r="U168" s="129" t="s">
        <v>6589</v>
      </c>
      <c r="V168" s="137" t="s">
        <v>6592</v>
      </c>
      <c r="W168" s="128" t="str">
        <f>CONCATENATE("ECCDSP-",469,"-20-Caraga")</f>
        <v>ECCDSP-469-20-Caraga</v>
      </c>
      <c r="X168" s="128" t="s">
        <v>6589</v>
      </c>
      <c r="Y168" s="128" t="s">
        <v>6592</v>
      </c>
      <c r="Z168" s="170"/>
    </row>
    <row r="169" spans="1:26" hidden="1" x14ac:dyDescent="0.25">
      <c r="A169" s="85" t="s">
        <v>883</v>
      </c>
      <c r="B169" s="128" t="s">
        <v>6460</v>
      </c>
      <c r="C169" s="128" t="s">
        <v>6714</v>
      </c>
      <c r="D169" s="133">
        <v>2</v>
      </c>
      <c r="E169" s="133">
        <v>1</v>
      </c>
      <c r="F169" s="128" t="s">
        <v>6522</v>
      </c>
      <c r="G169" s="128"/>
      <c r="H169" s="131">
        <v>2</v>
      </c>
      <c r="I169" s="131">
        <v>1</v>
      </c>
      <c r="J169" s="210" t="s">
        <v>6581</v>
      </c>
      <c r="K169" s="128" t="s">
        <v>3461</v>
      </c>
      <c r="L169" s="126"/>
      <c r="M169" s="126"/>
      <c r="N169" s="129" t="s">
        <v>48</v>
      </c>
      <c r="O169" s="129" t="s">
        <v>48</v>
      </c>
      <c r="P169" s="126"/>
      <c r="Q169" s="126" t="s">
        <v>6723</v>
      </c>
      <c r="R169" s="126" t="s">
        <v>6729</v>
      </c>
      <c r="S169" s="126" t="s">
        <v>6730</v>
      </c>
      <c r="T169" s="128" t="s">
        <v>6683</v>
      </c>
      <c r="U169" s="129" t="s">
        <v>6589</v>
      </c>
      <c r="V169" s="137" t="s">
        <v>6592</v>
      </c>
      <c r="W169" s="128" t="str">
        <f>CONCATENATE("ECCDSP-",470,"-20-Caraga")</f>
        <v>ECCDSP-470-20-Caraga</v>
      </c>
      <c r="X169" s="128" t="s">
        <v>6589</v>
      </c>
      <c r="Y169" s="128" t="s">
        <v>6592</v>
      </c>
      <c r="Z169" s="170"/>
    </row>
    <row r="170" spans="1:26" hidden="1" x14ac:dyDescent="0.25">
      <c r="A170" s="85" t="s">
        <v>884</v>
      </c>
      <c r="B170" s="128" t="s">
        <v>5689</v>
      </c>
      <c r="C170" s="128"/>
      <c r="D170" s="133"/>
      <c r="E170" s="133"/>
      <c r="F170" s="128" t="s">
        <v>6523</v>
      </c>
      <c r="G170" s="128"/>
      <c r="H170" s="131">
        <v>1</v>
      </c>
      <c r="I170" s="131">
        <v>1</v>
      </c>
      <c r="J170" s="210" t="s">
        <v>6582</v>
      </c>
      <c r="K170" s="128" t="s">
        <v>4886</v>
      </c>
      <c r="L170" s="129" t="s">
        <v>48</v>
      </c>
      <c r="M170" s="126"/>
      <c r="N170" s="126"/>
      <c r="O170" s="126"/>
      <c r="P170" s="126"/>
      <c r="Q170" s="126" t="s">
        <v>6731</v>
      </c>
      <c r="R170" s="126" t="s">
        <v>6724</v>
      </c>
      <c r="S170" s="126"/>
      <c r="T170" s="126"/>
      <c r="U170" s="129"/>
      <c r="V170" s="126"/>
      <c r="W170" s="128" t="str">
        <f>CONCATENATE("ECCDSP-",471,"-20-Caraga")</f>
        <v>ECCDSP-471-20-Caraga</v>
      </c>
      <c r="X170" s="128" t="s">
        <v>6589</v>
      </c>
      <c r="Y170" s="128" t="s">
        <v>6593</v>
      </c>
      <c r="Z170" s="170"/>
    </row>
    <row r="171" spans="1:26" hidden="1" x14ac:dyDescent="0.25">
      <c r="A171" s="85" t="s">
        <v>885</v>
      </c>
      <c r="B171" s="128" t="s">
        <v>5689</v>
      </c>
      <c r="C171" s="128" t="s">
        <v>6715</v>
      </c>
      <c r="D171" s="133">
        <v>1</v>
      </c>
      <c r="E171" s="133">
        <v>1</v>
      </c>
      <c r="F171" s="128" t="s">
        <v>6524</v>
      </c>
      <c r="G171" s="128"/>
      <c r="H171" s="131">
        <v>1</v>
      </c>
      <c r="I171" s="131">
        <v>1</v>
      </c>
      <c r="J171" s="210" t="s">
        <v>6583</v>
      </c>
      <c r="K171" s="128" t="s">
        <v>4886</v>
      </c>
      <c r="L171" s="126"/>
      <c r="M171" s="126"/>
      <c r="N171" s="129" t="s">
        <v>48</v>
      </c>
      <c r="O171" s="129" t="s">
        <v>48</v>
      </c>
      <c r="P171" s="126"/>
      <c r="Q171" s="126" t="s">
        <v>6731</v>
      </c>
      <c r="R171" s="126" t="s">
        <v>6724</v>
      </c>
      <c r="S171" s="126"/>
      <c r="T171" s="128" t="s">
        <v>6684</v>
      </c>
      <c r="U171" s="129" t="s">
        <v>6589</v>
      </c>
      <c r="V171" s="137" t="s">
        <v>6593</v>
      </c>
      <c r="W171" s="128" t="str">
        <f>CONCATENATE("ECCDSP-",472,"-20-Caraga")</f>
        <v>ECCDSP-472-20-Caraga</v>
      </c>
      <c r="X171" s="128" t="s">
        <v>6589</v>
      </c>
      <c r="Y171" s="128" t="s">
        <v>6593</v>
      </c>
      <c r="Z171" s="170"/>
    </row>
    <row r="172" spans="1:26" x14ac:dyDescent="0.25">
      <c r="A172" s="85"/>
      <c r="B172" s="239"/>
      <c r="C172" s="128"/>
      <c r="D172" s="133"/>
      <c r="E172" s="133"/>
      <c r="F172" s="128"/>
      <c r="G172" s="128"/>
      <c r="H172" s="131"/>
      <c r="I172" s="131"/>
      <c r="J172" s="210"/>
      <c r="K172" s="128"/>
      <c r="L172" s="129"/>
      <c r="M172" s="126"/>
      <c r="N172" s="126"/>
      <c r="O172" s="126"/>
      <c r="P172" s="126"/>
      <c r="Q172" s="126"/>
      <c r="R172" s="126"/>
      <c r="S172" s="126"/>
      <c r="T172" s="126"/>
      <c r="U172" s="129"/>
      <c r="V172" s="126"/>
      <c r="W172" s="128"/>
      <c r="X172" s="128"/>
      <c r="Y172" s="128"/>
      <c r="Z172" s="170"/>
    </row>
    <row r="173" spans="1:26" x14ac:dyDescent="0.25">
      <c r="A173" s="85"/>
      <c r="B173" s="239"/>
      <c r="C173" s="128"/>
      <c r="D173" s="133"/>
      <c r="E173" s="133"/>
      <c r="F173" s="128"/>
      <c r="G173" s="128"/>
      <c r="H173" s="131"/>
      <c r="I173" s="131"/>
      <c r="J173" s="210"/>
      <c r="K173" s="128"/>
      <c r="L173" s="129"/>
      <c r="M173" s="129"/>
      <c r="N173" s="126"/>
      <c r="O173" s="126"/>
      <c r="P173" s="126"/>
      <c r="Q173" s="126"/>
      <c r="R173" s="126"/>
      <c r="S173" s="126"/>
      <c r="T173" s="128"/>
      <c r="U173" s="129"/>
      <c r="V173" s="137"/>
      <c r="W173" s="128"/>
      <c r="X173" s="128"/>
      <c r="Y173" s="128"/>
      <c r="Z173" s="170"/>
    </row>
    <row r="174" spans="1:26" hidden="1" x14ac:dyDescent="0.25">
      <c r="A174" s="85" t="s">
        <v>888</v>
      </c>
      <c r="B174" s="128" t="s">
        <v>5689</v>
      </c>
      <c r="C174" s="128" t="s">
        <v>6749</v>
      </c>
      <c r="D174" s="137">
        <v>1</v>
      </c>
      <c r="E174" s="133">
        <v>1</v>
      </c>
      <c r="F174" s="128" t="s">
        <v>6741</v>
      </c>
      <c r="G174" s="128"/>
      <c r="H174" s="286">
        <v>1</v>
      </c>
      <c r="I174" s="131">
        <v>1</v>
      </c>
      <c r="J174" s="210" t="s">
        <v>6744</v>
      </c>
      <c r="K174" s="128" t="s">
        <v>4886</v>
      </c>
      <c r="L174" s="129" t="s">
        <v>48</v>
      </c>
      <c r="M174" s="126"/>
      <c r="N174" s="126"/>
      <c r="O174" s="129" t="s">
        <v>48</v>
      </c>
      <c r="P174" s="229">
        <v>43800</v>
      </c>
      <c r="Q174" s="129" t="s">
        <v>6195</v>
      </c>
      <c r="R174" s="130" t="s">
        <v>6754</v>
      </c>
      <c r="S174" s="126"/>
      <c r="T174" s="128" t="s">
        <v>6686</v>
      </c>
      <c r="U174" s="128" t="s">
        <v>6747</v>
      </c>
      <c r="V174" s="128" t="s">
        <v>6748</v>
      </c>
      <c r="W174" s="128" t="str">
        <f>CONCATENATE("ECCDSP-",475,"-20-Caraga")</f>
        <v>ECCDSP-475-20-Caraga</v>
      </c>
      <c r="X174" s="128" t="s">
        <v>6747</v>
      </c>
      <c r="Y174" s="128" t="s">
        <v>6748</v>
      </c>
      <c r="Z174" s="170"/>
    </row>
    <row r="175" spans="1:26" hidden="1" x14ac:dyDescent="0.25">
      <c r="A175" s="85" t="s">
        <v>889</v>
      </c>
      <c r="B175" s="128" t="s">
        <v>5689</v>
      </c>
      <c r="C175" s="128" t="s">
        <v>6750</v>
      </c>
      <c r="D175" s="137">
        <v>1</v>
      </c>
      <c r="E175" s="133">
        <v>1</v>
      </c>
      <c r="F175" s="128" t="s">
        <v>6742</v>
      </c>
      <c r="G175" s="128"/>
      <c r="H175" s="286">
        <v>1</v>
      </c>
      <c r="I175" s="131">
        <v>1</v>
      </c>
      <c r="J175" s="210" t="s">
        <v>6745</v>
      </c>
      <c r="K175" s="128" t="s">
        <v>4886</v>
      </c>
      <c r="L175" s="129" t="s">
        <v>48</v>
      </c>
      <c r="M175" s="126"/>
      <c r="N175" s="126"/>
      <c r="O175" s="129" t="s">
        <v>48</v>
      </c>
      <c r="P175" s="229">
        <v>43800</v>
      </c>
      <c r="Q175" s="129" t="s">
        <v>6195</v>
      </c>
      <c r="R175" s="130" t="s">
        <v>6754</v>
      </c>
      <c r="S175" s="126"/>
      <c r="T175" s="128" t="s">
        <v>6687</v>
      </c>
      <c r="U175" s="128" t="s">
        <v>6747</v>
      </c>
      <c r="V175" s="128" t="s">
        <v>6748</v>
      </c>
      <c r="W175" s="128" t="str">
        <f>CONCATENATE("ECCDSP-",476,"-20-Caraga")</f>
        <v>ECCDSP-476-20-Caraga</v>
      </c>
      <c r="X175" s="128" t="s">
        <v>6747</v>
      </c>
      <c r="Y175" s="128" t="s">
        <v>6748</v>
      </c>
      <c r="Z175" s="170"/>
    </row>
    <row r="176" spans="1:26" hidden="1" x14ac:dyDescent="0.25">
      <c r="A176" s="85" t="s">
        <v>890</v>
      </c>
      <c r="B176" s="128" t="s">
        <v>5689</v>
      </c>
      <c r="C176" s="128" t="s">
        <v>6751</v>
      </c>
      <c r="D176" s="137">
        <v>1</v>
      </c>
      <c r="E176" s="133">
        <v>1</v>
      </c>
      <c r="F176" s="128" t="s">
        <v>6743</v>
      </c>
      <c r="G176" s="128"/>
      <c r="H176" s="286">
        <v>1</v>
      </c>
      <c r="I176" s="131">
        <v>1</v>
      </c>
      <c r="J176" s="210" t="s">
        <v>6746</v>
      </c>
      <c r="K176" s="128" t="s">
        <v>4886</v>
      </c>
      <c r="L176" s="129" t="s">
        <v>48</v>
      </c>
      <c r="M176" s="126"/>
      <c r="N176" s="126"/>
      <c r="O176" s="129" t="s">
        <v>48</v>
      </c>
      <c r="P176" s="229">
        <v>43800</v>
      </c>
      <c r="Q176" s="129" t="s">
        <v>6195</v>
      </c>
      <c r="R176" s="130" t="s">
        <v>6754</v>
      </c>
      <c r="S176" s="126"/>
      <c r="T176" s="128" t="s">
        <v>6688</v>
      </c>
      <c r="U176" s="128" t="s">
        <v>6747</v>
      </c>
      <c r="V176" s="128" t="s">
        <v>6748</v>
      </c>
      <c r="W176" s="128" t="str">
        <f>CONCATENATE("ECCDSP-",477,"-20-Caraga")</f>
        <v>ECCDSP-477-20-Caraga</v>
      </c>
      <c r="X176" s="128" t="s">
        <v>6747</v>
      </c>
      <c r="Y176" s="128" t="s">
        <v>6748</v>
      </c>
    </row>
    <row r="177" spans="1:25" hidden="1" x14ac:dyDescent="0.25">
      <c r="A177" s="85" t="s">
        <v>891</v>
      </c>
      <c r="B177" s="128" t="s">
        <v>5689</v>
      </c>
      <c r="C177" s="128" t="s">
        <v>6752</v>
      </c>
      <c r="D177" s="137">
        <v>1</v>
      </c>
      <c r="E177" s="133">
        <v>1</v>
      </c>
      <c r="F177" s="126"/>
      <c r="G177" s="126"/>
      <c r="H177" s="126"/>
      <c r="I177" s="131"/>
      <c r="J177" s="210" t="s">
        <v>6753</v>
      </c>
      <c r="K177" s="128" t="s">
        <v>4886</v>
      </c>
      <c r="L177" s="126"/>
      <c r="M177" s="126"/>
      <c r="N177" s="126"/>
      <c r="O177" s="129" t="s">
        <v>48</v>
      </c>
      <c r="P177" s="229">
        <v>43800</v>
      </c>
      <c r="Q177" s="129" t="s">
        <v>6195</v>
      </c>
      <c r="R177" s="130" t="s">
        <v>6754</v>
      </c>
      <c r="S177" s="126"/>
      <c r="T177" s="128" t="s">
        <v>6689</v>
      </c>
      <c r="U177" s="128" t="s">
        <v>6747</v>
      </c>
      <c r="V177" s="128" t="s">
        <v>6748</v>
      </c>
      <c r="W177" s="128"/>
      <c r="X177" s="128"/>
      <c r="Y177" s="126"/>
    </row>
    <row r="178" spans="1:25" x14ac:dyDescent="0.25">
      <c r="A178" s="85"/>
      <c r="B178" s="166"/>
      <c r="C178" s="128"/>
      <c r="D178" s="137"/>
      <c r="E178" s="133"/>
      <c r="F178" s="230"/>
      <c r="G178" s="230"/>
      <c r="H178" s="286"/>
      <c r="I178" s="131"/>
      <c r="J178" s="210"/>
      <c r="K178" s="128"/>
      <c r="L178" s="126"/>
      <c r="M178" s="126"/>
      <c r="N178" s="129"/>
      <c r="O178" s="129"/>
      <c r="P178" s="126"/>
      <c r="Q178" s="195"/>
      <c r="R178" s="126"/>
      <c r="S178" s="126"/>
      <c r="T178" s="128"/>
      <c r="U178" s="211"/>
      <c r="V178" s="128"/>
      <c r="W178" s="128"/>
      <c r="X178" s="128"/>
      <c r="Y178" s="128"/>
    </row>
    <row r="179" spans="1:25" x14ac:dyDescent="0.25">
      <c r="A179" s="85"/>
      <c r="B179" s="166"/>
      <c r="C179" s="128"/>
      <c r="D179" s="137"/>
      <c r="E179" s="133"/>
      <c r="F179" s="230"/>
      <c r="G179" s="230"/>
      <c r="H179" s="286"/>
      <c r="I179" s="131"/>
      <c r="J179" s="210"/>
      <c r="K179" s="128"/>
      <c r="L179" s="126"/>
      <c r="M179" s="126"/>
      <c r="N179" s="129"/>
      <c r="O179" s="129"/>
      <c r="P179" s="126"/>
      <c r="Q179" s="195"/>
      <c r="R179" s="126"/>
      <c r="S179" s="126"/>
      <c r="T179" s="128"/>
      <c r="U179" s="128"/>
      <c r="V179" s="128"/>
      <c r="W179" s="128"/>
      <c r="X179" s="128"/>
      <c r="Y179" s="128"/>
    </row>
    <row r="180" spans="1:25" x14ac:dyDescent="0.25">
      <c r="A180" s="85"/>
      <c r="B180" s="166"/>
      <c r="C180" s="128"/>
      <c r="D180" s="137"/>
      <c r="E180" s="133"/>
      <c r="F180" s="230"/>
      <c r="G180" s="230"/>
      <c r="H180" s="286"/>
      <c r="I180" s="131"/>
      <c r="J180" s="210"/>
      <c r="K180" s="128"/>
      <c r="L180" s="126"/>
      <c r="M180" s="126"/>
      <c r="N180" s="129"/>
      <c r="O180" s="129"/>
      <c r="P180" s="126"/>
      <c r="Q180" s="195"/>
      <c r="R180" s="126"/>
      <c r="S180" s="126"/>
      <c r="T180" s="128"/>
      <c r="U180" s="128"/>
      <c r="V180" s="128"/>
      <c r="W180" s="128"/>
      <c r="X180" s="128"/>
      <c r="Y180" s="128"/>
    </row>
    <row r="181" spans="1:25" x14ac:dyDescent="0.25">
      <c r="A181" s="85"/>
      <c r="B181" s="166"/>
      <c r="C181" s="128"/>
      <c r="D181" s="137"/>
      <c r="E181" s="133"/>
      <c r="F181" s="230"/>
      <c r="G181" s="230"/>
      <c r="H181" s="286"/>
      <c r="I181" s="131"/>
      <c r="J181" s="210"/>
      <c r="K181" s="128"/>
      <c r="L181" s="129"/>
      <c r="M181" s="129"/>
      <c r="N181" s="126"/>
      <c r="O181" s="126"/>
      <c r="P181" s="126"/>
      <c r="Q181" s="195"/>
      <c r="R181" s="126"/>
      <c r="S181" s="126"/>
      <c r="T181" s="128"/>
      <c r="U181" s="128"/>
      <c r="V181" s="128"/>
      <c r="W181" s="128"/>
      <c r="X181" s="128"/>
      <c r="Y181" s="128"/>
    </row>
    <row r="182" spans="1:25" x14ac:dyDescent="0.25">
      <c r="A182" s="85"/>
      <c r="B182" s="166"/>
      <c r="C182" s="128"/>
      <c r="D182" s="137"/>
      <c r="E182" s="133"/>
      <c r="F182" s="230"/>
      <c r="G182" s="230"/>
      <c r="H182" s="286"/>
      <c r="I182" s="131"/>
      <c r="J182" s="210"/>
      <c r="K182" s="128"/>
      <c r="L182" s="129"/>
      <c r="M182" s="129"/>
      <c r="N182" s="126"/>
      <c r="O182" s="126"/>
      <c r="P182" s="126"/>
      <c r="Q182" s="195"/>
      <c r="R182" s="126"/>
      <c r="S182" s="126"/>
      <c r="T182" s="128"/>
      <c r="U182" s="128"/>
      <c r="V182" s="128"/>
      <c r="W182" s="128"/>
      <c r="X182" s="128"/>
      <c r="Y182" s="128"/>
    </row>
    <row r="183" spans="1:25" x14ac:dyDescent="0.25">
      <c r="A183" s="85"/>
      <c r="B183" s="166"/>
      <c r="C183" s="128"/>
      <c r="D183" s="137"/>
      <c r="E183" s="133"/>
      <c r="F183" s="230"/>
      <c r="G183" s="230"/>
      <c r="H183" s="286"/>
      <c r="I183" s="131"/>
      <c r="J183" s="210"/>
      <c r="K183" s="128"/>
      <c r="L183" s="126"/>
      <c r="M183" s="126"/>
      <c r="N183" s="129"/>
      <c r="O183" s="129"/>
      <c r="P183" s="126"/>
      <c r="Q183" s="195"/>
      <c r="R183" s="126"/>
      <c r="S183" s="126"/>
      <c r="T183" s="128"/>
      <c r="U183" s="128"/>
      <c r="V183" s="128"/>
      <c r="W183" s="128"/>
      <c r="X183" s="128"/>
      <c r="Y183" s="128"/>
    </row>
    <row r="184" spans="1:25" x14ac:dyDescent="0.25">
      <c r="A184" s="85"/>
      <c r="B184" s="166"/>
      <c r="C184" s="128"/>
      <c r="D184" s="137"/>
      <c r="E184" s="133"/>
      <c r="F184" s="230"/>
      <c r="G184" s="230"/>
      <c r="H184" s="286"/>
      <c r="I184" s="131"/>
      <c r="J184" s="210"/>
      <c r="K184" s="128"/>
      <c r="L184" s="129"/>
      <c r="M184" s="129"/>
      <c r="N184" s="126"/>
      <c r="O184" s="126"/>
      <c r="P184" s="126"/>
      <c r="Q184" s="195"/>
      <c r="R184" s="126"/>
      <c r="S184" s="126"/>
      <c r="T184" s="128"/>
      <c r="U184" s="128"/>
      <c r="V184" s="128"/>
      <c r="W184" s="128"/>
      <c r="X184" s="128"/>
      <c r="Y184" s="128"/>
    </row>
    <row r="185" spans="1:25" x14ac:dyDescent="0.25">
      <c r="A185" s="85"/>
      <c r="B185" s="166"/>
      <c r="C185" s="128"/>
      <c r="D185" s="137"/>
      <c r="E185" s="133"/>
      <c r="F185" s="230"/>
      <c r="G185" s="230"/>
      <c r="H185" s="286"/>
      <c r="I185" s="131"/>
      <c r="J185" s="210"/>
      <c r="K185" s="128"/>
      <c r="L185" s="129"/>
      <c r="M185" s="129"/>
      <c r="N185" s="126"/>
      <c r="O185" s="126"/>
      <c r="P185" s="126"/>
      <c r="Q185" s="195"/>
      <c r="R185" s="126"/>
      <c r="S185" s="126"/>
      <c r="T185" s="128"/>
      <c r="U185" s="128"/>
      <c r="V185" s="128"/>
      <c r="W185" s="128"/>
      <c r="X185" s="128"/>
      <c r="Y185" s="128"/>
    </row>
    <row r="186" spans="1:25" x14ac:dyDescent="0.25">
      <c r="A186" s="85"/>
      <c r="B186" s="166"/>
      <c r="C186" s="128"/>
      <c r="D186" s="137"/>
      <c r="E186" s="133"/>
      <c r="F186" s="230"/>
      <c r="G186" s="230"/>
      <c r="H186" s="286"/>
      <c r="I186" s="131"/>
      <c r="J186" s="210"/>
      <c r="K186" s="128"/>
      <c r="L186" s="129"/>
      <c r="M186" s="129"/>
      <c r="N186" s="126"/>
      <c r="O186" s="126"/>
      <c r="P186" s="126"/>
      <c r="Q186" s="195"/>
      <c r="R186" s="126"/>
      <c r="S186" s="126"/>
      <c r="T186" s="128"/>
      <c r="U186" s="128"/>
      <c r="V186" s="128"/>
      <c r="W186" s="128"/>
      <c r="X186" s="128"/>
      <c r="Y186" s="128"/>
    </row>
    <row r="187" spans="1:25" x14ac:dyDescent="0.25">
      <c r="A187" s="85"/>
      <c r="B187" s="166"/>
      <c r="C187" s="128"/>
      <c r="D187" s="137"/>
      <c r="E187" s="133"/>
      <c r="F187" s="230"/>
      <c r="G187" s="230"/>
      <c r="H187" s="286"/>
      <c r="I187" s="131"/>
      <c r="J187" s="210"/>
      <c r="K187" s="128"/>
      <c r="L187" s="129"/>
      <c r="M187" s="129"/>
      <c r="N187" s="126"/>
      <c r="O187" s="126"/>
      <c r="P187" s="126"/>
      <c r="Q187" s="195"/>
      <c r="R187" s="126"/>
      <c r="S187" s="126"/>
      <c r="T187" s="128"/>
      <c r="U187" s="128"/>
      <c r="V187" s="128"/>
      <c r="W187" s="128"/>
      <c r="X187" s="128"/>
      <c r="Y187" s="128"/>
    </row>
    <row r="188" spans="1:25" x14ac:dyDescent="0.25">
      <c r="A188" s="85"/>
      <c r="B188" s="166"/>
      <c r="C188" s="128"/>
      <c r="D188" s="137"/>
      <c r="E188" s="133"/>
      <c r="F188" s="230"/>
      <c r="G188" s="230"/>
      <c r="H188" s="286"/>
      <c r="I188" s="131"/>
      <c r="J188" s="210"/>
      <c r="K188" s="128"/>
      <c r="L188" s="129"/>
      <c r="M188" s="129"/>
      <c r="N188" s="126"/>
      <c r="O188" s="126"/>
      <c r="P188" s="126"/>
      <c r="Q188" s="195"/>
      <c r="R188" s="126"/>
      <c r="S188" s="126"/>
      <c r="T188" s="128"/>
      <c r="U188" s="128"/>
      <c r="V188" s="128"/>
      <c r="W188" s="128"/>
      <c r="X188" s="128"/>
      <c r="Y188" s="128"/>
    </row>
    <row r="189" spans="1:25" x14ac:dyDescent="0.25">
      <c r="A189" s="85"/>
      <c r="B189" s="166"/>
      <c r="C189" s="128"/>
      <c r="D189" s="137"/>
      <c r="E189" s="133"/>
      <c r="F189" s="230"/>
      <c r="G189" s="230"/>
      <c r="H189" s="286"/>
      <c r="I189" s="131"/>
      <c r="J189" s="210"/>
      <c r="K189" s="128"/>
      <c r="L189" s="129"/>
      <c r="M189" s="129"/>
      <c r="N189" s="126"/>
      <c r="O189" s="126"/>
      <c r="P189" s="126"/>
      <c r="Q189" s="195"/>
      <c r="R189" s="126"/>
      <c r="S189" s="126"/>
      <c r="T189" s="128"/>
      <c r="U189" s="128"/>
      <c r="V189" s="128"/>
      <c r="W189" s="128"/>
      <c r="X189" s="128"/>
      <c r="Y189" s="128"/>
    </row>
    <row r="190" spans="1:25" x14ac:dyDescent="0.25">
      <c r="A190" s="85"/>
      <c r="B190" s="166"/>
      <c r="C190" s="128"/>
      <c r="D190" s="137"/>
      <c r="E190" s="133"/>
      <c r="F190" s="230"/>
      <c r="G190" s="230"/>
      <c r="H190" s="286"/>
      <c r="I190" s="131"/>
      <c r="J190" s="210"/>
      <c r="K190" s="128"/>
      <c r="L190" s="129"/>
      <c r="M190" s="129"/>
      <c r="N190" s="126"/>
      <c r="O190" s="126"/>
      <c r="P190" s="126"/>
      <c r="Q190" s="195"/>
      <c r="R190" s="126"/>
      <c r="S190" s="126"/>
      <c r="T190" s="128"/>
      <c r="U190" s="128"/>
      <c r="V190" s="128"/>
      <c r="W190" s="128"/>
      <c r="X190" s="128"/>
      <c r="Y190" s="128"/>
    </row>
    <row r="191" spans="1:25" x14ac:dyDescent="0.25">
      <c r="A191" s="85"/>
      <c r="B191" s="166"/>
      <c r="C191" s="128"/>
      <c r="D191" s="137"/>
      <c r="E191" s="133"/>
      <c r="F191" s="230"/>
      <c r="G191" s="230"/>
      <c r="H191" s="286"/>
      <c r="I191" s="131"/>
      <c r="J191" s="210"/>
      <c r="K191" s="128"/>
      <c r="L191" s="126"/>
      <c r="M191" s="126"/>
      <c r="N191" s="129"/>
      <c r="O191" s="129"/>
      <c r="P191" s="126"/>
      <c r="Q191" s="195"/>
      <c r="R191" s="126"/>
      <c r="S191" s="126"/>
      <c r="T191" s="128"/>
      <c r="U191" s="128"/>
      <c r="V191" s="128"/>
      <c r="W191" s="128"/>
      <c r="X191" s="128"/>
      <c r="Y191" s="128"/>
    </row>
    <row r="192" spans="1:25" x14ac:dyDescent="0.25">
      <c r="A192" s="85"/>
      <c r="B192" s="166"/>
      <c r="C192" s="128"/>
      <c r="D192" s="137"/>
      <c r="E192" s="133"/>
      <c r="F192" s="230"/>
      <c r="G192" s="230"/>
      <c r="H192" s="286"/>
      <c r="I192" s="131"/>
      <c r="J192" s="210"/>
      <c r="K192" s="128"/>
      <c r="L192" s="126"/>
      <c r="M192" s="126"/>
      <c r="N192" s="129"/>
      <c r="O192" s="129"/>
      <c r="P192" s="126"/>
      <c r="Q192" s="195"/>
      <c r="R192" s="126"/>
      <c r="S192" s="126"/>
      <c r="T192" s="128"/>
      <c r="U192" s="128"/>
      <c r="V192" s="128"/>
      <c r="W192" s="128"/>
      <c r="X192" s="128"/>
      <c r="Y192" s="128"/>
    </row>
    <row r="193" spans="1:25" x14ac:dyDescent="0.25">
      <c r="A193" s="85"/>
      <c r="B193" s="166"/>
      <c r="C193" s="128"/>
      <c r="D193" s="137"/>
      <c r="E193" s="133"/>
      <c r="F193" s="230"/>
      <c r="G193" s="230"/>
      <c r="H193" s="286"/>
      <c r="I193" s="131"/>
      <c r="J193" s="210"/>
      <c r="K193" s="128"/>
      <c r="L193" s="126"/>
      <c r="M193" s="126"/>
      <c r="N193" s="129"/>
      <c r="O193" s="129"/>
      <c r="P193" s="126"/>
      <c r="Q193" s="195"/>
      <c r="R193" s="126"/>
      <c r="S193" s="126"/>
      <c r="T193" s="128"/>
      <c r="U193" s="128"/>
      <c r="V193" s="128"/>
      <c r="W193" s="128"/>
      <c r="X193" s="128"/>
      <c r="Y193" s="128"/>
    </row>
    <row r="194" spans="1:25" x14ac:dyDescent="0.25">
      <c r="A194" s="85"/>
      <c r="B194" s="166"/>
      <c r="C194" s="230"/>
      <c r="D194" s="231"/>
      <c r="E194" s="133"/>
      <c r="F194" s="230"/>
      <c r="G194" s="230"/>
      <c r="H194" s="238"/>
      <c r="I194" s="131"/>
      <c r="J194" s="210"/>
      <c r="K194" s="128"/>
      <c r="L194" s="129"/>
      <c r="M194" s="129"/>
      <c r="N194" s="126"/>
      <c r="O194" s="126"/>
      <c r="P194" s="126"/>
      <c r="Q194" s="195"/>
      <c r="R194" s="126"/>
      <c r="S194" s="126"/>
      <c r="T194" s="128"/>
      <c r="U194" s="128"/>
      <c r="V194" s="128"/>
      <c r="W194" s="126"/>
      <c r="X194" s="126"/>
      <c r="Y194" s="126"/>
    </row>
    <row r="195" spans="1:25" x14ac:dyDescent="0.25">
      <c r="A195" s="85"/>
      <c r="B195" s="166"/>
      <c r="C195" s="230"/>
      <c r="D195" s="232"/>
      <c r="E195" s="133"/>
      <c r="F195" s="230"/>
      <c r="G195" s="230"/>
      <c r="H195" s="238"/>
      <c r="I195" s="131"/>
      <c r="J195" s="210"/>
      <c r="K195" s="128"/>
      <c r="L195" s="126"/>
      <c r="M195" s="126"/>
      <c r="N195" s="129"/>
      <c r="O195" s="129"/>
      <c r="P195" s="126"/>
      <c r="Q195" s="195"/>
      <c r="R195" s="126"/>
      <c r="S195" s="126"/>
      <c r="T195" s="128"/>
      <c r="U195" s="126"/>
      <c r="V195" s="126"/>
      <c r="W195" s="126"/>
      <c r="X195" s="126"/>
      <c r="Y195" s="126"/>
    </row>
    <row r="196" spans="1:25" x14ac:dyDescent="0.25">
      <c r="A196" s="85"/>
      <c r="B196" s="166"/>
      <c r="C196" s="230"/>
      <c r="D196" s="231"/>
      <c r="E196" s="133"/>
      <c r="F196" s="440"/>
      <c r="G196" s="284"/>
      <c r="H196" s="238"/>
      <c r="I196" s="131"/>
      <c r="J196" s="210"/>
      <c r="K196" s="128"/>
      <c r="L196" s="126"/>
      <c r="M196" s="126"/>
      <c r="N196" s="129"/>
      <c r="O196" s="129"/>
      <c r="P196" s="126"/>
      <c r="Q196" s="195"/>
      <c r="R196" s="126"/>
      <c r="S196" s="126"/>
      <c r="T196" s="128"/>
      <c r="U196" s="126"/>
      <c r="V196" s="126"/>
      <c r="W196" s="126"/>
      <c r="X196" s="126"/>
      <c r="Y196" s="126"/>
    </row>
    <row r="197" spans="1:25" x14ac:dyDescent="0.25">
      <c r="A197" s="85"/>
      <c r="B197" s="166"/>
      <c r="C197" s="230"/>
      <c r="D197" s="231"/>
      <c r="E197" s="133"/>
      <c r="F197" s="440"/>
      <c r="G197" s="284"/>
      <c r="H197" s="238"/>
      <c r="I197" s="131"/>
      <c r="J197" s="210"/>
      <c r="K197" s="128"/>
      <c r="L197" s="126"/>
      <c r="M197" s="126"/>
      <c r="N197" s="129"/>
      <c r="O197" s="129"/>
      <c r="P197" s="126"/>
      <c r="Q197" s="195"/>
      <c r="R197" s="126"/>
      <c r="S197" s="126"/>
      <c r="T197" s="128"/>
      <c r="U197" s="126"/>
      <c r="V197" s="126"/>
      <c r="W197" s="126"/>
      <c r="X197" s="126"/>
      <c r="Y197" s="126"/>
    </row>
    <row r="198" spans="1:25" x14ac:dyDescent="0.25">
      <c r="A198" s="85"/>
      <c r="B198" s="166"/>
      <c r="C198" s="230"/>
      <c r="D198" s="231"/>
      <c r="E198" s="133"/>
      <c r="F198" s="230"/>
      <c r="G198" s="230"/>
      <c r="H198" s="238"/>
      <c r="I198" s="131"/>
      <c r="J198" s="128"/>
      <c r="K198" s="128"/>
      <c r="L198" s="129"/>
      <c r="M198" s="129"/>
      <c r="N198" s="126"/>
      <c r="O198" s="126"/>
      <c r="P198" s="126"/>
      <c r="Q198" s="195"/>
      <c r="R198" s="126"/>
      <c r="S198" s="126"/>
      <c r="T198" s="128"/>
      <c r="U198" s="126"/>
      <c r="V198" s="126"/>
      <c r="W198" s="126"/>
      <c r="X198" s="126"/>
      <c r="Y198" s="126"/>
    </row>
    <row r="199" spans="1:25" x14ac:dyDescent="0.25">
      <c r="A199" s="85"/>
      <c r="B199" s="166"/>
      <c r="C199" s="230"/>
      <c r="D199" s="231"/>
      <c r="E199" s="133"/>
      <c r="F199" s="230"/>
      <c r="G199" s="230"/>
      <c r="H199" s="238"/>
      <c r="I199" s="131"/>
      <c r="J199" s="128"/>
      <c r="K199" s="128"/>
      <c r="L199" s="129"/>
      <c r="M199" s="129"/>
      <c r="N199" s="126"/>
      <c r="O199" s="126"/>
      <c r="P199" s="126"/>
      <c r="Q199" s="195"/>
      <c r="R199" s="126"/>
      <c r="S199" s="126"/>
      <c r="T199" s="126"/>
      <c r="U199" s="126"/>
      <c r="V199" s="126"/>
      <c r="W199" s="126"/>
      <c r="X199" s="126"/>
      <c r="Y199" s="126"/>
    </row>
    <row r="200" spans="1:25" x14ac:dyDescent="0.25">
      <c r="A200" s="85"/>
      <c r="B200" s="166"/>
      <c r="C200" s="230"/>
      <c r="D200" s="231"/>
      <c r="E200" s="133"/>
      <c r="F200" s="230"/>
      <c r="G200" s="230"/>
      <c r="H200" s="238"/>
      <c r="I200" s="131"/>
      <c r="J200" s="128"/>
      <c r="K200" s="128"/>
      <c r="L200" s="126"/>
      <c r="M200" s="126"/>
      <c r="N200" s="129"/>
      <c r="O200" s="129"/>
      <c r="P200" s="126"/>
      <c r="Q200" s="195"/>
      <c r="R200" s="126"/>
      <c r="S200" s="126"/>
      <c r="T200" s="126"/>
      <c r="U200" s="126"/>
      <c r="V200" s="126"/>
      <c r="W200" s="126"/>
      <c r="X200" s="126"/>
      <c r="Y200" s="126"/>
    </row>
    <row r="201" spans="1:25" x14ac:dyDescent="0.25">
      <c r="A201" s="85"/>
      <c r="B201" s="166"/>
      <c r="C201" s="230"/>
      <c r="D201" s="231"/>
      <c r="E201" s="133"/>
      <c r="F201" s="230"/>
      <c r="G201" s="230"/>
      <c r="H201" s="238"/>
      <c r="I201" s="131"/>
      <c r="J201" s="128"/>
      <c r="K201" s="128"/>
      <c r="L201" s="126"/>
      <c r="M201" s="126"/>
      <c r="N201" s="129"/>
      <c r="O201" s="129"/>
      <c r="P201" s="126"/>
      <c r="Q201" s="195"/>
      <c r="R201" s="126"/>
      <c r="S201" s="126"/>
      <c r="T201" s="126"/>
      <c r="U201" s="126"/>
      <c r="V201" s="126"/>
      <c r="W201" s="126"/>
      <c r="X201" s="126"/>
      <c r="Y201" s="126"/>
    </row>
    <row r="202" spans="1:25" x14ac:dyDescent="0.25">
      <c r="A202" s="85"/>
      <c r="B202" s="166"/>
      <c r="C202" s="230"/>
      <c r="D202" s="231"/>
      <c r="E202" s="133"/>
      <c r="F202" s="230"/>
      <c r="G202" s="230"/>
      <c r="H202" s="238"/>
      <c r="I202" s="131"/>
      <c r="J202" s="128"/>
      <c r="K202" s="128"/>
      <c r="L202" s="129"/>
      <c r="M202" s="129"/>
      <c r="N202" s="126"/>
      <c r="O202" s="126"/>
      <c r="P202" s="126"/>
      <c r="Q202" s="195"/>
      <c r="R202" s="126"/>
      <c r="S202" s="126"/>
      <c r="T202" s="126"/>
      <c r="U202" s="126"/>
      <c r="V202" s="126"/>
      <c r="W202" s="126"/>
      <c r="X202" s="126"/>
      <c r="Y202" s="126"/>
    </row>
    <row r="203" spans="1:25" x14ac:dyDescent="0.25">
      <c r="A203" s="85"/>
      <c r="B203" s="166"/>
      <c r="C203" s="230"/>
      <c r="D203" s="231"/>
      <c r="E203" s="133"/>
      <c r="F203" s="230"/>
      <c r="G203" s="230"/>
      <c r="H203" s="238"/>
      <c r="I203" s="131"/>
      <c r="J203" s="128"/>
      <c r="K203" s="128"/>
      <c r="L203" s="129"/>
      <c r="M203" s="129"/>
      <c r="N203" s="126"/>
      <c r="O203" s="126"/>
      <c r="P203" s="126"/>
      <c r="Q203" s="195"/>
      <c r="R203" s="126"/>
      <c r="S203" s="126"/>
      <c r="T203" s="126"/>
      <c r="U203" s="126"/>
      <c r="V203" s="126"/>
      <c r="W203" s="126"/>
      <c r="X203" s="126"/>
      <c r="Y203" s="126"/>
    </row>
    <row r="204" spans="1:25" x14ac:dyDescent="0.25">
      <c r="A204" s="85"/>
      <c r="B204" s="166"/>
      <c r="C204" s="230"/>
      <c r="D204" s="231"/>
      <c r="E204" s="133"/>
      <c r="F204" s="230"/>
      <c r="G204" s="230"/>
      <c r="H204" s="238"/>
      <c r="I204" s="131"/>
      <c r="J204" s="128"/>
      <c r="K204" s="128"/>
      <c r="L204" s="126"/>
      <c r="M204" s="126"/>
      <c r="N204" s="129"/>
      <c r="O204" s="129"/>
      <c r="P204" s="126"/>
      <c r="Q204" s="195"/>
      <c r="R204" s="126"/>
      <c r="S204" s="126"/>
      <c r="T204" s="126"/>
      <c r="U204" s="126"/>
      <c r="V204" s="126"/>
      <c r="W204" s="126"/>
      <c r="X204" s="126"/>
      <c r="Y204" s="126"/>
    </row>
    <row r="205" spans="1:25" x14ac:dyDescent="0.25">
      <c r="A205" s="85"/>
      <c r="B205" s="166"/>
      <c r="C205" s="230"/>
      <c r="D205" s="231"/>
      <c r="E205" s="133"/>
      <c r="F205" s="230"/>
      <c r="G205" s="230"/>
      <c r="H205" s="238"/>
      <c r="I205" s="131"/>
      <c r="J205" s="128"/>
      <c r="K205" s="128"/>
      <c r="L205" s="129"/>
      <c r="M205" s="129"/>
      <c r="N205" s="126"/>
      <c r="O205" s="126"/>
      <c r="P205" s="126"/>
      <c r="Q205" s="195"/>
      <c r="R205" s="126"/>
      <c r="S205" s="126"/>
      <c r="T205" s="126"/>
      <c r="U205" s="126"/>
      <c r="V205" s="126"/>
      <c r="W205" s="126"/>
      <c r="X205" s="126"/>
      <c r="Y205" s="126"/>
    </row>
    <row r="206" spans="1:25" x14ac:dyDescent="0.25">
      <c r="A206" s="85"/>
      <c r="B206" s="166"/>
      <c r="C206" s="230"/>
      <c r="D206" s="231"/>
      <c r="E206" s="133"/>
      <c r="F206" s="230"/>
      <c r="G206" s="230"/>
      <c r="H206" s="238"/>
      <c r="I206" s="131"/>
      <c r="J206" s="128"/>
      <c r="K206" s="128"/>
      <c r="L206" s="129"/>
      <c r="M206" s="129"/>
      <c r="N206" s="126"/>
      <c r="O206" s="126"/>
      <c r="P206" s="126"/>
      <c r="Q206" s="195"/>
      <c r="R206" s="126"/>
      <c r="S206" s="126"/>
      <c r="T206" s="126"/>
      <c r="U206" s="126"/>
      <c r="V206" s="126"/>
      <c r="W206" s="126"/>
      <c r="X206" s="126"/>
      <c r="Y206" s="126"/>
    </row>
    <row r="207" spans="1:25" x14ac:dyDescent="0.25">
      <c r="A207" s="85"/>
      <c r="B207" s="166"/>
      <c r="C207" s="230"/>
      <c r="D207" s="231"/>
      <c r="E207" s="133"/>
      <c r="F207" s="230"/>
      <c r="G207" s="230"/>
      <c r="H207" s="238"/>
      <c r="I207" s="131"/>
      <c r="J207" s="128"/>
      <c r="K207" s="128"/>
      <c r="L207" s="126"/>
      <c r="M207" s="126"/>
      <c r="N207" s="129"/>
      <c r="O207" s="129"/>
      <c r="P207" s="126"/>
      <c r="Q207" s="195"/>
      <c r="R207" s="126"/>
      <c r="S207" s="126"/>
      <c r="T207" s="126"/>
      <c r="U207" s="126"/>
      <c r="V207" s="126"/>
      <c r="W207" s="126"/>
      <c r="X207" s="126"/>
      <c r="Y207" s="126"/>
    </row>
    <row r="208" spans="1:25" x14ac:dyDescent="0.25">
      <c r="A208" s="85"/>
      <c r="B208" s="166"/>
      <c r="C208" s="230"/>
      <c r="D208" s="231"/>
      <c r="E208" s="133"/>
      <c r="F208" s="230"/>
      <c r="G208" s="230"/>
      <c r="H208" s="238"/>
      <c r="I208" s="131"/>
      <c r="J208" s="128"/>
      <c r="K208" s="128"/>
      <c r="L208" s="126"/>
      <c r="M208" s="126"/>
      <c r="N208" s="129"/>
      <c r="O208" s="129"/>
      <c r="P208" s="126"/>
      <c r="Q208" s="195"/>
      <c r="R208" s="126"/>
      <c r="S208" s="126"/>
      <c r="T208" s="126"/>
      <c r="U208" s="126"/>
      <c r="V208" s="126"/>
      <c r="W208" s="126"/>
      <c r="X208" s="126"/>
      <c r="Y208" s="126"/>
    </row>
    <row r="209" spans="1:25" x14ac:dyDescent="0.25">
      <c r="A209" s="85"/>
      <c r="B209" s="166"/>
      <c r="C209" s="230"/>
      <c r="D209" s="231"/>
      <c r="E209" s="133"/>
      <c r="F209" s="230"/>
      <c r="G209" s="230"/>
      <c r="H209" s="238"/>
      <c r="I209" s="131"/>
      <c r="J209" s="128"/>
      <c r="K209" s="128"/>
      <c r="L209" s="126"/>
      <c r="M209" s="126"/>
      <c r="N209" s="129"/>
      <c r="O209" s="129"/>
      <c r="P209" s="126"/>
      <c r="Q209" s="195"/>
      <c r="R209" s="126"/>
      <c r="S209" s="126"/>
      <c r="T209" s="126"/>
      <c r="U209" s="126"/>
      <c r="V209" s="126"/>
      <c r="W209" s="126"/>
      <c r="X209" s="126"/>
      <c r="Y209" s="126"/>
    </row>
    <row r="210" spans="1:25" x14ac:dyDescent="0.25">
      <c r="A210" s="85"/>
      <c r="B210" s="166"/>
      <c r="C210" s="230"/>
      <c r="D210" s="231"/>
      <c r="E210" s="133"/>
      <c r="F210" s="230"/>
      <c r="G210" s="230"/>
      <c r="H210" s="238"/>
      <c r="I210" s="131"/>
      <c r="J210" s="128"/>
      <c r="K210" s="128"/>
      <c r="L210" s="126"/>
      <c r="M210" s="126"/>
      <c r="N210" s="129"/>
      <c r="O210" s="129"/>
      <c r="P210" s="126"/>
      <c r="Q210" s="195"/>
      <c r="R210" s="126"/>
      <c r="S210" s="126"/>
      <c r="T210" s="126"/>
      <c r="U210" s="126"/>
      <c r="V210" s="126"/>
      <c r="W210" s="126"/>
      <c r="X210" s="126"/>
      <c r="Y210" s="126"/>
    </row>
    <row r="211" spans="1:25" x14ac:dyDescent="0.25">
      <c r="A211" s="85"/>
      <c r="B211" s="166"/>
      <c r="C211" s="230"/>
      <c r="D211" s="231"/>
      <c r="E211" s="133"/>
      <c r="F211" s="230"/>
      <c r="G211" s="230"/>
      <c r="H211" s="238"/>
      <c r="I211" s="131"/>
      <c r="J211" s="128"/>
      <c r="K211" s="128"/>
      <c r="L211" s="129"/>
      <c r="M211" s="129"/>
      <c r="N211" s="129"/>
      <c r="O211" s="129"/>
      <c r="P211" s="126"/>
      <c r="Q211" s="195"/>
      <c r="R211" s="126"/>
      <c r="S211" s="126"/>
      <c r="T211" s="126"/>
      <c r="U211" s="126"/>
      <c r="V211" s="126"/>
      <c r="W211" s="126"/>
      <c r="X211" s="126"/>
      <c r="Y211" s="126"/>
    </row>
    <row r="212" spans="1:25" x14ac:dyDescent="0.25">
      <c r="A212" s="85"/>
      <c r="B212" s="166"/>
      <c r="C212" s="230"/>
      <c r="D212" s="231"/>
      <c r="E212" s="133"/>
      <c r="F212" s="230"/>
      <c r="G212" s="230"/>
      <c r="H212" s="238"/>
      <c r="I212" s="131"/>
      <c r="J212" s="128"/>
      <c r="K212" s="128"/>
      <c r="L212" s="129"/>
      <c r="M212" s="129"/>
      <c r="N212" s="129"/>
      <c r="O212" s="129"/>
      <c r="P212" s="126"/>
      <c r="Q212" s="195"/>
      <c r="R212" s="126"/>
      <c r="S212" s="126"/>
      <c r="T212" s="126"/>
      <c r="U212" s="126"/>
      <c r="V212" s="126"/>
      <c r="W212" s="126"/>
      <c r="X212" s="126"/>
      <c r="Y212" s="126"/>
    </row>
    <row r="213" spans="1:25" x14ac:dyDescent="0.25">
      <c r="A213" s="85"/>
      <c r="B213" s="166"/>
      <c r="C213" s="233"/>
      <c r="D213" s="231"/>
      <c r="E213" s="133"/>
      <c r="F213" s="230"/>
      <c r="G213" s="230"/>
      <c r="H213" s="238"/>
      <c r="I213" s="131"/>
      <c r="J213" s="128"/>
      <c r="K213" s="128"/>
      <c r="L213" s="129"/>
      <c r="M213" s="129"/>
      <c r="N213" s="129"/>
      <c r="O213" s="129"/>
      <c r="P213" s="126"/>
      <c r="Q213" s="195"/>
      <c r="R213" s="126"/>
      <c r="S213" s="126"/>
      <c r="T213" s="126"/>
      <c r="U213" s="126"/>
      <c r="V213" s="126"/>
      <c r="W213" s="126"/>
      <c r="X213" s="126"/>
      <c r="Y213" s="126"/>
    </row>
    <row r="214" spans="1:25" x14ac:dyDescent="0.25">
      <c r="A214" s="85"/>
      <c r="B214" s="166"/>
      <c r="C214" s="230"/>
      <c r="D214" s="231"/>
      <c r="E214" s="133"/>
      <c r="F214" s="230"/>
      <c r="G214" s="230"/>
      <c r="H214" s="238"/>
      <c r="I214" s="131"/>
      <c r="J214" s="128"/>
      <c r="K214" s="128"/>
      <c r="L214" s="126"/>
      <c r="M214" s="126"/>
      <c r="N214" s="129"/>
      <c r="O214" s="129"/>
      <c r="P214" s="126"/>
      <c r="Q214" s="195"/>
      <c r="R214" s="126"/>
      <c r="S214" s="126"/>
      <c r="T214" s="126"/>
      <c r="U214" s="126"/>
      <c r="V214" s="126"/>
      <c r="W214" s="126"/>
      <c r="X214" s="126"/>
      <c r="Y214" s="126"/>
    </row>
    <row r="215" spans="1:25" x14ac:dyDescent="0.25">
      <c r="A215" s="85"/>
      <c r="B215" s="166"/>
      <c r="C215" s="230"/>
      <c r="D215" s="231"/>
      <c r="E215" s="133"/>
      <c r="F215" s="230"/>
      <c r="G215" s="230"/>
      <c r="H215" s="238"/>
      <c r="I215" s="131"/>
      <c r="J215" s="128"/>
      <c r="K215" s="128"/>
      <c r="L215" s="126"/>
      <c r="M215" s="126"/>
      <c r="N215" s="129"/>
      <c r="O215" s="129"/>
      <c r="P215" s="126"/>
      <c r="Q215" s="195"/>
      <c r="R215" s="126"/>
      <c r="S215" s="126"/>
      <c r="T215" s="126"/>
      <c r="U215" s="126"/>
      <c r="V215" s="126"/>
      <c r="W215" s="126"/>
      <c r="X215" s="126"/>
      <c r="Y215" s="126"/>
    </row>
    <row r="216" spans="1:25" x14ac:dyDescent="0.25">
      <c r="A216" s="85"/>
      <c r="B216" s="166"/>
      <c r="C216" s="230"/>
      <c r="D216" s="231"/>
      <c r="E216" s="133"/>
      <c r="F216" s="230"/>
      <c r="G216" s="230"/>
      <c r="H216" s="238"/>
      <c r="I216" s="131"/>
      <c r="J216" s="128"/>
      <c r="K216" s="128"/>
      <c r="L216" s="126"/>
      <c r="M216" s="126"/>
      <c r="N216" s="129"/>
      <c r="O216" s="129"/>
      <c r="P216" s="126"/>
      <c r="Q216" s="195"/>
      <c r="R216" s="126"/>
      <c r="S216" s="126"/>
      <c r="T216" s="126"/>
      <c r="U216" s="126"/>
      <c r="V216" s="126"/>
      <c r="W216" s="126"/>
      <c r="X216" s="126"/>
      <c r="Y216" s="126"/>
    </row>
    <row r="217" spans="1:25" x14ac:dyDescent="0.25">
      <c r="A217" s="85"/>
      <c r="B217" s="166"/>
      <c r="C217" s="230"/>
      <c r="D217" s="231"/>
      <c r="E217" s="133"/>
      <c r="F217" s="230"/>
      <c r="G217" s="230"/>
      <c r="H217" s="238"/>
      <c r="I217" s="131"/>
      <c r="J217" s="128"/>
      <c r="K217" s="128"/>
      <c r="L217" s="126"/>
      <c r="M217" s="126"/>
      <c r="N217" s="129"/>
      <c r="O217" s="129"/>
      <c r="P217" s="126"/>
      <c r="Q217" s="195"/>
      <c r="R217" s="126"/>
      <c r="S217" s="126"/>
      <c r="T217" s="126"/>
      <c r="U217" s="126"/>
      <c r="V217" s="126"/>
      <c r="W217" s="126"/>
      <c r="X217" s="126"/>
      <c r="Y217" s="126"/>
    </row>
    <row r="218" spans="1:25" x14ac:dyDescent="0.25">
      <c r="A218" s="85"/>
      <c r="B218" s="166"/>
      <c r="C218" s="230"/>
      <c r="D218" s="231"/>
      <c r="E218" s="133"/>
      <c r="F218" s="230"/>
      <c r="G218" s="230"/>
      <c r="H218" s="238"/>
      <c r="I218" s="131"/>
      <c r="J218" s="128"/>
      <c r="K218" s="128"/>
      <c r="L218" s="126"/>
      <c r="M218" s="126"/>
      <c r="N218" s="129"/>
      <c r="O218" s="129"/>
      <c r="P218" s="126"/>
      <c r="Q218" s="195"/>
      <c r="R218" s="126"/>
      <c r="S218" s="126"/>
      <c r="T218" s="126"/>
      <c r="U218" s="126"/>
      <c r="V218" s="126"/>
      <c r="W218" s="126"/>
      <c r="X218" s="126"/>
      <c r="Y218" s="126"/>
    </row>
    <row r="219" spans="1:25" x14ac:dyDescent="0.25">
      <c r="A219" s="85"/>
      <c r="B219" s="166"/>
      <c r="C219" s="230"/>
      <c r="D219" s="231"/>
      <c r="E219" s="133"/>
      <c r="F219" s="230"/>
      <c r="G219" s="230"/>
      <c r="H219" s="238"/>
      <c r="I219" s="131"/>
      <c r="J219" s="128"/>
      <c r="K219" s="128"/>
      <c r="L219" s="126"/>
      <c r="M219" s="126"/>
      <c r="N219" s="129"/>
      <c r="O219" s="129"/>
      <c r="P219" s="126"/>
      <c r="Q219" s="195"/>
      <c r="R219" s="126"/>
      <c r="S219" s="126"/>
      <c r="T219" s="126"/>
      <c r="U219" s="126"/>
      <c r="V219" s="126"/>
      <c r="W219" s="126"/>
      <c r="X219" s="126"/>
      <c r="Y219" s="126"/>
    </row>
    <row r="220" spans="1:25" x14ac:dyDescent="0.25">
      <c r="A220" s="85"/>
      <c r="B220" s="166"/>
      <c r="C220" s="230"/>
      <c r="D220" s="231"/>
      <c r="E220" s="133"/>
      <c r="F220" s="230"/>
      <c r="G220" s="230"/>
      <c r="H220" s="238"/>
      <c r="I220" s="131"/>
      <c r="J220" s="128"/>
      <c r="K220" s="128"/>
      <c r="L220" s="129"/>
      <c r="M220" s="129"/>
      <c r="N220" s="126"/>
      <c r="O220" s="126"/>
      <c r="P220" s="126"/>
      <c r="Q220" s="195"/>
      <c r="R220" s="126"/>
      <c r="S220" s="126"/>
      <c r="T220" s="126"/>
      <c r="U220" s="126"/>
      <c r="V220" s="126"/>
      <c r="W220" s="126"/>
      <c r="X220" s="126"/>
      <c r="Y220" s="126"/>
    </row>
    <row r="221" spans="1:25" x14ac:dyDescent="0.25">
      <c r="A221" s="85"/>
      <c r="B221" s="166"/>
      <c r="C221" s="230"/>
      <c r="D221" s="231"/>
      <c r="E221" s="133"/>
      <c r="F221" s="230"/>
      <c r="G221" s="230"/>
      <c r="H221" s="238"/>
      <c r="I221" s="131"/>
      <c r="J221" s="128"/>
      <c r="K221" s="128"/>
      <c r="L221" s="126"/>
      <c r="M221" s="126"/>
      <c r="N221" s="129"/>
      <c r="O221" s="129"/>
      <c r="P221" s="126"/>
      <c r="Q221" s="195"/>
      <c r="R221" s="126"/>
      <c r="S221" s="126"/>
      <c r="T221" s="126"/>
      <c r="U221" s="126"/>
      <c r="V221" s="126"/>
      <c r="W221" s="126"/>
      <c r="X221" s="126"/>
      <c r="Y221" s="126"/>
    </row>
    <row r="222" spans="1:25" x14ac:dyDescent="0.25">
      <c r="A222" s="85"/>
      <c r="B222" s="166"/>
      <c r="C222" s="230"/>
      <c r="D222" s="231"/>
      <c r="E222" s="133"/>
      <c r="F222" s="230"/>
      <c r="G222" s="230"/>
      <c r="H222" s="238"/>
      <c r="I222" s="131"/>
      <c r="J222" s="128"/>
      <c r="K222" s="128"/>
      <c r="L222" s="126"/>
      <c r="M222" s="126"/>
      <c r="N222" s="129"/>
      <c r="O222" s="129"/>
      <c r="P222" s="126"/>
      <c r="Q222" s="195"/>
      <c r="R222" s="126"/>
      <c r="S222" s="126"/>
      <c r="T222" s="126"/>
      <c r="U222" s="126"/>
      <c r="V222" s="126"/>
      <c r="W222" s="126"/>
      <c r="X222" s="126"/>
      <c r="Y222" s="126"/>
    </row>
    <row r="223" spans="1:25" x14ac:dyDescent="0.25">
      <c r="A223" s="85"/>
      <c r="B223" s="166"/>
      <c r="C223" s="230"/>
      <c r="D223" s="231"/>
      <c r="E223" s="133"/>
      <c r="F223" s="230"/>
      <c r="G223" s="230"/>
      <c r="H223" s="238"/>
      <c r="I223" s="131"/>
      <c r="J223" s="128"/>
      <c r="K223" s="128"/>
      <c r="L223" s="129"/>
      <c r="M223" s="129"/>
      <c r="N223" s="126"/>
      <c r="O223" s="126"/>
      <c r="P223" s="126"/>
      <c r="Q223" s="195"/>
      <c r="R223" s="126"/>
      <c r="S223" s="126"/>
      <c r="T223" s="126"/>
      <c r="U223" s="126"/>
      <c r="V223" s="126"/>
      <c r="W223" s="126"/>
      <c r="X223" s="126"/>
      <c r="Y223" s="126"/>
    </row>
    <row r="224" spans="1:25" x14ac:dyDescent="0.25">
      <c r="A224" s="85"/>
      <c r="B224" s="166"/>
      <c r="C224" s="230"/>
      <c r="D224" s="231"/>
      <c r="E224" s="133"/>
      <c r="F224" s="230"/>
      <c r="G224" s="230"/>
      <c r="H224" s="238"/>
      <c r="I224" s="131"/>
      <c r="J224" s="128"/>
      <c r="K224" s="128"/>
      <c r="L224" s="129"/>
      <c r="M224" s="129"/>
      <c r="N224" s="126"/>
      <c r="O224" s="126"/>
      <c r="P224" s="126"/>
      <c r="Q224" s="195"/>
      <c r="R224" s="126"/>
      <c r="S224" s="126"/>
      <c r="T224" s="126"/>
      <c r="U224" s="126"/>
      <c r="V224" s="232"/>
      <c r="W224" s="126"/>
      <c r="X224" s="126"/>
      <c r="Y224" s="126"/>
    </row>
    <row r="225" spans="1:26" hidden="1" x14ac:dyDescent="0.25">
      <c r="A225" s="85" t="s">
        <v>1533</v>
      </c>
      <c r="B225" s="246" t="s">
        <v>6875</v>
      </c>
      <c r="C225" s="128" t="s">
        <v>2385</v>
      </c>
      <c r="D225" s="137">
        <v>1</v>
      </c>
      <c r="E225" s="133">
        <v>1</v>
      </c>
      <c r="F225" s="128" t="s">
        <v>6876</v>
      </c>
      <c r="G225" s="128"/>
      <c r="H225" s="286">
        <v>1</v>
      </c>
      <c r="I225" s="131">
        <v>1</v>
      </c>
      <c r="J225" s="128" t="s">
        <v>6877</v>
      </c>
      <c r="K225" s="128" t="s">
        <v>4886</v>
      </c>
      <c r="L225" s="129" t="s">
        <v>48</v>
      </c>
      <c r="M225" s="129" t="s">
        <v>48</v>
      </c>
      <c r="N225" s="126"/>
      <c r="O225" s="126"/>
      <c r="P225" s="126" t="s">
        <v>7018</v>
      </c>
      <c r="Q225" s="126" t="s">
        <v>6723</v>
      </c>
      <c r="R225" s="229" t="s">
        <v>6721</v>
      </c>
      <c r="S225" s="126"/>
      <c r="T225" s="128" t="s">
        <v>6989</v>
      </c>
      <c r="U225" s="126" t="s">
        <v>6990</v>
      </c>
      <c r="V225" s="126" t="s">
        <v>6991</v>
      </c>
      <c r="X225" s="126" t="s">
        <v>6990</v>
      </c>
      <c r="Y225" s="126" t="s">
        <v>6936</v>
      </c>
    </row>
    <row r="226" spans="1:26" hidden="1" x14ac:dyDescent="0.25">
      <c r="A226" s="85" t="s">
        <v>1534</v>
      </c>
      <c r="B226" s="166" t="s">
        <v>6875</v>
      </c>
      <c r="C226" s="128" t="s">
        <v>2940</v>
      </c>
      <c r="D226" s="137">
        <v>1</v>
      </c>
      <c r="E226" s="133">
        <v>1</v>
      </c>
      <c r="F226" s="128" t="s">
        <v>6878</v>
      </c>
      <c r="G226" s="128"/>
      <c r="H226" s="286">
        <v>1</v>
      </c>
      <c r="I226" s="131">
        <v>1</v>
      </c>
      <c r="J226" s="128" t="s">
        <v>6879</v>
      </c>
      <c r="K226" s="128" t="s">
        <v>4886</v>
      </c>
      <c r="L226" s="129" t="s">
        <v>48</v>
      </c>
      <c r="M226" s="129" t="s">
        <v>48</v>
      </c>
      <c r="N226" s="126"/>
      <c r="O226" s="126"/>
      <c r="P226" s="126" t="s">
        <v>7018</v>
      </c>
      <c r="Q226" s="126" t="s">
        <v>6723</v>
      </c>
      <c r="R226" s="229" t="s">
        <v>6721</v>
      </c>
      <c r="S226" s="126"/>
      <c r="T226" s="128" t="s">
        <v>6993</v>
      </c>
      <c r="U226" s="126" t="s">
        <v>6990</v>
      </c>
      <c r="V226" s="126" t="s">
        <v>6991</v>
      </c>
      <c r="W226" s="126" t="s">
        <v>6992</v>
      </c>
      <c r="X226" s="126" t="s">
        <v>6990</v>
      </c>
      <c r="Y226" s="126" t="s">
        <v>6936</v>
      </c>
    </row>
    <row r="227" spans="1:26" hidden="1" x14ac:dyDescent="0.25">
      <c r="A227" s="85" t="s">
        <v>1535</v>
      </c>
      <c r="B227" s="166" t="s">
        <v>6875</v>
      </c>
      <c r="C227" s="128" t="s">
        <v>2364</v>
      </c>
      <c r="D227" s="137">
        <v>2</v>
      </c>
      <c r="E227" s="133">
        <v>1</v>
      </c>
      <c r="F227" s="128" t="s">
        <v>6880</v>
      </c>
      <c r="G227" s="128"/>
      <c r="H227" s="286">
        <v>2</v>
      </c>
      <c r="I227" s="131">
        <v>1</v>
      </c>
      <c r="J227" s="130" t="s">
        <v>6879</v>
      </c>
      <c r="K227" s="128" t="s">
        <v>4886</v>
      </c>
      <c r="L227" s="129" t="s">
        <v>48</v>
      </c>
      <c r="M227" s="129" t="s">
        <v>48</v>
      </c>
      <c r="N227" s="126"/>
      <c r="O227" s="126"/>
      <c r="P227" s="126" t="s">
        <v>7018</v>
      </c>
      <c r="Q227" s="126" t="s">
        <v>6723</v>
      </c>
      <c r="R227" s="229" t="s">
        <v>6721</v>
      </c>
      <c r="S227" s="126"/>
      <c r="T227" s="128" t="s">
        <v>6995</v>
      </c>
      <c r="U227" s="126" t="s">
        <v>6990</v>
      </c>
      <c r="V227" s="126" t="s">
        <v>6991</v>
      </c>
      <c r="W227" s="126" t="s">
        <v>6994</v>
      </c>
      <c r="X227" s="126" t="s">
        <v>6990</v>
      </c>
      <c r="Y227" s="126" t="s">
        <v>6936</v>
      </c>
    </row>
    <row r="228" spans="1:26" hidden="1" x14ac:dyDescent="0.25">
      <c r="A228" s="85" t="s">
        <v>1536</v>
      </c>
      <c r="B228" s="166" t="s">
        <v>6875</v>
      </c>
      <c r="C228" s="128" t="s">
        <v>6881</v>
      </c>
      <c r="D228" s="137">
        <v>1</v>
      </c>
      <c r="E228" s="133">
        <v>1</v>
      </c>
      <c r="F228" s="128" t="s">
        <v>6882</v>
      </c>
      <c r="G228" s="128"/>
      <c r="H228" s="286">
        <v>1</v>
      </c>
      <c r="I228" s="131">
        <v>1</v>
      </c>
      <c r="J228" s="130" t="s">
        <v>6883</v>
      </c>
      <c r="K228" s="128" t="s">
        <v>4886</v>
      </c>
      <c r="L228" s="129" t="s">
        <v>48</v>
      </c>
      <c r="M228" s="129"/>
      <c r="N228" s="126"/>
      <c r="O228" s="129" t="s">
        <v>48</v>
      </c>
      <c r="P228" s="126" t="s">
        <v>7018</v>
      </c>
      <c r="Q228" s="126" t="s">
        <v>6723</v>
      </c>
      <c r="R228" s="229" t="s">
        <v>6721</v>
      </c>
      <c r="S228" s="126"/>
      <c r="T228" s="128" t="s">
        <v>6997</v>
      </c>
      <c r="U228" s="126" t="s">
        <v>6990</v>
      </c>
      <c r="V228" s="126" t="s">
        <v>6991</v>
      </c>
      <c r="W228" s="126" t="s">
        <v>6996</v>
      </c>
      <c r="X228" s="126" t="s">
        <v>6990</v>
      </c>
      <c r="Y228" s="126" t="s">
        <v>6936</v>
      </c>
    </row>
    <row r="229" spans="1:26" hidden="1" x14ac:dyDescent="0.25">
      <c r="A229" s="85" t="s">
        <v>1537</v>
      </c>
      <c r="B229" s="166" t="s">
        <v>6875</v>
      </c>
      <c r="C229" s="128" t="s">
        <v>2372</v>
      </c>
      <c r="D229" s="137">
        <v>2</v>
      </c>
      <c r="E229" s="133">
        <v>1</v>
      </c>
      <c r="F229" s="128" t="s">
        <v>6884</v>
      </c>
      <c r="G229" s="128"/>
      <c r="H229" s="286">
        <v>2</v>
      </c>
      <c r="I229" s="131">
        <v>1</v>
      </c>
      <c r="J229" s="130" t="s">
        <v>6883</v>
      </c>
      <c r="K229" s="128" t="s">
        <v>4886</v>
      </c>
      <c r="L229" s="129" t="s">
        <v>48</v>
      </c>
      <c r="M229" s="129"/>
      <c r="N229" s="126"/>
      <c r="O229" s="129" t="s">
        <v>48</v>
      </c>
      <c r="P229" s="126" t="s">
        <v>7018</v>
      </c>
      <c r="Q229" s="126" t="s">
        <v>6723</v>
      </c>
      <c r="R229" s="229" t="s">
        <v>6721</v>
      </c>
      <c r="S229" s="126"/>
      <c r="T229" s="128" t="s">
        <v>6999</v>
      </c>
      <c r="U229" s="126" t="s">
        <v>6990</v>
      </c>
      <c r="V229" s="126" t="s">
        <v>7000</v>
      </c>
      <c r="W229" s="126" t="s">
        <v>6998</v>
      </c>
      <c r="X229" s="126" t="s">
        <v>6990</v>
      </c>
      <c r="Y229" s="126" t="s">
        <v>6939</v>
      </c>
    </row>
    <row r="230" spans="1:26" hidden="1" x14ac:dyDescent="0.25">
      <c r="A230" s="85" t="s">
        <v>1538</v>
      </c>
      <c r="B230" s="166" t="s">
        <v>6875</v>
      </c>
      <c r="C230" s="128" t="s">
        <v>2677</v>
      </c>
      <c r="D230" s="137">
        <v>1</v>
      </c>
      <c r="E230" s="133">
        <v>1</v>
      </c>
      <c r="F230" s="128" t="s">
        <v>6885</v>
      </c>
      <c r="G230" s="128"/>
      <c r="H230" s="286">
        <v>2</v>
      </c>
      <c r="I230" s="131">
        <v>1</v>
      </c>
      <c r="J230" s="130" t="s">
        <v>6883</v>
      </c>
      <c r="K230" s="128" t="s">
        <v>4886</v>
      </c>
      <c r="L230" s="129" t="s">
        <v>48</v>
      </c>
      <c r="M230" s="126"/>
      <c r="N230" s="126"/>
      <c r="O230" s="129" t="s">
        <v>48</v>
      </c>
      <c r="P230" s="126" t="s">
        <v>7018</v>
      </c>
      <c r="Q230" s="126" t="s">
        <v>6723</v>
      </c>
      <c r="R230" s="229" t="s">
        <v>6721</v>
      </c>
      <c r="S230" s="126"/>
      <c r="T230" s="128" t="s">
        <v>7002</v>
      </c>
      <c r="U230" s="126" t="s">
        <v>6990</v>
      </c>
      <c r="V230" s="126" t="s">
        <v>6991</v>
      </c>
      <c r="W230" s="126" t="s">
        <v>7001</v>
      </c>
      <c r="X230" s="126" t="s">
        <v>6990</v>
      </c>
      <c r="Y230" s="126" t="s">
        <v>6939</v>
      </c>
    </row>
    <row r="231" spans="1:26" hidden="1" x14ac:dyDescent="0.25">
      <c r="A231" s="85" t="s">
        <v>1539</v>
      </c>
      <c r="B231" s="166" t="s">
        <v>6875</v>
      </c>
      <c r="C231" s="128" t="s">
        <v>2950</v>
      </c>
      <c r="D231" s="137">
        <v>1</v>
      </c>
      <c r="E231" s="133">
        <v>1</v>
      </c>
      <c r="F231" s="128" t="s">
        <v>6886</v>
      </c>
      <c r="G231" s="128"/>
      <c r="H231" s="286">
        <v>1</v>
      </c>
      <c r="I231" s="131">
        <v>1</v>
      </c>
      <c r="J231" s="130" t="s">
        <v>6887</v>
      </c>
      <c r="K231" s="128" t="s">
        <v>4886</v>
      </c>
      <c r="L231" s="129" t="s">
        <v>48</v>
      </c>
      <c r="M231" s="129" t="s">
        <v>48</v>
      </c>
      <c r="N231" s="126"/>
      <c r="O231" s="126"/>
      <c r="P231" s="126" t="s">
        <v>7018</v>
      </c>
      <c r="Q231" s="126" t="s">
        <v>6723</v>
      </c>
      <c r="R231" s="229" t="s">
        <v>6721</v>
      </c>
      <c r="S231" s="126"/>
      <c r="T231" s="128" t="s">
        <v>7004</v>
      </c>
      <c r="U231" s="126" t="s">
        <v>6990</v>
      </c>
      <c r="V231" s="126" t="s">
        <v>6991</v>
      </c>
      <c r="W231" s="126" t="s">
        <v>7003</v>
      </c>
      <c r="X231" s="229" t="s">
        <v>6990</v>
      </c>
      <c r="Y231" s="126" t="s">
        <v>6936</v>
      </c>
    </row>
    <row r="232" spans="1:26" hidden="1" x14ac:dyDescent="0.25">
      <c r="A232" s="85" t="s">
        <v>1540</v>
      </c>
      <c r="B232" s="166" t="s">
        <v>6875</v>
      </c>
      <c r="C232" s="128" t="s">
        <v>6888</v>
      </c>
      <c r="D232" s="137">
        <v>1</v>
      </c>
      <c r="E232" s="133">
        <v>1</v>
      </c>
      <c r="F232" s="128" t="s">
        <v>6889</v>
      </c>
      <c r="G232" s="128"/>
      <c r="H232" s="286">
        <v>1</v>
      </c>
      <c r="I232" s="131">
        <v>1</v>
      </c>
      <c r="J232" s="130" t="s">
        <v>6890</v>
      </c>
      <c r="K232" s="128" t="s">
        <v>4886</v>
      </c>
      <c r="L232" s="129" t="s">
        <v>48</v>
      </c>
      <c r="M232" s="129" t="s">
        <v>48</v>
      </c>
      <c r="N232" s="126"/>
      <c r="O232" s="126"/>
      <c r="P232" s="126" t="s">
        <v>7018</v>
      </c>
      <c r="Q232" s="126" t="s">
        <v>6723</v>
      </c>
      <c r="R232" s="229" t="s">
        <v>6721</v>
      </c>
      <c r="S232" s="126"/>
      <c r="T232" s="128" t="s">
        <v>7006</v>
      </c>
      <c r="U232" s="126" t="s">
        <v>6990</v>
      </c>
      <c r="V232" s="126" t="s">
        <v>6991</v>
      </c>
      <c r="W232" s="126" t="s">
        <v>7005</v>
      </c>
      <c r="X232" s="126" t="s">
        <v>6990</v>
      </c>
      <c r="Y232" s="126" t="s">
        <v>6936</v>
      </c>
    </row>
    <row r="233" spans="1:26" hidden="1" x14ac:dyDescent="0.25">
      <c r="A233" s="85" t="s">
        <v>1541</v>
      </c>
      <c r="B233" s="166" t="s">
        <v>6875</v>
      </c>
      <c r="C233" s="128" t="s">
        <v>6891</v>
      </c>
      <c r="D233" s="137">
        <v>1</v>
      </c>
      <c r="E233" s="133">
        <v>1</v>
      </c>
      <c r="F233" s="128" t="s">
        <v>6892</v>
      </c>
      <c r="G233" s="128"/>
      <c r="H233" s="286">
        <v>1</v>
      </c>
      <c r="I233" s="131">
        <v>1</v>
      </c>
      <c r="J233" s="130" t="s">
        <v>6890</v>
      </c>
      <c r="K233" s="128" t="s">
        <v>4886</v>
      </c>
      <c r="L233" s="129" t="s">
        <v>48</v>
      </c>
      <c r="M233" s="126"/>
      <c r="N233" s="126"/>
      <c r="O233" s="129" t="s">
        <v>48</v>
      </c>
      <c r="P233" s="126" t="s">
        <v>7018</v>
      </c>
      <c r="Q233" s="126" t="s">
        <v>6723</v>
      </c>
      <c r="R233" s="229" t="s">
        <v>6721</v>
      </c>
      <c r="S233" s="126"/>
      <c r="T233" s="128" t="s">
        <v>7008</v>
      </c>
      <c r="U233" s="126" t="s">
        <v>6990</v>
      </c>
      <c r="V233" s="126" t="s">
        <v>6991</v>
      </c>
      <c r="W233" s="126" t="s">
        <v>7007</v>
      </c>
      <c r="X233" s="126" t="s">
        <v>6990</v>
      </c>
      <c r="Y233" s="126" t="s">
        <v>6936</v>
      </c>
    </row>
    <row r="234" spans="1:26" hidden="1" x14ac:dyDescent="0.25">
      <c r="A234" s="85" t="s">
        <v>1542</v>
      </c>
      <c r="B234" s="166" t="s">
        <v>6875</v>
      </c>
      <c r="C234" s="128" t="s">
        <v>6893</v>
      </c>
      <c r="D234" s="137">
        <v>1</v>
      </c>
      <c r="E234" s="133">
        <v>1</v>
      </c>
      <c r="F234" s="128" t="s">
        <v>6894</v>
      </c>
      <c r="G234" s="128"/>
      <c r="H234" s="286">
        <v>1</v>
      </c>
      <c r="I234" s="131">
        <v>1</v>
      </c>
      <c r="J234" s="130" t="s">
        <v>6890</v>
      </c>
      <c r="K234" s="128" t="s">
        <v>4886</v>
      </c>
      <c r="L234" s="129" t="s">
        <v>48</v>
      </c>
      <c r="M234" s="129" t="s">
        <v>48</v>
      </c>
      <c r="N234" s="126"/>
      <c r="O234" s="126"/>
      <c r="P234" s="126" t="s">
        <v>7018</v>
      </c>
      <c r="Q234" s="126" t="s">
        <v>6723</v>
      </c>
      <c r="R234" s="229" t="s">
        <v>6721</v>
      </c>
      <c r="S234" s="126"/>
      <c r="T234" s="128" t="s">
        <v>7010</v>
      </c>
      <c r="U234" s="126" t="s">
        <v>6990</v>
      </c>
      <c r="V234" s="126" t="s">
        <v>6991</v>
      </c>
      <c r="W234" s="126" t="s">
        <v>7009</v>
      </c>
      <c r="X234" s="126" t="s">
        <v>6990</v>
      </c>
      <c r="Y234" s="126" t="s">
        <v>6936</v>
      </c>
    </row>
    <row r="235" spans="1:26" hidden="1" x14ac:dyDescent="0.25">
      <c r="A235" s="85" t="s">
        <v>1543</v>
      </c>
      <c r="B235" s="166" t="s">
        <v>6875</v>
      </c>
      <c r="C235" s="128" t="s">
        <v>2356</v>
      </c>
      <c r="D235" s="137">
        <v>1</v>
      </c>
      <c r="E235" s="133">
        <v>1</v>
      </c>
      <c r="F235" s="128" t="s">
        <v>6895</v>
      </c>
      <c r="G235" s="128"/>
      <c r="H235" s="286">
        <v>1</v>
      </c>
      <c r="I235" s="131">
        <v>1</v>
      </c>
      <c r="J235" s="130" t="s">
        <v>6896</v>
      </c>
      <c r="K235" s="128" t="s">
        <v>4886</v>
      </c>
      <c r="L235" s="129" t="s">
        <v>48</v>
      </c>
      <c r="M235" s="126"/>
      <c r="N235" s="126"/>
      <c r="O235" s="129" t="s">
        <v>48</v>
      </c>
      <c r="P235" s="126" t="s">
        <v>7018</v>
      </c>
      <c r="Q235" s="126" t="s">
        <v>6723</v>
      </c>
      <c r="R235" s="229" t="s">
        <v>6721</v>
      </c>
      <c r="S235" s="126"/>
      <c r="T235" s="128" t="s">
        <v>7012</v>
      </c>
      <c r="U235" s="126" t="s">
        <v>6990</v>
      </c>
      <c r="V235" s="126" t="s">
        <v>6991</v>
      </c>
      <c r="W235" s="126" t="s">
        <v>7011</v>
      </c>
      <c r="X235" s="126" t="s">
        <v>6990</v>
      </c>
      <c r="Y235" s="126" t="s">
        <v>6936</v>
      </c>
    </row>
    <row r="236" spans="1:26" x14ac:dyDescent="0.25">
      <c r="A236" s="85"/>
      <c r="B236" s="275"/>
      <c r="C236" s="128"/>
      <c r="D236" s="137"/>
      <c r="E236" s="133"/>
      <c r="F236" s="128"/>
      <c r="G236" s="128"/>
      <c r="H236" s="286"/>
      <c r="I236" s="131"/>
      <c r="J236" s="130"/>
      <c r="K236" s="128"/>
      <c r="L236" s="129"/>
      <c r="M236" s="126"/>
      <c r="N236" s="126"/>
      <c r="O236" s="129"/>
      <c r="P236" s="126"/>
      <c r="Q236" s="126"/>
      <c r="R236" s="229"/>
      <c r="S236" s="126"/>
      <c r="T236" s="128"/>
      <c r="U236" s="126"/>
      <c r="V236" s="126"/>
      <c r="W236" s="128"/>
      <c r="X236" s="126"/>
      <c r="Y236" s="126"/>
    </row>
    <row r="237" spans="1:26" ht="30" hidden="1" x14ac:dyDescent="0.25">
      <c r="A237" s="85" t="s">
        <v>1545</v>
      </c>
      <c r="B237" s="128" t="s">
        <v>6350</v>
      </c>
      <c r="C237" s="128" t="s">
        <v>7099</v>
      </c>
      <c r="D237" s="137">
        <v>1</v>
      </c>
      <c r="E237" s="133">
        <v>1</v>
      </c>
      <c r="F237" s="128" t="s">
        <v>7022</v>
      </c>
      <c r="G237" s="128"/>
      <c r="H237" s="131">
        <v>1</v>
      </c>
      <c r="I237" s="131">
        <v>1</v>
      </c>
      <c r="J237" s="235" t="s">
        <v>7049</v>
      </c>
      <c r="K237" s="128" t="s">
        <v>4738</v>
      </c>
      <c r="L237" s="129" t="s">
        <v>48</v>
      </c>
      <c r="M237" s="126"/>
      <c r="N237" s="126"/>
      <c r="O237" s="129" t="s">
        <v>48</v>
      </c>
      <c r="P237" s="126"/>
      <c r="Q237" s="195" t="s">
        <v>6301</v>
      </c>
      <c r="R237" s="126"/>
      <c r="S237" s="126"/>
      <c r="T237" s="128" t="s">
        <v>7105</v>
      </c>
      <c r="U237" s="126" t="s">
        <v>7015</v>
      </c>
      <c r="V237" s="126" t="s">
        <v>7016</v>
      </c>
      <c r="W237" s="126" t="s">
        <v>7017</v>
      </c>
      <c r="X237" s="130" t="s">
        <v>7015</v>
      </c>
      <c r="Y237" s="126" t="s">
        <v>7016</v>
      </c>
      <c r="Z237" s="170"/>
    </row>
    <row r="238" spans="1:26" ht="30" hidden="1" x14ac:dyDescent="0.25">
      <c r="A238" s="85" t="s">
        <v>1546</v>
      </c>
      <c r="B238" s="128" t="s">
        <v>6350</v>
      </c>
      <c r="C238" s="128" t="s">
        <v>1924</v>
      </c>
      <c r="D238" s="137">
        <v>1</v>
      </c>
      <c r="E238" s="133">
        <v>1</v>
      </c>
      <c r="F238" s="128" t="s">
        <v>7023</v>
      </c>
      <c r="G238" s="128"/>
      <c r="H238" s="131">
        <v>1</v>
      </c>
      <c r="I238" s="131">
        <v>1</v>
      </c>
      <c r="J238" s="235" t="s">
        <v>7050</v>
      </c>
      <c r="K238" s="128" t="s">
        <v>4738</v>
      </c>
      <c r="L238" s="129" t="s">
        <v>48</v>
      </c>
      <c r="M238" s="126"/>
      <c r="N238" s="126"/>
      <c r="O238" s="129" t="s">
        <v>48</v>
      </c>
      <c r="P238" s="126"/>
      <c r="Q238" s="195" t="s">
        <v>6301</v>
      </c>
      <c r="R238" s="126"/>
      <c r="S238" s="126"/>
      <c r="T238" s="128" t="s">
        <v>7106</v>
      </c>
      <c r="U238" s="126" t="s">
        <v>7015</v>
      </c>
      <c r="V238" s="126" t="s">
        <v>7016</v>
      </c>
      <c r="W238" s="126" t="s">
        <v>7072</v>
      </c>
      <c r="X238" s="130" t="s">
        <v>7015</v>
      </c>
      <c r="Y238" s="126" t="s">
        <v>7016</v>
      </c>
      <c r="Z238" s="170"/>
    </row>
    <row r="239" spans="1:26" ht="30" hidden="1" x14ac:dyDescent="0.25">
      <c r="A239" s="85" t="s">
        <v>1547</v>
      </c>
      <c r="B239" s="128" t="s">
        <v>6350</v>
      </c>
      <c r="C239" s="128" t="s">
        <v>7104</v>
      </c>
      <c r="D239" s="137">
        <v>1</v>
      </c>
      <c r="E239" s="133">
        <v>1</v>
      </c>
      <c r="F239" s="128" t="s">
        <v>7024</v>
      </c>
      <c r="G239" s="128"/>
      <c r="H239" s="131">
        <v>1</v>
      </c>
      <c r="I239" s="131">
        <v>1</v>
      </c>
      <c r="J239" s="235" t="s">
        <v>7051</v>
      </c>
      <c r="K239" s="128" t="s">
        <v>4738</v>
      </c>
      <c r="L239" s="129" t="s">
        <v>48</v>
      </c>
      <c r="M239" s="126"/>
      <c r="N239" s="126"/>
      <c r="O239" s="129" t="s">
        <v>48</v>
      </c>
      <c r="P239" s="126"/>
      <c r="Q239" s="195" t="s">
        <v>6301</v>
      </c>
      <c r="R239" s="126"/>
      <c r="S239" s="126"/>
      <c r="T239" s="128" t="s">
        <v>7107</v>
      </c>
      <c r="U239" s="126" t="s">
        <v>7015</v>
      </c>
      <c r="V239" s="126" t="s">
        <v>7016</v>
      </c>
      <c r="W239" s="126" t="s">
        <v>7073</v>
      </c>
      <c r="X239" s="130" t="s">
        <v>7015</v>
      </c>
      <c r="Y239" s="126" t="s">
        <v>7016</v>
      </c>
      <c r="Z239" s="170"/>
    </row>
    <row r="240" spans="1:26" ht="30" hidden="1" x14ac:dyDescent="0.25">
      <c r="A240" s="85" t="s">
        <v>1548</v>
      </c>
      <c r="B240" s="128" t="s">
        <v>6350</v>
      </c>
      <c r="C240" s="128" t="s">
        <v>7100</v>
      </c>
      <c r="D240" s="137">
        <v>1</v>
      </c>
      <c r="E240" s="133">
        <v>1</v>
      </c>
      <c r="F240" s="128" t="s">
        <v>7025</v>
      </c>
      <c r="G240" s="128"/>
      <c r="H240" s="131">
        <v>1</v>
      </c>
      <c r="I240" s="131">
        <v>1</v>
      </c>
      <c r="J240" s="235" t="s">
        <v>7052</v>
      </c>
      <c r="K240" s="128" t="s">
        <v>4738</v>
      </c>
      <c r="L240" s="129" t="s">
        <v>48</v>
      </c>
      <c r="M240" s="126"/>
      <c r="N240" s="126"/>
      <c r="O240" s="129" t="s">
        <v>48</v>
      </c>
      <c r="P240" s="126"/>
      <c r="Q240" s="195" t="s">
        <v>6301</v>
      </c>
      <c r="R240" s="126"/>
      <c r="S240" s="126"/>
      <c r="T240" s="128" t="s">
        <v>7108</v>
      </c>
      <c r="U240" s="126" t="s">
        <v>7015</v>
      </c>
      <c r="V240" s="126" t="s">
        <v>7016</v>
      </c>
      <c r="W240" s="126" t="s">
        <v>7074</v>
      </c>
      <c r="X240" s="130" t="s">
        <v>7015</v>
      </c>
      <c r="Y240" s="126" t="s">
        <v>7016</v>
      </c>
      <c r="Z240" s="170"/>
    </row>
    <row r="241" spans="1:26" ht="30" hidden="1" x14ac:dyDescent="0.25">
      <c r="A241" s="85" t="s">
        <v>1549</v>
      </c>
      <c r="B241" s="128" t="s">
        <v>6350</v>
      </c>
      <c r="C241" s="128" t="s">
        <v>7101</v>
      </c>
      <c r="D241" s="137">
        <v>1</v>
      </c>
      <c r="E241" s="133">
        <v>1</v>
      </c>
      <c r="F241" s="128" t="s">
        <v>7026</v>
      </c>
      <c r="G241" s="128"/>
      <c r="H241" s="131">
        <v>1</v>
      </c>
      <c r="I241" s="131">
        <v>1</v>
      </c>
      <c r="J241" s="235" t="s">
        <v>7053</v>
      </c>
      <c r="K241" s="128" t="s">
        <v>4738</v>
      </c>
      <c r="L241" s="129" t="s">
        <v>48</v>
      </c>
      <c r="M241" s="126"/>
      <c r="N241" s="126"/>
      <c r="O241" s="129" t="s">
        <v>48</v>
      </c>
      <c r="P241" s="126"/>
      <c r="Q241" s="195" t="s">
        <v>6301</v>
      </c>
      <c r="R241" s="126"/>
      <c r="S241" s="126"/>
      <c r="T241" s="128" t="s">
        <v>7109</v>
      </c>
      <c r="U241" s="126" t="s">
        <v>7015</v>
      </c>
      <c r="V241" s="126" t="s">
        <v>7016</v>
      </c>
      <c r="W241" s="126" t="s">
        <v>7075</v>
      </c>
      <c r="X241" s="130" t="s">
        <v>7015</v>
      </c>
      <c r="Y241" s="126" t="s">
        <v>7016</v>
      </c>
      <c r="Z241" s="170"/>
    </row>
    <row r="242" spans="1:26" ht="30" hidden="1" x14ac:dyDescent="0.25">
      <c r="A242" s="85" t="s">
        <v>1550</v>
      </c>
      <c r="B242" s="128" t="s">
        <v>6350</v>
      </c>
      <c r="C242" s="128" t="s">
        <v>7102</v>
      </c>
      <c r="D242" s="137">
        <v>1</v>
      </c>
      <c r="E242" s="133">
        <v>1</v>
      </c>
      <c r="F242" s="128" t="s">
        <v>7027</v>
      </c>
      <c r="G242" s="128"/>
      <c r="H242" s="131">
        <v>1</v>
      </c>
      <c r="I242" s="131">
        <v>1</v>
      </c>
      <c r="J242" s="235" t="s">
        <v>7054</v>
      </c>
      <c r="K242" s="128" t="s">
        <v>4738</v>
      </c>
      <c r="L242" s="129" t="s">
        <v>48</v>
      </c>
      <c r="M242" s="126"/>
      <c r="N242" s="126"/>
      <c r="O242" s="129" t="s">
        <v>48</v>
      </c>
      <c r="P242" s="126"/>
      <c r="Q242" s="195" t="s">
        <v>6301</v>
      </c>
      <c r="R242" s="126"/>
      <c r="S242" s="126"/>
      <c r="T242" s="128" t="s">
        <v>7110</v>
      </c>
      <c r="U242" s="126" t="s">
        <v>7015</v>
      </c>
      <c r="V242" s="126" t="s">
        <v>7016</v>
      </c>
      <c r="W242" s="126" t="s">
        <v>7076</v>
      </c>
      <c r="X242" s="130" t="s">
        <v>7015</v>
      </c>
      <c r="Y242" s="126" t="s">
        <v>7016</v>
      </c>
      <c r="Z242" s="170"/>
    </row>
    <row r="243" spans="1:26" ht="30" hidden="1" x14ac:dyDescent="0.25">
      <c r="A243" s="85" t="s">
        <v>1551</v>
      </c>
      <c r="B243" s="128" t="s">
        <v>5588</v>
      </c>
      <c r="C243" s="128" t="s">
        <v>7103</v>
      </c>
      <c r="D243" s="236">
        <v>1</v>
      </c>
      <c r="E243" s="133">
        <v>1</v>
      </c>
      <c r="F243" s="128" t="s">
        <v>7028</v>
      </c>
      <c r="G243" s="128"/>
      <c r="H243" s="131">
        <v>1</v>
      </c>
      <c r="I243" s="131">
        <v>1</v>
      </c>
      <c r="J243" s="235" t="s">
        <v>7055</v>
      </c>
      <c r="K243" s="128" t="s">
        <v>4738</v>
      </c>
      <c r="L243" s="129" t="s">
        <v>48</v>
      </c>
      <c r="M243" s="126"/>
      <c r="N243" s="126"/>
      <c r="O243" s="129" t="s">
        <v>48</v>
      </c>
      <c r="P243" s="126"/>
      <c r="Q243" s="195" t="s">
        <v>6301</v>
      </c>
      <c r="R243" s="126"/>
      <c r="S243" s="126"/>
      <c r="T243" s="128" t="s">
        <v>7111</v>
      </c>
      <c r="U243" s="126" t="s">
        <v>7015</v>
      </c>
      <c r="V243" s="126" t="s">
        <v>7016</v>
      </c>
      <c r="W243" s="126" t="s">
        <v>7077</v>
      </c>
      <c r="X243" s="130" t="s">
        <v>7015</v>
      </c>
      <c r="Y243" s="126" t="s">
        <v>7016</v>
      </c>
      <c r="Z243" s="170"/>
    </row>
    <row r="244" spans="1:26" ht="30" hidden="1" x14ac:dyDescent="0.25">
      <c r="A244" s="85" t="s">
        <v>1552</v>
      </c>
      <c r="B244" s="128" t="s">
        <v>7020</v>
      </c>
      <c r="C244" s="211" t="s">
        <v>5933</v>
      </c>
      <c r="D244" s="133">
        <v>3</v>
      </c>
      <c r="E244" s="133">
        <v>1</v>
      </c>
      <c r="F244" s="128" t="s">
        <v>7029</v>
      </c>
      <c r="G244" s="128"/>
      <c r="H244" s="131">
        <v>3</v>
      </c>
      <c r="I244" s="131">
        <v>1</v>
      </c>
      <c r="J244" s="235" t="s">
        <v>6333</v>
      </c>
      <c r="K244" s="128" t="s">
        <v>4738</v>
      </c>
      <c r="L244" s="126"/>
      <c r="M244" s="126"/>
      <c r="N244" s="129" t="s">
        <v>48</v>
      </c>
      <c r="O244" s="129" t="s">
        <v>48</v>
      </c>
      <c r="P244" s="126"/>
      <c r="Q244" s="195" t="s">
        <v>6301</v>
      </c>
      <c r="R244" s="126"/>
      <c r="S244" s="126"/>
      <c r="T244" s="128" t="s">
        <v>7116</v>
      </c>
      <c r="U244" s="126" t="s">
        <v>7015</v>
      </c>
      <c r="V244" s="130" t="s">
        <v>7070</v>
      </c>
      <c r="W244" s="126" t="s">
        <v>7078</v>
      </c>
      <c r="X244" s="130" t="s">
        <v>7015</v>
      </c>
      <c r="Y244" s="130" t="s">
        <v>7070</v>
      </c>
      <c r="Z244" s="170"/>
    </row>
    <row r="245" spans="1:26" ht="30" hidden="1" x14ac:dyDescent="0.25">
      <c r="A245" s="85" t="s">
        <v>1553</v>
      </c>
      <c r="B245" s="128" t="s">
        <v>7020</v>
      </c>
      <c r="C245" s="211" t="s">
        <v>2685</v>
      </c>
      <c r="D245" s="133">
        <v>2</v>
      </c>
      <c r="E245" s="133">
        <v>1</v>
      </c>
      <c r="F245" s="128" t="s">
        <v>7030</v>
      </c>
      <c r="G245" s="128"/>
      <c r="H245" s="131">
        <v>3</v>
      </c>
      <c r="I245" s="131">
        <v>1</v>
      </c>
      <c r="J245" s="235" t="s">
        <v>4723</v>
      </c>
      <c r="K245" s="128" t="s">
        <v>4738</v>
      </c>
      <c r="L245" s="126"/>
      <c r="M245" s="126"/>
      <c r="N245" s="129" t="s">
        <v>48</v>
      </c>
      <c r="O245" s="129" t="s">
        <v>48</v>
      </c>
      <c r="P245" s="126"/>
      <c r="Q245" s="195" t="s">
        <v>6301</v>
      </c>
      <c r="R245" s="126"/>
      <c r="S245" s="126"/>
      <c r="T245" s="128" t="s">
        <v>7117</v>
      </c>
      <c r="U245" s="126" t="s">
        <v>7015</v>
      </c>
      <c r="V245" s="130" t="s">
        <v>7071</v>
      </c>
      <c r="W245" s="126" t="s">
        <v>7079</v>
      </c>
      <c r="X245" s="130" t="s">
        <v>7015</v>
      </c>
      <c r="Y245" s="130" t="s">
        <v>7070</v>
      </c>
      <c r="Z245" s="170"/>
    </row>
    <row r="246" spans="1:26" ht="30" hidden="1" x14ac:dyDescent="0.25">
      <c r="A246" s="85" t="s">
        <v>1554</v>
      </c>
      <c r="B246" s="128" t="s">
        <v>7020</v>
      </c>
      <c r="C246" s="211" t="s">
        <v>7112</v>
      </c>
      <c r="D246" s="133">
        <v>3</v>
      </c>
      <c r="E246" s="133">
        <v>1</v>
      </c>
      <c r="F246" s="128" t="s">
        <v>7031</v>
      </c>
      <c r="G246" s="128"/>
      <c r="H246" s="131">
        <v>3</v>
      </c>
      <c r="I246" s="131">
        <v>1</v>
      </c>
      <c r="J246" s="235" t="s">
        <v>7056</v>
      </c>
      <c r="K246" s="128" t="s">
        <v>4738</v>
      </c>
      <c r="L246" s="126"/>
      <c r="M246" s="126"/>
      <c r="N246" s="129" t="s">
        <v>48</v>
      </c>
      <c r="O246" s="129" t="s">
        <v>48</v>
      </c>
      <c r="P246" s="126"/>
      <c r="Q246" s="195" t="s">
        <v>6301</v>
      </c>
      <c r="R246" s="126"/>
      <c r="S246" s="126"/>
      <c r="T246" s="128" t="s">
        <v>7118</v>
      </c>
      <c r="U246" s="126" t="s">
        <v>7015</v>
      </c>
      <c r="V246" s="130" t="s">
        <v>7070</v>
      </c>
      <c r="W246" s="126" t="s">
        <v>7080</v>
      </c>
      <c r="X246" s="130" t="s">
        <v>7015</v>
      </c>
      <c r="Y246" s="130" t="s">
        <v>7070</v>
      </c>
      <c r="Z246" s="170"/>
    </row>
    <row r="247" spans="1:26" ht="30" hidden="1" x14ac:dyDescent="0.25">
      <c r="A247" s="85" t="s">
        <v>1555</v>
      </c>
      <c r="B247" s="128" t="s">
        <v>7020</v>
      </c>
      <c r="C247" s="211" t="s">
        <v>7113</v>
      </c>
      <c r="D247" s="133">
        <v>2</v>
      </c>
      <c r="E247" s="133">
        <v>1</v>
      </c>
      <c r="F247" s="128" t="s">
        <v>7032</v>
      </c>
      <c r="G247" s="128"/>
      <c r="H247" s="131">
        <v>2</v>
      </c>
      <c r="I247" s="131">
        <v>1</v>
      </c>
      <c r="J247" s="235" t="s">
        <v>7057</v>
      </c>
      <c r="K247" s="128" t="s">
        <v>4738</v>
      </c>
      <c r="L247" s="126"/>
      <c r="M247" s="126"/>
      <c r="N247" s="129" t="s">
        <v>48</v>
      </c>
      <c r="O247" s="129" t="s">
        <v>48</v>
      </c>
      <c r="P247" s="126"/>
      <c r="Q247" s="195" t="s">
        <v>6301</v>
      </c>
      <c r="R247" s="126"/>
      <c r="S247" s="126"/>
      <c r="T247" s="128" t="s">
        <v>7119</v>
      </c>
      <c r="U247" s="126" t="s">
        <v>7015</v>
      </c>
      <c r="V247" s="130" t="s">
        <v>7071</v>
      </c>
      <c r="W247" s="126" t="s">
        <v>7081</v>
      </c>
      <c r="X247" s="130" t="s">
        <v>7015</v>
      </c>
      <c r="Y247" s="130" t="s">
        <v>7071</v>
      </c>
      <c r="Z247" s="170"/>
    </row>
    <row r="248" spans="1:26" ht="30" hidden="1" x14ac:dyDescent="0.25">
      <c r="A248" s="85" t="s">
        <v>1556</v>
      </c>
      <c r="B248" s="128" t="s">
        <v>7020</v>
      </c>
      <c r="C248" s="211" t="s">
        <v>7114</v>
      </c>
      <c r="D248" s="133">
        <v>3</v>
      </c>
      <c r="E248" s="133">
        <v>1</v>
      </c>
      <c r="F248" s="128" t="s">
        <v>7033</v>
      </c>
      <c r="G248" s="128"/>
      <c r="H248" s="131">
        <v>3</v>
      </c>
      <c r="I248" s="131">
        <v>1</v>
      </c>
      <c r="J248" s="235" t="s">
        <v>7057</v>
      </c>
      <c r="K248" s="128" t="s">
        <v>4738</v>
      </c>
      <c r="L248" s="126"/>
      <c r="M248" s="126"/>
      <c r="N248" s="129" t="s">
        <v>48</v>
      </c>
      <c r="O248" s="129" t="s">
        <v>48</v>
      </c>
      <c r="P248" s="126"/>
      <c r="Q248" s="195" t="s">
        <v>6301</v>
      </c>
      <c r="R248" s="126"/>
      <c r="S248" s="126"/>
      <c r="T248" s="128" t="s">
        <v>7120</v>
      </c>
      <c r="U248" s="126" t="s">
        <v>7015</v>
      </c>
      <c r="V248" s="130" t="s">
        <v>7070</v>
      </c>
      <c r="W248" s="126" t="s">
        <v>7082</v>
      </c>
      <c r="X248" s="130" t="s">
        <v>7015</v>
      </c>
      <c r="Y248" s="130" t="s">
        <v>7070</v>
      </c>
      <c r="Z248" s="170"/>
    </row>
    <row r="249" spans="1:26" ht="30" hidden="1" x14ac:dyDescent="0.25">
      <c r="A249" s="85" t="s">
        <v>1557</v>
      </c>
      <c r="B249" s="128" t="s">
        <v>7020</v>
      </c>
      <c r="C249" s="211" t="s">
        <v>7115</v>
      </c>
      <c r="D249" s="133">
        <v>1</v>
      </c>
      <c r="E249" s="133">
        <v>1</v>
      </c>
      <c r="F249" s="128" t="s">
        <v>7034</v>
      </c>
      <c r="G249" s="128"/>
      <c r="H249" s="131">
        <v>2</v>
      </c>
      <c r="I249" s="131">
        <v>1</v>
      </c>
      <c r="J249" s="235" t="s">
        <v>7057</v>
      </c>
      <c r="K249" s="128" t="s">
        <v>4738</v>
      </c>
      <c r="L249" s="126"/>
      <c r="M249" s="126"/>
      <c r="N249" s="129" t="s">
        <v>48</v>
      </c>
      <c r="O249" s="129" t="s">
        <v>48</v>
      </c>
      <c r="P249" s="126"/>
      <c r="Q249" s="195" t="s">
        <v>6301</v>
      </c>
      <c r="R249" s="126"/>
      <c r="S249" s="126"/>
      <c r="T249" s="128" t="s">
        <v>7121</v>
      </c>
      <c r="U249" s="126" t="s">
        <v>7015</v>
      </c>
      <c r="V249" s="130" t="s">
        <v>7016</v>
      </c>
      <c r="W249" s="126" t="s">
        <v>7083</v>
      </c>
      <c r="X249" s="130" t="s">
        <v>7015</v>
      </c>
      <c r="Y249" s="130" t="s">
        <v>7071</v>
      </c>
      <c r="Z249" s="170"/>
    </row>
    <row r="250" spans="1:26" x14ac:dyDescent="0.25">
      <c r="A250" s="85"/>
      <c r="B250" s="239"/>
      <c r="C250" s="211"/>
      <c r="D250" s="163"/>
      <c r="E250" s="133"/>
      <c r="F250" s="128"/>
      <c r="G250" s="128"/>
      <c r="H250" s="131"/>
      <c r="I250" s="131"/>
      <c r="J250" s="235"/>
      <c r="K250" s="126"/>
      <c r="L250" s="126"/>
      <c r="M250" s="126"/>
      <c r="N250" s="129"/>
      <c r="O250" s="129"/>
      <c r="P250" s="126"/>
      <c r="Q250" s="195"/>
      <c r="R250" s="126"/>
      <c r="S250" s="126"/>
      <c r="T250" s="128"/>
      <c r="U250" s="126"/>
      <c r="V250" s="130"/>
      <c r="W250" s="126"/>
      <c r="X250" s="130"/>
      <c r="Y250" s="126"/>
      <c r="Z250" s="170"/>
    </row>
    <row r="251" spans="1:26" x14ac:dyDescent="0.25">
      <c r="A251" s="85"/>
      <c r="B251" s="128"/>
      <c r="C251" s="211"/>
      <c r="D251" s="133"/>
      <c r="E251" s="133"/>
      <c r="F251" s="128"/>
      <c r="G251" s="128"/>
      <c r="H251" s="131"/>
      <c r="I251" s="131"/>
      <c r="J251" s="235"/>
      <c r="K251" s="126"/>
      <c r="L251" s="129"/>
      <c r="M251" s="126"/>
      <c r="N251" s="126"/>
      <c r="O251" s="129"/>
      <c r="P251" s="126"/>
      <c r="Q251" s="195"/>
      <c r="R251" s="126"/>
      <c r="S251" s="133"/>
      <c r="T251" s="128"/>
      <c r="U251" s="126"/>
      <c r="V251" s="130"/>
      <c r="W251" s="126"/>
      <c r="X251" s="130"/>
      <c r="Y251" s="126"/>
      <c r="Z251" s="170"/>
    </row>
    <row r="252" spans="1:26" x14ac:dyDescent="0.25">
      <c r="A252" s="85"/>
      <c r="B252" s="128"/>
      <c r="C252" s="211"/>
      <c r="D252" s="133"/>
      <c r="E252" s="133"/>
      <c r="F252" s="128"/>
      <c r="G252" s="128"/>
      <c r="H252" s="131"/>
      <c r="I252" s="131"/>
      <c r="J252" s="235"/>
      <c r="K252" s="126"/>
      <c r="L252" s="129"/>
      <c r="M252" s="126"/>
      <c r="N252" s="126"/>
      <c r="O252" s="129"/>
      <c r="P252" s="126"/>
      <c r="Q252" s="195"/>
      <c r="R252" s="126"/>
      <c r="S252" s="133"/>
      <c r="T252" s="128"/>
      <c r="U252" s="126"/>
      <c r="V252" s="130"/>
      <c r="W252" s="126"/>
      <c r="X252" s="130"/>
      <c r="Y252" s="126"/>
      <c r="Z252" s="170"/>
    </row>
    <row r="253" spans="1:26" x14ac:dyDescent="0.25">
      <c r="A253" s="85"/>
      <c r="B253" s="128"/>
      <c r="C253" s="211"/>
      <c r="D253" s="133"/>
      <c r="E253" s="133"/>
      <c r="F253" s="128"/>
      <c r="G253" s="128"/>
      <c r="H253" s="131"/>
      <c r="I253" s="131"/>
      <c r="J253" s="235"/>
      <c r="K253" s="126"/>
      <c r="L253" s="129"/>
      <c r="M253" s="126"/>
      <c r="N253" s="126"/>
      <c r="O253" s="129"/>
      <c r="P253" s="126"/>
      <c r="Q253" s="195"/>
      <c r="R253" s="126"/>
      <c r="S253" s="133"/>
      <c r="T253" s="128"/>
      <c r="U253" s="126"/>
      <c r="V253" s="130"/>
      <c r="W253" s="126"/>
      <c r="X253" s="130"/>
      <c r="Y253" s="126"/>
      <c r="Z253" s="170"/>
    </row>
    <row r="254" spans="1:26" x14ac:dyDescent="0.25">
      <c r="A254" s="85"/>
      <c r="B254" s="128"/>
      <c r="C254" s="211"/>
      <c r="D254" s="133"/>
      <c r="E254" s="133"/>
      <c r="F254" s="128"/>
      <c r="G254" s="128"/>
      <c r="H254" s="131"/>
      <c r="I254" s="131"/>
      <c r="J254" s="235"/>
      <c r="K254" s="126"/>
      <c r="L254" s="129"/>
      <c r="M254" s="126"/>
      <c r="N254" s="126"/>
      <c r="O254" s="129"/>
      <c r="P254" s="126"/>
      <c r="Q254" s="195"/>
      <c r="R254" s="126"/>
      <c r="S254" s="133"/>
      <c r="T254" s="128"/>
      <c r="U254" s="126"/>
      <c r="V254" s="130"/>
      <c r="W254" s="126"/>
      <c r="X254" s="130"/>
      <c r="Y254" s="126"/>
      <c r="Z254" s="170"/>
    </row>
    <row r="255" spans="1:26" x14ac:dyDescent="0.25">
      <c r="A255" s="85"/>
      <c r="B255" s="128"/>
      <c r="C255" s="211"/>
      <c r="D255" s="133"/>
      <c r="E255" s="133"/>
      <c r="F255" s="128"/>
      <c r="G255" s="128"/>
      <c r="H255" s="131"/>
      <c r="I255" s="131"/>
      <c r="J255" s="235"/>
      <c r="K255" s="126"/>
      <c r="L255" s="129"/>
      <c r="M255" s="126"/>
      <c r="N255" s="126"/>
      <c r="O255" s="129"/>
      <c r="P255" s="126"/>
      <c r="Q255" s="195"/>
      <c r="R255" s="126"/>
      <c r="S255" s="133"/>
      <c r="T255" s="128"/>
      <c r="U255" s="126"/>
      <c r="V255" s="126"/>
      <c r="W255" s="126"/>
      <c r="X255" s="130"/>
      <c r="Y255" s="126"/>
      <c r="Z255" s="170"/>
    </row>
    <row r="256" spans="1:26" x14ac:dyDescent="0.25">
      <c r="A256" s="85"/>
      <c r="B256" s="128"/>
      <c r="C256" s="211"/>
      <c r="D256" s="133"/>
      <c r="E256" s="133"/>
      <c r="F256" s="128"/>
      <c r="G256" s="128"/>
      <c r="H256" s="131"/>
      <c r="I256" s="131"/>
      <c r="J256" s="235"/>
      <c r="K256" s="126"/>
      <c r="L256" s="129"/>
      <c r="M256" s="126"/>
      <c r="N256" s="126"/>
      <c r="O256" s="129"/>
      <c r="P256" s="126"/>
      <c r="Q256" s="195"/>
      <c r="R256" s="126"/>
      <c r="S256" s="133"/>
      <c r="T256" s="128"/>
      <c r="U256" s="126"/>
      <c r="V256" s="130"/>
      <c r="W256" s="126"/>
      <c r="X256" s="130"/>
      <c r="Y256" s="126"/>
      <c r="Z256" s="170"/>
    </row>
    <row r="257" spans="1:26" x14ac:dyDescent="0.25">
      <c r="A257" s="85"/>
      <c r="B257" s="128"/>
      <c r="C257" s="211"/>
      <c r="D257" s="133"/>
      <c r="E257" s="133"/>
      <c r="F257" s="128"/>
      <c r="G257" s="128"/>
      <c r="H257" s="131"/>
      <c r="I257" s="131"/>
      <c r="J257" s="235"/>
      <c r="K257" s="126"/>
      <c r="L257" s="129"/>
      <c r="M257" s="126"/>
      <c r="N257" s="126"/>
      <c r="O257" s="129"/>
      <c r="P257" s="126"/>
      <c r="Q257" s="195"/>
      <c r="R257" s="126"/>
      <c r="S257" s="133"/>
      <c r="T257" s="128"/>
      <c r="U257" s="126"/>
      <c r="V257" s="130"/>
      <c r="W257" s="126"/>
      <c r="X257" s="130"/>
      <c r="Y257" s="126"/>
      <c r="Z257" s="170"/>
    </row>
    <row r="258" spans="1:26" x14ac:dyDescent="0.25">
      <c r="A258" s="85"/>
      <c r="B258" s="128"/>
      <c r="C258" s="211"/>
      <c r="D258" s="133"/>
      <c r="E258" s="133"/>
      <c r="F258" s="128"/>
      <c r="G258" s="128"/>
      <c r="H258" s="131"/>
      <c r="I258" s="131"/>
      <c r="J258" s="235"/>
      <c r="K258" s="126"/>
      <c r="L258" s="129"/>
      <c r="M258" s="126"/>
      <c r="N258" s="126"/>
      <c r="O258" s="129"/>
      <c r="P258" s="126"/>
      <c r="Q258" s="195"/>
      <c r="R258" s="126"/>
      <c r="S258" s="133"/>
      <c r="T258" s="128"/>
      <c r="U258" s="126"/>
      <c r="V258" s="130"/>
      <c r="W258" s="126"/>
      <c r="X258" s="130"/>
      <c r="Y258" s="126"/>
      <c r="Z258" s="170"/>
    </row>
    <row r="259" spans="1:26" x14ac:dyDescent="0.25">
      <c r="A259" s="85"/>
      <c r="B259" s="128"/>
      <c r="C259" s="211"/>
      <c r="D259" s="133"/>
      <c r="E259" s="133"/>
      <c r="F259" s="128"/>
      <c r="G259" s="128"/>
      <c r="H259" s="131"/>
      <c r="I259" s="131"/>
      <c r="J259" s="235"/>
      <c r="K259" s="126"/>
      <c r="L259" s="129"/>
      <c r="M259" s="126"/>
      <c r="N259" s="126"/>
      <c r="O259" s="129"/>
      <c r="P259" s="126"/>
      <c r="Q259" s="195"/>
      <c r="R259" s="126"/>
      <c r="S259" s="133"/>
      <c r="T259" s="128"/>
      <c r="U259" s="126"/>
      <c r="V259" s="130"/>
      <c r="W259" s="126"/>
      <c r="X259" s="130"/>
      <c r="Y259" s="126"/>
      <c r="Z259" s="170"/>
    </row>
    <row r="260" spans="1:26" x14ac:dyDescent="0.25">
      <c r="A260" s="85"/>
      <c r="B260" s="128"/>
      <c r="C260" s="211"/>
      <c r="D260" s="133"/>
      <c r="E260" s="133"/>
      <c r="F260" s="128"/>
      <c r="G260" s="128"/>
      <c r="H260" s="131"/>
      <c r="I260" s="131"/>
      <c r="J260" s="235"/>
      <c r="K260" s="126"/>
      <c r="L260" s="129"/>
      <c r="M260" s="126"/>
      <c r="N260" s="126"/>
      <c r="O260" s="129"/>
      <c r="P260" s="126"/>
      <c r="Q260" s="195"/>
      <c r="R260" s="126"/>
      <c r="S260" s="133"/>
      <c r="T260" s="128"/>
      <c r="U260" s="126"/>
      <c r="V260" s="130"/>
      <c r="W260" s="126"/>
      <c r="X260" s="130"/>
      <c r="Y260" s="126"/>
      <c r="Z260" s="170"/>
    </row>
    <row r="261" spans="1:26" x14ac:dyDescent="0.25">
      <c r="A261" s="85"/>
      <c r="B261" s="128"/>
      <c r="C261" s="211"/>
      <c r="D261" s="133"/>
      <c r="E261" s="133"/>
      <c r="F261" s="128"/>
      <c r="G261" s="128"/>
      <c r="H261" s="131"/>
      <c r="I261" s="131"/>
      <c r="J261" s="235"/>
      <c r="K261" s="126"/>
      <c r="L261" s="129"/>
      <c r="M261" s="126"/>
      <c r="N261" s="126"/>
      <c r="O261" s="129"/>
      <c r="P261" s="126"/>
      <c r="Q261" s="195"/>
      <c r="R261" s="126"/>
      <c r="S261" s="133"/>
      <c r="T261" s="128"/>
      <c r="U261" s="126"/>
      <c r="V261" s="130"/>
      <c r="W261" s="126"/>
      <c r="X261" s="130"/>
      <c r="Y261" s="126"/>
      <c r="Z261" s="170"/>
    </row>
    <row r="262" spans="1:26" x14ac:dyDescent="0.25">
      <c r="A262" s="85"/>
      <c r="B262" s="128"/>
      <c r="C262" s="211"/>
      <c r="D262" s="133"/>
      <c r="E262" s="133"/>
      <c r="F262" s="128"/>
      <c r="G262" s="128"/>
      <c r="H262" s="131"/>
      <c r="I262" s="131"/>
      <c r="J262" s="235"/>
      <c r="K262" s="126"/>
      <c r="L262" s="129"/>
      <c r="M262" s="126"/>
      <c r="N262" s="126"/>
      <c r="O262" s="129"/>
      <c r="P262" s="126"/>
      <c r="Q262" s="195"/>
      <c r="R262" s="126"/>
      <c r="S262" s="133"/>
      <c r="T262" s="128"/>
      <c r="U262" s="126"/>
      <c r="V262" s="130"/>
      <c r="W262" s="126"/>
      <c r="X262" s="130"/>
      <c r="Y262" s="126"/>
      <c r="Z262" s="170"/>
    </row>
    <row r="263" spans="1:26" x14ac:dyDescent="0.25">
      <c r="A263" s="85"/>
      <c r="B263" s="128"/>
      <c r="C263" s="211"/>
      <c r="D263" s="133"/>
      <c r="E263" s="133"/>
      <c r="F263" s="128"/>
      <c r="G263" s="128"/>
      <c r="H263" s="131"/>
      <c r="I263" s="131"/>
      <c r="J263" s="235"/>
      <c r="K263" s="126"/>
      <c r="L263" s="129"/>
      <c r="M263" s="126"/>
      <c r="N263" s="126"/>
      <c r="O263" s="129"/>
      <c r="P263" s="126"/>
      <c r="Q263" s="195"/>
      <c r="R263" s="126"/>
      <c r="S263" s="133"/>
      <c r="T263" s="128"/>
      <c r="U263" s="126"/>
      <c r="V263" s="130"/>
      <c r="W263" s="126"/>
      <c r="X263" s="130"/>
      <c r="Y263" s="126"/>
      <c r="Z263" s="170"/>
    </row>
    <row r="264" spans="1:26" ht="30" hidden="1" x14ac:dyDescent="0.25">
      <c r="A264" s="85" t="s">
        <v>1572</v>
      </c>
      <c r="B264" s="128" t="s">
        <v>6350</v>
      </c>
      <c r="C264" s="211" t="s">
        <v>7295</v>
      </c>
      <c r="D264" s="133">
        <v>1</v>
      </c>
      <c r="E264" s="133">
        <v>1</v>
      </c>
      <c r="F264" s="128" t="s">
        <v>6422</v>
      </c>
      <c r="G264" s="128"/>
      <c r="H264" s="131">
        <v>1</v>
      </c>
      <c r="I264" s="131">
        <v>1</v>
      </c>
      <c r="J264" s="235" t="s">
        <v>6423</v>
      </c>
      <c r="K264" s="126" t="s">
        <v>4738</v>
      </c>
      <c r="L264" s="129" t="s">
        <v>48</v>
      </c>
      <c r="M264" s="126"/>
      <c r="N264" s="126"/>
      <c r="O264" s="129" t="s">
        <v>48</v>
      </c>
      <c r="P264" s="126"/>
      <c r="Q264" s="195" t="s">
        <v>6301</v>
      </c>
      <c r="R264" s="126"/>
      <c r="S264" s="126"/>
      <c r="T264" s="128" t="s">
        <v>7297</v>
      </c>
      <c r="U264" s="126" t="s">
        <v>7015</v>
      </c>
      <c r="V264" s="130" t="s">
        <v>7016</v>
      </c>
      <c r="W264" s="126" t="s">
        <v>7098</v>
      </c>
      <c r="X264" s="130" t="s">
        <v>7015</v>
      </c>
      <c r="Y264" s="126" t="s">
        <v>7016</v>
      </c>
    </row>
    <row r="265" spans="1:26" ht="30" hidden="1" x14ac:dyDescent="0.25">
      <c r="A265" s="85" t="s">
        <v>1573</v>
      </c>
      <c r="B265" s="128" t="s">
        <v>6350</v>
      </c>
      <c r="C265" s="211" t="s">
        <v>7296</v>
      </c>
      <c r="D265" s="133">
        <v>1</v>
      </c>
      <c r="E265" s="133">
        <v>1</v>
      </c>
      <c r="F265" s="128" t="s">
        <v>6425</v>
      </c>
      <c r="G265" s="128"/>
      <c r="H265" s="131">
        <v>1</v>
      </c>
      <c r="I265" s="131">
        <v>1</v>
      </c>
      <c r="J265" s="235" t="s">
        <v>6426</v>
      </c>
      <c r="K265" s="126" t="s">
        <v>4738</v>
      </c>
      <c r="L265" s="129" t="s">
        <v>48</v>
      </c>
      <c r="M265" s="126"/>
      <c r="N265" s="126"/>
      <c r="O265" s="129" t="s">
        <v>48</v>
      </c>
      <c r="P265" s="126"/>
      <c r="Q265" s="195" t="s">
        <v>6301</v>
      </c>
      <c r="R265" s="126"/>
      <c r="S265" s="126"/>
      <c r="T265" s="128" t="s">
        <v>7298</v>
      </c>
      <c r="U265" s="126" t="s">
        <v>7015</v>
      </c>
      <c r="V265" s="130" t="s">
        <v>7016</v>
      </c>
      <c r="W265" s="126" t="s">
        <v>7149</v>
      </c>
      <c r="X265" s="130" t="s">
        <v>7015</v>
      </c>
      <c r="Y265" s="126" t="s">
        <v>7016</v>
      </c>
    </row>
    <row r="266" spans="1:26" ht="30" hidden="1" x14ac:dyDescent="0.25">
      <c r="A266" s="85" t="s">
        <v>1574</v>
      </c>
      <c r="B266" s="128" t="s">
        <v>7020</v>
      </c>
      <c r="C266" s="211" t="s">
        <v>7299</v>
      </c>
      <c r="D266" s="133">
        <v>1</v>
      </c>
      <c r="E266" s="133">
        <v>1</v>
      </c>
      <c r="F266" s="128" t="s">
        <v>7151</v>
      </c>
      <c r="G266" s="128"/>
      <c r="H266" s="131">
        <v>1</v>
      </c>
      <c r="I266" s="131">
        <v>1</v>
      </c>
      <c r="J266" s="235" t="s">
        <v>6424</v>
      </c>
      <c r="K266" s="126" t="s">
        <v>4738</v>
      </c>
      <c r="L266" s="126"/>
      <c r="M266" s="126"/>
      <c r="N266" s="129" t="s">
        <v>48</v>
      </c>
      <c r="O266" s="129" t="s">
        <v>48</v>
      </c>
      <c r="P266" s="126"/>
      <c r="Q266" s="195" t="s">
        <v>6301</v>
      </c>
      <c r="R266" s="126"/>
      <c r="S266" s="126"/>
      <c r="T266" s="128" t="s">
        <v>7314</v>
      </c>
      <c r="U266" s="126" t="s">
        <v>7015</v>
      </c>
      <c r="V266" s="130" t="s">
        <v>7016</v>
      </c>
      <c r="W266" s="126" t="s">
        <v>7150</v>
      </c>
      <c r="X266" s="130" t="s">
        <v>7015</v>
      </c>
      <c r="Y266" s="126" t="s">
        <v>7016</v>
      </c>
      <c r="Z266" s="170"/>
    </row>
    <row r="267" spans="1:26" ht="30" hidden="1" x14ac:dyDescent="0.25">
      <c r="A267" s="85" t="s">
        <v>1575</v>
      </c>
      <c r="B267" s="128" t="s">
        <v>7020</v>
      </c>
      <c r="C267" s="211" t="s">
        <v>7300</v>
      </c>
      <c r="D267" s="133">
        <v>2</v>
      </c>
      <c r="E267" s="133">
        <v>1</v>
      </c>
      <c r="F267" s="128" t="s">
        <v>7152</v>
      </c>
      <c r="G267" s="128"/>
      <c r="H267" s="131">
        <v>2</v>
      </c>
      <c r="I267" s="131">
        <v>1</v>
      </c>
      <c r="J267" s="235" t="s">
        <v>7170</v>
      </c>
      <c r="K267" s="126" t="s">
        <v>4738</v>
      </c>
      <c r="L267" s="126"/>
      <c r="M267" s="126"/>
      <c r="N267" s="129" t="s">
        <v>48</v>
      </c>
      <c r="O267" s="129" t="s">
        <v>48</v>
      </c>
      <c r="P267" s="126"/>
      <c r="Q267" s="195" t="s">
        <v>6301</v>
      </c>
      <c r="R267" s="126"/>
      <c r="S267" s="126"/>
      <c r="T267" s="128" t="s">
        <v>7315</v>
      </c>
      <c r="U267" s="126" t="s">
        <v>7015</v>
      </c>
      <c r="V267" s="130" t="s">
        <v>7071</v>
      </c>
      <c r="W267" s="126" t="s">
        <v>7183</v>
      </c>
      <c r="X267" s="130" t="s">
        <v>7015</v>
      </c>
      <c r="Y267" s="126" t="s">
        <v>7016</v>
      </c>
      <c r="Z267" s="170"/>
    </row>
    <row r="268" spans="1:26" ht="30" hidden="1" x14ac:dyDescent="0.25">
      <c r="A268" s="85" t="s">
        <v>1576</v>
      </c>
      <c r="B268" s="128" t="s">
        <v>7020</v>
      </c>
      <c r="C268" s="211" t="s">
        <v>7301</v>
      </c>
      <c r="D268" s="133">
        <v>2</v>
      </c>
      <c r="E268" s="133">
        <v>1</v>
      </c>
      <c r="F268" s="128" t="s">
        <v>7153</v>
      </c>
      <c r="G268" s="128"/>
      <c r="H268" s="131">
        <v>3</v>
      </c>
      <c r="I268" s="131">
        <v>1</v>
      </c>
      <c r="J268" s="235" t="s">
        <v>7171</v>
      </c>
      <c r="K268" s="126" t="s">
        <v>4738</v>
      </c>
      <c r="L268" s="126"/>
      <c r="M268" s="126"/>
      <c r="N268" s="129" t="s">
        <v>48</v>
      </c>
      <c r="O268" s="129" t="s">
        <v>48</v>
      </c>
      <c r="P268" s="126"/>
      <c r="Q268" s="195" t="s">
        <v>6301</v>
      </c>
      <c r="R268" s="126"/>
      <c r="S268" s="126"/>
      <c r="T268" s="128" t="s">
        <v>7316</v>
      </c>
      <c r="U268" s="126" t="s">
        <v>7015</v>
      </c>
      <c r="V268" s="130" t="s">
        <v>7071</v>
      </c>
      <c r="W268" s="126" t="s">
        <v>7184</v>
      </c>
      <c r="X268" s="130" t="s">
        <v>7015</v>
      </c>
      <c r="Y268" s="126" t="s">
        <v>7016</v>
      </c>
      <c r="Z268" s="170"/>
    </row>
    <row r="269" spans="1:26" ht="30" hidden="1" x14ac:dyDescent="0.25">
      <c r="A269" s="85" t="s">
        <v>1577</v>
      </c>
      <c r="B269" s="128" t="s">
        <v>7020</v>
      </c>
      <c r="C269" s="211" t="s">
        <v>7302</v>
      </c>
      <c r="D269" s="133">
        <v>1</v>
      </c>
      <c r="E269" s="133">
        <v>1</v>
      </c>
      <c r="F269" s="128" t="s">
        <v>7154</v>
      </c>
      <c r="G269" s="128"/>
      <c r="H269" s="131">
        <v>1</v>
      </c>
      <c r="I269" s="131">
        <v>1</v>
      </c>
      <c r="J269" s="235" t="s">
        <v>7172</v>
      </c>
      <c r="K269" s="126" t="s">
        <v>4738</v>
      </c>
      <c r="L269" s="126"/>
      <c r="M269" s="126"/>
      <c r="N269" s="129" t="s">
        <v>48</v>
      </c>
      <c r="O269" s="129" t="s">
        <v>48</v>
      </c>
      <c r="P269" s="126"/>
      <c r="Q269" s="195" t="s">
        <v>6301</v>
      </c>
      <c r="R269" s="126"/>
      <c r="S269" s="126"/>
      <c r="T269" s="128" t="s">
        <v>7317</v>
      </c>
      <c r="U269" s="126" t="s">
        <v>7015</v>
      </c>
      <c r="V269" s="130" t="s">
        <v>7016</v>
      </c>
      <c r="W269" s="126" t="s">
        <v>7185</v>
      </c>
      <c r="X269" s="130" t="s">
        <v>7015</v>
      </c>
      <c r="Y269" s="126" t="s">
        <v>7016</v>
      </c>
      <c r="Z269" s="170"/>
    </row>
    <row r="270" spans="1:26" ht="30" hidden="1" x14ac:dyDescent="0.25">
      <c r="A270" s="85" t="s">
        <v>1578</v>
      </c>
      <c r="B270" s="128" t="s">
        <v>7020</v>
      </c>
      <c r="C270" s="211" t="s">
        <v>2822</v>
      </c>
      <c r="D270" s="133">
        <v>1</v>
      </c>
      <c r="E270" s="133">
        <v>1</v>
      </c>
      <c r="F270" s="128" t="s">
        <v>7155</v>
      </c>
      <c r="G270" s="128"/>
      <c r="H270" s="131">
        <v>1</v>
      </c>
      <c r="I270" s="131">
        <v>1</v>
      </c>
      <c r="J270" s="235" t="s">
        <v>6424</v>
      </c>
      <c r="K270" s="126" t="s">
        <v>4738</v>
      </c>
      <c r="L270" s="126"/>
      <c r="M270" s="126"/>
      <c r="N270" s="129" t="s">
        <v>48</v>
      </c>
      <c r="O270" s="129" t="s">
        <v>48</v>
      </c>
      <c r="P270" s="126"/>
      <c r="Q270" s="195" t="s">
        <v>6301</v>
      </c>
      <c r="R270" s="126"/>
      <c r="S270" s="126"/>
      <c r="T270" s="128" t="s">
        <v>7318</v>
      </c>
      <c r="U270" s="126" t="s">
        <v>7015</v>
      </c>
      <c r="V270" s="130" t="s">
        <v>7016</v>
      </c>
      <c r="W270" s="126" t="s">
        <v>7186</v>
      </c>
      <c r="X270" s="130" t="s">
        <v>7015</v>
      </c>
      <c r="Y270" s="126" t="s">
        <v>7016</v>
      </c>
      <c r="Z270" s="170"/>
    </row>
    <row r="271" spans="1:26" ht="30" hidden="1" x14ac:dyDescent="0.25">
      <c r="A271" s="85" t="s">
        <v>1579</v>
      </c>
      <c r="B271" s="128" t="s">
        <v>7020</v>
      </c>
      <c r="C271" s="211" t="s">
        <v>7303</v>
      </c>
      <c r="D271" s="133">
        <v>3</v>
      </c>
      <c r="E271" s="133">
        <v>1</v>
      </c>
      <c r="F271" s="128" t="s">
        <v>7156</v>
      </c>
      <c r="G271" s="128"/>
      <c r="H271" s="131">
        <v>3</v>
      </c>
      <c r="I271" s="131">
        <v>1</v>
      </c>
      <c r="J271" s="235" t="s">
        <v>7173</v>
      </c>
      <c r="K271" s="126" t="s">
        <v>4738</v>
      </c>
      <c r="L271" s="126"/>
      <c r="M271" s="126"/>
      <c r="N271" s="129" t="s">
        <v>48</v>
      </c>
      <c r="O271" s="129" t="s">
        <v>48</v>
      </c>
      <c r="P271" s="126"/>
      <c r="Q271" s="195" t="s">
        <v>6301</v>
      </c>
      <c r="R271" s="126"/>
      <c r="S271" s="126"/>
      <c r="T271" s="128" t="s">
        <v>7319</v>
      </c>
      <c r="U271" s="126" t="s">
        <v>7015</v>
      </c>
      <c r="V271" s="130" t="s">
        <v>7070</v>
      </c>
      <c r="W271" s="126" t="s">
        <v>7187</v>
      </c>
      <c r="X271" s="130" t="s">
        <v>7015</v>
      </c>
      <c r="Y271" s="126" t="s">
        <v>7016</v>
      </c>
      <c r="Z271" s="170"/>
    </row>
    <row r="272" spans="1:26" ht="30" hidden="1" x14ac:dyDescent="0.25">
      <c r="A272" s="85" t="s">
        <v>1580</v>
      </c>
      <c r="B272" s="128" t="s">
        <v>7020</v>
      </c>
      <c r="C272" s="211" t="s">
        <v>5423</v>
      </c>
      <c r="D272" s="133">
        <v>2</v>
      </c>
      <c r="E272" s="133">
        <v>1</v>
      </c>
      <c r="F272" s="128" t="s">
        <v>7157</v>
      </c>
      <c r="G272" s="128"/>
      <c r="H272" s="131">
        <v>2</v>
      </c>
      <c r="I272" s="131">
        <v>1</v>
      </c>
      <c r="J272" s="235" t="s">
        <v>5390</v>
      </c>
      <c r="K272" s="126" t="s">
        <v>4738</v>
      </c>
      <c r="L272" s="126"/>
      <c r="M272" s="126"/>
      <c r="N272" s="129" t="s">
        <v>48</v>
      </c>
      <c r="O272" s="129" t="s">
        <v>48</v>
      </c>
      <c r="P272" s="126"/>
      <c r="Q272" s="195" t="s">
        <v>6301</v>
      </c>
      <c r="R272" s="126"/>
      <c r="S272" s="126"/>
      <c r="T272" s="128" t="s">
        <v>7320</v>
      </c>
      <c r="U272" s="126" t="s">
        <v>7015</v>
      </c>
      <c r="V272" s="130" t="s">
        <v>7071</v>
      </c>
      <c r="W272" s="126" t="s">
        <v>7188</v>
      </c>
      <c r="X272" s="130" t="s">
        <v>7015</v>
      </c>
      <c r="Y272" s="126" t="s">
        <v>7016</v>
      </c>
      <c r="Z272" s="170"/>
    </row>
    <row r="273" spans="1:26" ht="30" hidden="1" x14ac:dyDescent="0.25">
      <c r="A273" s="85" t="s">
        <v>1581</v>
      </c>
      <c r="B273" s="128" t="s">
        <v>7020</v>
      </c>
      <c r="C273" s="211" t="s">
        <v>7304</v>
      </c>
      <c r="D273" s="133">
        <v>1</v>
      </c>
      <c r="E273" s="133">
        <v>1</v>
      </c>
      <c r="F273" s="128" t="s">
        <v>7158</v>
      </c>
      <c r="G273" s="128"/>
      <c r="H273" s="131">
        <v>1</v>
      </c>
      <c r="I273" s="131">
        <v>1</v>
      </c>
      <c r="J273" s="235" t="s">
        <v>7174</v>
      </c>
      <c r="K273" s="126" t="s">
        <v>4738</v>
      </c>
      <c r="L273" s="126"/>
      <c r="M273" s="126"/>
      <c r="N273" s="129" t="s">
        <v>48</v>
      </c>
      <c r="O273" s="129" t="s">
        <v>48</v>
      </c>
      <c r="P273" s="126"/>
      <c r="Q273" s="195" t="s">
        <v>6301</v>
      </c>
      <c r="R273" s="126"/>
      <c r="S273" s="126"/>
      <c r="T273" s="128" t="s">
        <v>7321</v>
      </c>
      <c r="U273" s="126" t="s">
        <v>7015</v>
      </c>
      <c r="V273" s="130" t="s">
        <v>7016</v>
      </c>
      <c r="W273" s="126" t="s">
        <v>7189</v>
      </c>
      <c r="X273" s="130" t="s">
        <v>7015</v>
      </c>
      <c r="Y273" s="126" t="s">
        <v>7016</v>
      </c>
      <c r="Z273" s="170"/>
    </row>
    <row r="274" spans="1:26" ht="30" hidden="1" x14ac:dyDescent="0.25">
      <c r="A274" s="85" t="s">
        <v>1582</v>
      </c>
      <c r="B274" s="128" t="s">
        <v>7020</v>
      </c>
      <c r="C274" s="211" t="s">
        <v>7305</v>
      </c>
      <c r="D274" s="133">
        <v>1</v>
      </c>
      <c r="E274" s="133">
        <v>1</v>
      </c>
      <c r="F274" s="128" t="s">
        <v>7159</v>
      </c>
      <c r="G274" s="128"/>
      <c r="H274" s="131">
        <v>1</v>
      </c>
      <c r="I274" s="131">
        <v>1</v>
      </c>
      <c r="J274" s="235" t="s">
        <v>7175</v>
      </c>
      <c r="K274" s="126" t="s">
        <v>4738</v>
      </c>
      <c r="L274" s="126"/>
      <c r="M274" s="126"/>
      <c r="N274" s="129" t="s">
        <v>48</v>
      </c>
      <c r="O274" s="129" t="s">
        <v>48</v>
      </c>
      <c r="P274" s="126"/>
      <c r="Q274" s="195" t="s">
        <v>6301</v>
      </c>
      <c r="R274" s="126"/>
      <c r="S274" s="126"/>
      <c r="T274" s="128" t="s">
        <v>7322</v>
      </c>
      <c r="U274" s="126" t="s">
        <v>7015</v>
      </c>
      <c r="V274" s="130" t="s">
        <v>7016</v>
      </c>
      <c r="W274" s="126" t="s">
        <v>7190</v>
      </c>
      <c r="X274" s="130" t="s">
        <v>7015</v>
      </c>
      <c r="Y274" s="126" t="s">
        <v>7016</v>
      </c>
      <c r="Z274" s="170"/>
    </row>
    <row r="275" spans="1:26" ht="30" hidden="1" x14ac:dyDescent="0.25">
      <c r="A275" s="85" t="s">
        <v>1583</v>
      </c>
      <c r="B275" s="128" t="s">
        <v>7020</v>
      </c>
      <c r="C275" s="211" t="s">
        <v>7306</v>
      </c>
      <c r="D275" s="133">
        <v>2</v>
      </c>
      <c r="E275" s="133">
        <v>1</v>
      </c>
      <c r="F275" s="128" t="s">
        <v>7160</v>
      </c>
      <c r="G275" s="128"/>
      <c r="H275" s="131">
        <v>2</v>
      </c>
      <c r="I275" s="131">
        <v>1</v>
      </c>
      <c r="J275" s="235" t="s">
        <v>7176</v>
      </c>
      <c r="K275" s="126" t="s">
        <v>4738</v>
      </c>
      <c r="L275" s="126"/>
      <c r="M275" s="126"/>
      <c r="N275" s="129" t="s">
        <v>48</v>
      </c>
      <c r="O275" s="129" t="s">
        <v>48</v>
      </c>
      <c r="P275" s="126"/>
      <c r="Q275" s="195" t="s">
        <v>6301</v>
      </c>
      <c r="R275" s="126"/>
      <c r="S275" s="126"/>
      <c r="T275" s="128" t="s">
        <v>7323</v>
      </c>
      <c r="U275" s="126" t="s">
        <v>7015</v>
      </c>
      <c r="V275" s="130" t="s">
        <v>7071</v>
      </c>
      <c r="W275" s="126" t="s">
        <v>7191</v>
      </c>
      <c r="X275" s="130" t="s">
        <v>7015</v>
      </c>
      <c r="Y275" s="126" t="s">
        <v>7071</v>
      </c>
      <c r="Z275" s="170"/>
    </row>
    <row r="276" spans="1:26" ht="30" hidden="1" x14ac:dyDescent="0.25">
      <c r="A276" s="85" t="s">
        <v>1584</v>
      </c>
      <c r="B276" s="128" t="s">
        <v>7020</v>
      </c>
      <c r="C276" s="211" t="s">
        <v>7307</v>
      </c>
      <c r="D276" s="133">
        <v>2</v>
      </c>
      <c r="E276" s="133">
        <v>1</v>
      </c>
      <c r="F276" s="128" t="s">
        <v>7161</v>
      </c>
      <c r="G276" s="128"/>
      <c r="H276" s="131">
        <v>2</v>
      </c>
      <c r="I276" s="131">
        <v>1</v>
      </c>
      <c r="J276" s="235" t="s">
        <v>7176</v>
      </c>
      <c r="K276" s="126" t="s">
        <v>4738</v>
      </c>
      <c r="L276" s="126"/>
      <c r="M276" s="126"/>
      <c r="N276" s="129" t="s">
        <v>48</v>
      </c>
      <c r="O276" s="129" t="s">
        <v>48</v>
      </c>
      <c r="P276" s="126"/>
      <c r="Q276" s="195" t="s">
        <v>6301</v>
      </c>
      <c r="R276" s="126"/>
      <c r="S276" s="126"/>
      <c r="T276" s="128" t="s">
        <v>7324</v>
      </c>
      <c r="U276" s="126" t="s">
        <v>7015</v>
      </c>
      <c r="V276" s="130" t="s">
        <v>7071</v>
      </c>
      <c r="W276" s="126" t="s">
        <v>7192</v>
      </c>
      <c r="X276" s="130" t="s">
        <v>7015</v>
      </c>
      <c r="Y276" s="126" t="s">
        <v>7071</v>
      </c>
      <c r="Z276" s="170"/>
    </row>
    <row r="277" spans="1:26" ht="30" hidden="1" x14ac:dyDescent="0.25">
      <c r="A277" s="85" t="s">
        <v>1585</v>
      </c>
      <c r="B277" s="128" t="s">
        <v>7020</v>
      </c>
      <c r="C277" s="211" t="s">
        <v>7308</v>
      </c>
      <c r="D277" s="133">
        <v>2</v>
      </c>
      <c r="E277" s="133">
        <v>1</v>
      </c>
      <c r="F277" s="128" t="s">
        <v>7162</v>
      </c>
      <c r="G277" s="128"/>
      <c r="H277" s="131">
        <v>2</v>
      </c>
      <c r="I277" s="131">
        <v>1</v>
      </c>
      <c r="J277" s="235" t="s">
        <v>7176</v>
      </c>
      <c r="K277" s="126" t="s">
        <v>4738</v>
      </c>
      <c r="L277" s="126"/>
      <c r="M277" s="126"/>
      <c r="N277" s="129" t="s">
        <v>48</v>
      </c>
      <c r="O277" s="129" t="s">
        <v>48</v>
      </c>
      <c r="P277" s="126"/>
      <c r="Q277" s="195" t="s">
        <v>6301</v>
      </c>
      <c r="R277" s="126"/>
      <c r="S277" s="126"/>
      <c r="T277" s="128" t="s">
        <v>7325</v>
      </c>
      <c r="U277" s="126" t="s">
        <v>7015</v>
      </c>
      <c r="V277" s="130" t="s">
        <v>7071</v>
      </c>
      <c r="W277" s="126" t="s">
        <v>7193</v>
      </c>
      <c r="X277" s="130" t="s">
        <v>7015</v>
      </c>
      <c r="Y277" s="126" t="s">
        <v>7071</v>
      </c>
      <c r="Z277" s="170"/>
    </row>
    <row r="278" spans="1:26" ht="30" hidden="1" x14ac:dyDescent="0.25">
      <c r="A278" s="85" t="s">
        <v>1586</v>
      </c>
      <c r="B278" s="128" t="s">
        <v>7020</v>
      </c>
      <c r="C278" s="211" t="s">
        <v>1924</v>
      </c>
      <c r="D278" s="133">
        <v>2</v>
      </c>
      <c r="E278" s="133">
        <v>1</v>
      </c>
      <c r="F278" s="128" t="s">
        <v>7163</v>
      </c>
      <c r="G278" s="128"/>
      <c r="H278" s="131">
        <v>2</v>
      </c>
      <c r="I278" s="131">
        <v>1</v>
      </c>
      <c r="J278" s="235" t="s">
        <v>7057</v>
      </c>
      <c r="K278" s="126" t="s">
        <v>4738</v>
      </c>
      <c r="L278" s="126"/>
      <c r="M278" s="126"/>
      <c r="N278" s="129" t="s">
        <v>48</v>
      </c>
      <c r="O278" s="129" t="s">
        <v>48</v>
      </c>
      <c r="P278" s="126"/>
      <c r="Q278" s="195" t="s">
        <v>6301</v>
      </c>
      <c r="R278" s="126"/>
      <c r="S278" s="126"/>
      <c r="T278" s="128" t="s">
        <v>7326</v>
      </c>
      <c r="U278" s="126" t="s">
        <v>7015</v>
      </c>
      <c r="V278" s="130" t="s">
        <v>7071</v>
      </c>
      <c r="W278" s="126" t="s">
        <v>7194</v>
      </c>
      <c r="X278" s="130" t="s">
        <v>7015</v>
      </c>
      <c r="Y278" s="126" t="s">
        <v>7071</v>
      </c>
      <c r="Z278" s="170"/>
    </row>
    <row r="279" spans="1:26" ht="30" hidden="1" x14ac:dyDescent="0.25">
      <c r="A279" s="85" t="s">
        <v>1587</v>
      </c>
      <c r="B279" s="128" t="s">
        <v>7020</v>
      </c>
      <c r="C279" s="211" t="s">
        <v>7309</v>
      </c>
      <c r="D279" s="133">
        <v>2</v>
      </c>
      <c r="E279" s="133">
        <v>1</v>
      </c>
      <c r="F279" s="128" t="s">
        <v>7164</v>
      </c>
      <c r="G279" s="128"/>
      <c r="H279" s="131">
        <v>2</v>
      </c>
      <c r="I279" s="131">
        <v>1</v>
      </c>
      <c r="J279" s="235" t="s">
        <v>7177</v>
      </c>
      <c r="K279" s="126" t="s">
        <v>4738</v>
      </c>
      <c r="L279" s="126"/>
      <c r="M279" s="126"/>
      <c r="N279" s="129" t="s">
        <v>48</v>
      </c>
      <c r="O279" s="129" t="s">
        <v>48</v>
      </c>
      <c r="P279" s="126"/>
      <c r="Q279" s="195" t="s">
        <v>6301</v>
      </c>
      <c r="R279" s="126"/>
      <c r="S279" s="126"/>
      <c r="T279" s="128" t="s">
        <v>7327</v>
      </c>
      <c r="U279" s="126" t="s">
        <v>7015</v>
      </c>
      <c r="V279" s="130" t="s">
        <v>7071</v>
      </c>
      <c r="W279" s="126" t="s">
        <v>7195</v>
      </c>
      <c r="X279" s="130" t="s">
        <v>7015</v>
      </c>
      <c r="Y279" s="126" t="s">
        <v>7071</v>
      </c>
      <c r="Z279" s="170"/>
    </row>
    <row r="280" spans="1:26" ht="30" hidden="1" x14ac:dyDescent="0.25">
      <c r="A280" s="85" t="s">
        <v>1588</v>
      </c>
      <c r="B280" s="128" t="s">
        <v>7020</v>
      </c>
      <c r="C280" s="211" t="s">
        <v>5728</v>
      </c>
      <c r="D280" s="133">
        <v>2</v>
      </c>
      <c r="E280" s="133">
        <v>1</v>
      </c>
      <c r="F280" s="128" t="s">
        <v>7165</v>
      </c>
      <c r="G280" s="128"/>
      <c r="H280" s="131">
        <v>3</v>
      </c>
      <c r="I280" s="131">
        <v>1</v>
      </c>
      <c r="J280" s="235" t="s">
        <v>7178</v>
      </c>
      <c r="K280" s="126" t="s">
        <v>4738</v>
      </c>
      <c r="L280" s="126"/>
      <c r="M280" s="126"/>
      <c r="N280" s="129" t="s">
        <v>48</v>
      </c>
      <c r="O280" s="129" t="s">
        <v>48</v>
      </c>
      <c r="P280" s="126"/>
      <c r="Q280" s="195" t="s">
        <v>6301</v>
      </c>
      <c r="R280" s="126"/>
      <c r="S280" s="126"/>
      <c r="T280" s="128" t="s">
        <v>7328</v>
      </c>
      <c r="U280" s="126" t="s">
        <v>7015</v>
      </c>
      <c r="V280" s="130" t="s">
        <v>7071</v>
      </c>
      <c r="W280" s="126" t="s">
        <v>7196</v>
      </c>
      <c r="X280" s="130" t="s">
        <v>7015</v>
      </c>
      <c r="Y280" s="126" t="s">
        <v>7070</v>
      </c>
      <c r="Z280" s="170"/>
    </row>
    <row r="281" spans="1:26" ht="30" hidden="1" x14ac:dyDescent="0.25">
      <c r="A281" s="85" t="s">
        <v>1589</v>
      </c>
      <c r="B281" s="128" t="s">
        <v>7020</v>
      </c>
      <c r="C281" s="211" t="s">
        <v>7310</v>
      </c>
      <c r="D281" s="133">
        <v>1</v>
      </c>
      <c r="E281" s="133">
        <v>1</v>
      </c>
      <c r="F281" s="128" t="s">
        <v>7166</v>
      </c>
      <c r="G281" s="128"/>
      <c r="H281" s="131">
        <v>1</v>
      </c>
      <c r="I281" s="131">
        <v>1</v>
      </c>
      <c r="J281" s="235" t="s">
        <v>7179</v>
      </c>
      <c r="K281" s="126" t="s">
        <v>4738</v>
      </c>
      <c r="L281" s="126"/>
      <c r="M281" s="126"/>
      <c r="N281" s="129" t="s">
        <v>48</v>
      </c>
      <c r="O281" s="129" t="s">
        <v>48</v>
      </c>
      <c r="P281" s="126"/>
      <c r="Q281" s="195" t="s">
        <v>6301</v>
      </c>
      <c r="R281" s="126"/>
      <c r="S281" s="126"/>
      <c r="T281" s="128" t="s">
        <v>7329</v>
      </c>
      <c r="U281" s="126" t="s">
        <v>7015</v>
      </c>
      <c r="V281" s="130" t="s">
        <v>7016</v>
      </c>
      <c r="W281" s="126" t="s">
        <v>7197</v>
      </c>
      <c r="X281" s="130" t="s">
        <v>7015</v>
      </c>
      <c r="Y281" s="126" t="s">
        <v>7016</v>
      </c>
      <c r="Z281" s="170"/>
    </row>
    <row r="282" spans="1:26" ht="30" hidden="1" x14ac:dyDescent="0.25">
      <c r="A282" s="85" t="s">
        <v>1590</v>
      </c>
      <c r="B282" s="128" t="s">
        <v>7020</v>
      </c>
      <c r="C282" s="211" t="s">
        <v>7311</v>
      </c>
      <c r="D282" s="133">
        <v>1</v>
      </c>
      <c r="E282" s="133">
        <v>1</v>
      </c>
      <c r="F282" s="128" t="s">
        <v>7167</v>
      </c>
      <c r="G282" s="128"/>
      <c r="H282" s="131">
        <v>1</v>
      </c>
      <c r="I282" s="131">
        <v>1</v>
      </c>
      <c r="J282" s="235" t="s">
        <v>7180</v>
      </c>
      <c r="K282" s="126" t="s">
        <v>4738</v>
      </c>
      <c r="L282" s="126"/>
      <c r="M282" s="126"/>
      <c r="N282" s="129" t="s">
        <v>48</v>
      </c>
      <c r="O282" s="129" t="s">
        <v>48</v>
      </c>
      <c r="P282" s="126"/>
      <c r="Q282" s="195" t="s">
        <v>6301</v>
      </c>
      <c r="R282" s="126"/>
      <c r="S282" s="126"/>
      <c r="T282" s="128" t="s">
        <v>7330</v>
      </c>
      <c r="U282" s="126" t="s">
        <v>7015</v>
      </c>
      <c r="V282" s="130" t="s">
        <v>7016</v>
      </c>
      <c r="W282" s="126" t="s">
        <v>7198</v>
      </c>
      <c r="X282" s="130" t="s">
        <v>7015</v>
      </c>
      <c r="Y282" s="126" t="s">
        <v>7016</v>
      </c>
      <c r="Z282" s="170"/>
    </row>
    <row r="283" spans="1:26" ht="30" hidden="1" x14ac:dyDescent="0.25">
      <c r="A283" s="85" t="s">
        <v>1591</v>
      </c>
      <c r="B283" s="128" t="s">
        <v>7020</v>
      </c>
      <c r="C283" s="211" t="s">
        <v>7312</v>
      </c>
      <c r="D283" s="133">
        <v>1</v>
      </c>
      <c r="E283" s="133">
        <v>1</v>
      </c>
      <c r="F283" s="128" t="s">
        <v>7168</v>
      </c>
      <c r="G283" s="128"/>
      <c r="H283" s="131">
        <v>1</v>
      </c>
      <c r="I283" s="131">
        <v>1</v>
      </c>
      <c r="J283" s="235" t="s">
        <v>7181</v>
      </c>
      <c r="K283" s="126" t="s">
        <v>4738</v>
      </c>
      <c r="L283" s="126"/>
      <c r="M283" s="126"/>
      <c r="N283" s="129" t="s">
        <v>48</v>
      </c>
      <c r="O283" s="129" t="s">
        <v>48</v>
      </c>
      <c r="P283" s="126"/>
      <c r="Q283" s="195" t="s">
        <v>6301</v>
      </c>
      <c r="R283" s="126"/>
      <c r="S283" s="126"/>
      <c r="T283" s="128" t="s">
        <v>7331</v>
      </c>
      <c r="U283" s="126" t="s">
        <v>7015</v>
      </c>
      <c r="V283" s="130" t="s">
        <v>7016</v>
      </c>
      <c r="W283" s="126" t="s">
        <v>7199</v>
      </c>
      <c r="X283" s="130" t="s">
        <v>7015</v>
      </c>
      <c r="Y283" s="126" t="s">
        <v>7016</v>
      </c>
      <c r="Z283" s="170"/>
    </row>
    <row r="284" spans="1:26" ht="30" hidden="1" x14ac:dyDescent="0.25">
      <c r="A284" s="85" t="s">
        <v>1592</v>
      </c>
      <c r="B284" s="128" t="s">
        <v>7020</v>
      </c>
      <c r="C284" s="211" t="s">
        <v>7313</v>
      </c>
      <c r="D284" s="133">
        <v>1</v>
      </c>
      <c r="E284" s="133">
        <v>1</v>
      </c>
      <c r="F284" s="128" t="s">
        <v>7169</v>
      </c>
      <c r="G284" s="128"/>
      <c r="H284" s="131">
        <v>2</v>
      </c>
      <c r="I284" s="131">
        <v>1</v>
      </c>
      <c r="J284" s="235" t="s">
        <v>7182</v>
      </c>
      <c r="K284" s="126" t="s">
        <v>4738</v>
      </c>
      <c r="L284" s="126"/>
      <c r="M284" s="126"/>
      <c r="N284" s="129" t="s">
        <v>48</v>
      </c>
      <c r="O284" s="129" t="s">
        <v>48</v>
      </c>
      <c r="P284" s="126"/>
      <c r="Q284" s="195" t="s">
        <v>6301</v>
      </c>
      <c r="R284" s="126"/>
      <c r="S284" s="126"/>
      <c r="T284" s="128" t="s">
        <v>7332</v>
      </c>
      <c r="U284" s="126" t="s">
        <v>7015</v>
      </c>
      <c r="V284" s="130" t="s">
        <v>7016</v>
      </c>
      <c r="W284" s="126" t="s">
        <v>7200</v>
      </c>
      <c r="X284" s="130" t="s">
        <v>7015</v>
      </c>
      <c r="Y284" s="126" t="s">
        <v>7071</v>
      </c>
      <c r="Z284" s="170"/>
    </row>
    <row r="285" spans="1:26" ht="30" hidden="1" x14ac:dyDescent="0.25">
      <c r="A285" s="85" t="s">
        <v>1593</v>
      </c>
      <c r="B285" s="128" t="s">
        <v>7202</v>
      </c>
      <c r="C285" s="128" t="s">
        <v>7333</v>
      </c>
      <c r="D285" s="133">
        <v>3</v>
      </c>
      <c r="E285" s="133">
        <v>1</v>
      </c>
      <c r="F285" s="128" t="s">
        <v>7203</v>
      </c>
      <c r="G285" s="128"/>
      <c r="H285" s="131">
        <v>2</v>
      </c>
      <c r="I285" s="131">
        <v>1</v>
      </c>
      <c r="J285" s="235" t="s">
        <v>7235</v>
      </c>
      <c r="K285" s="126" t="s">
        <v>4886</v>
      </c>
      <c r="L285" s="126"/>
      <c r="M285" s="126"/>
      <c r="N285" s="129" t="s">
        <v>48</v>
      </c>
      <c r="O285" s="129" t="s">
        <v>48</v>
      </c>
      <c r="P285" s="126"/>
      <c r="Q285" s="195" t="s">
        <v>6301</v>
      </c>
      <c r="R285" s="126"/>
      <c r="S285" s="126"/>
      <c r="T285" s="128" t="s">
        <v>7364</v>
      </c>
      <c r="U285" s="130" t="s">
        <v>7261</v>
      </c>
      <c r="V285" s="130" t="s">
        <v>7363</v>
      </c>
      <c r="W285" s="126" t="s">
        <v>7201</v>
      </c>
      <c r="X285" s="130" t="s">
        <v>7261</v>
      </c>
      <c r="Y285" s="130" t="s">
        <v>7262</v>
      </c>
      <c r="Z285" s="170"/>
    </row>
    <row r="286" spans="1:26" ht="30" hidden="1" x14ac:dyDescent="0.25">
      <c r="A286" s="85" t="s">
        <v>1594</v>
      </c>
      <c r="B286" s="128" t="s">
        <v>7202</v>
      </c>
      <c r="C286" s="128" t="s">
        <v>7334</v>
      </c>
      <c r="D286" s="133">
        <v>3</v>
      </c>
      <c r="E286" s="133">
        <v>1</v>
      </c>
      <c r="F286" s="128" t="s">
        <v>7204</v>
      </c>
      <c r="G286" s="128"/>
      <c r="H286" s="131">
        <v>2</v>
      </c>
      <c r="I286" s="131">
        <v>1</v>
      </c>
      <c r="J286" s="235" t="s">
        <v>7236</v>
      </c>
      <c r="K286" s="126" t="s">
        <v>4886</v>
      </c>
      <c r="L286" s="126"/>
      <c r="M286" s="126"/>
      <c r="N286" s="129" t="s">
        <v>48</v>
      </c>
      <c r="O286" s="129" t="s">
        <v>48</v>
      </c>
      <c r="P286" s="126"/>
      <c r="Q286" s="195" t="s">
        <v>6301</v>
      </c>
      <c r="R286" s="126"/>
      <c r="S286" s="126"/>
      <c r="T286" s="128" t="s">
        <v>7365</v>
      </c>
      <c r="U286" s="130" t="s">
        <v>7261</v>
      </c>
      <c r="V286" s="130" t="s">
        <v>7363</v>
      </c>
      <c r="W286" s="126" t="s">
        <v>7264</v>
      </c>
      <c r="X286" s="130" t="s">
        <v>7261</v>
      </c>
      <c r="Y286" s="130" t="s">
        <v>7262</v>
      </c>
      <c r="Z286" s="170"/>
    </row>
    <row r="287" spans="1:26" ht="30" hidden="1" x14ac:dyDescent="0.25">
      <c r="A287" s="85" t="s">
        <v>1595</v>
      </c>
      <c r="B287" s="128" t="s">
        <v>7202</v>
      </c>
      <c r="C287" s="128" t="s">
        <v>5185</v>
      </c>
      <c r="D287" s="133">
        <v>3</v>
      </c>
      <c r="E287" s="133">
        <v>1</v>
      </c>
      <c r="F287" s="128" t="s">
        <v>7205</v>
      </c>
      <c r="G287" s="128"/>
      <c r="H287" s="131">
        <v>2</v>
      </c>
      <c r="I287" s="131">
        <v>1</v>
      </c>
      <c r="J287" s="235" t="s">
        <v>5660</v>
      </c>
      <c r="K287" s="126" t="s">
        <v>4886</v>
      </c>
      <c r="L287" s="126"/>
      <c r="M287" s="126"/>
      <c r="N287" s="129" t="s">
        <v>48</v>
      </c>
      <c r="O287" s="129" t="s">
        <v>48</v>
      </c>
      <c r="P287" s="126"/>
      <c r="Q287" s="195" t="s">
        <v>6301</v>
      </c>
      <c r="R287" s="126"/>
      <c r="S287" s="126"/>
      <c r="T287" s="128" t="s">
        <v>7366</v>
      </c>
      <c r="U287" s="130" t="s">
        <v>7261</v>
      </c>
      <c r="V287" s="130" t="s">
        <v>7363</v>
      </c>
      <c r="W287" s="126" t="s">
        <v>7265</v>
      </c>
      <c r="X287" s="130" t="s">
        <v>7261</v>
      </c>
      <c r="Y287" s="130" t="s">
        <v>7262</v>
      </c>
      <c r="Z287" s="170"/>
    </row>
    <row r="288" spans="1:26" ht="30" hidden="1" x14ac:dyDescent="0.25">
      <c r="A288" s="85" t="s">
        <v>1596</v>
      </c>
      <c r="B288" s="128" t="s">
        <v>7202</v>
      </c>
      <c r="C288" s="128" t="s">
        <v>4596</v>
      </c>
      <c r="D288" s="133">
        <v>3</v>
      </c>
      <c r="E288" s="133">
        <v>1</v>
      </c>
      <c r="F288" s="128" t="s">
        <v>7206</v>
      </c>
      <c r="G288" s="128"/>
      <c r="H288" s="131">
        <v>1</v>
      </c>
      <c r="I288" s="131">
        <v>1</v>
      </c>
      <c r="J288" s="235" t="s">
        <v>4607</v>
      </c>
      <c r="K288" s="126" t="s">
        <v>4886</v>
      </c>
      <c r="L288" s="126"/>
      <c r="M288" s="126"/>
      <c r="N288" s="129" t="s">
        <v>48</v>
      </c>
      <c r="O288" s="129" t="s">
        <v>48</v>
      </c>
      <c r="P288" s="126"/>
      <c r="Q288" s="195" t="s">
        <v>6301</v>
      </c>
      <c r="R288" s="126"/>
      <c r="S288" s="126"/>
      <c r="T288" s="128" t="s">
        <v>7367</v>
      </c>
      <c r="U288" s="130" t="s">
        <v>7261</v>
      </c>
      <c r="V288" s="130" t="s">
        <v>7363</v>
      </c>
      <c r="W288" s="126" t="s">
        <v>7266</v>
      </c>
      <c r="X288" s="130" t="s">
        <v>7261</v>
      </c>
      <c r="Y288" s="126" t="s">
        <v>7263</v>
      </c>
      <c r="Z288" s="170"/>
    </row>
    <row r="289" spans="1:26" ht="30" hidden="1" x14ac:dyDescent="0.25">
      <c r="A289" s="85" t="s">
        <v>1597</v>
      </c>
      <c r="B289" s="128" t="s">
        <v>7202</v>
      </c>
      <c r="C289" s="128" t="s">
        <v>7335</v>
      </c>
      <c r="D289" s="133">
        <v>3</v>
      </c>
      <c r="E289" s="133">
        <v>1</v>
      </c>
      <c r="F289" s="128" t="s">
        <v>7207</v>
      </c>
      <c r="G289" s="128"/>
      <c r="H289" s="131">
        <v>1</v>
      </c>
      <c r="I289" s="131">
        <v>1</v>
      </c>
      <c r="J289" s="235" t="s">
        <v>7237</v>
      </c>
      <c r="K289" s="126" t="s">
        <v>4886</v>
      </c>
      <c r="L289" s="126"/>
      <c r="M289" s="126"/>
      <c r="N289" s="129" t="s">
        <v>48</v>
      </c>
      <c r="O289" s="129" t="s">
        <v>48</v>
      </c>
      <c r="P289" s="126"/>
      <c r="Q289" s="195" t="s">
        <v>6301</v>
      </c>
      <c r="R289" s="126"/>
      <c r="S289" s="126"/>
      <c r="T289" s="128" t="s">
        <v>7368</v>
      </c>
      <c r="U289" s="130" t="s">
        <v>7261</v>
      </c>
      <c r="V289" s="130" t="s">
        <v>7363</v>
      </c>
      <c r="W289" s="126" t="s">
        <v>7267</v>
      </c>
      <c r="X289" s="130" t="s">
        <v>7261</v>
      </c>
      <c r="Y289" s="126" t="s">
        <v>7263</v>
      </c>
      <c r="Z289" s="170"/>
    </row>
    <row r="290" spans="1:26" ht="30" hidden="1" x14ac:dyDescent="0.25">
      <c r="A290" s="85" t="s">
        <v>1598</v>
      </c>
      <c r="B290" s="128" t="s">
        <v>7202</v>
      </c>
      <c r="C290" s="128" t="s">
        <v>7336</v>
      </c>
      <c r="D290" s="133">
        <v>2</v>
      </c>
      <c r="E290" s="133">
        <v>1</v>
      </c>
      <c r="F290" s="128" t="s">
        <v>7208</v>
      </c>
      <c r="G290" s="128"/>
      <c r="H290" s="131">
        <v>2</v>
      </c>
      <c r="I290" s="131">
        <v>1</v>
      </c>
      <c r="J290" s="235" t="s">
        <v>7238</v>
      </c>
      <c r="K290" s="126" t="s">
        <v>4886</v>
      </c>
      <c r="L290" s="126"/>
      <c r="M290" s="126"/>
      <c r="N290" s="129" t="s">
        <v>48</v>
      </c>
      <c r="O290" s="129" t="s">
        <v>48</v>
      </c>
      <c r="P290" s="126"/>
      <c r="Q290" s="195" t="s">
        <v>6301</v>
      </c>
      <c r="R290" s="126"/>
      <c r="S290" s="126"/>
      <c r="T290" s="128" t="s">
        <v>7369</v>
      </c>
      <c r="U290" s="130" t="s">
        <v>7261</v>
      </c>
      <c r="V290" s="130" t="s">
        <v>7262</v>
      </c>
      <c r="W290" s="126" t="s">
        <v>7268</v>
      </c>
      <c r="X290" s="130" t="s">
        <v>7261</v>
      </c>
      <c r="Y290" s="130" t="s">
        <v>7262</v>
      </c>
      <c r="Z290" s="170"/>
    </row>
    <row r="291" spans="1:26" ht="30" hidden="1" x14ac:dyDescent="0.25">
      <c r="A291" s="85" t="s">
        <v>1599</v>
      </c>
      <c r="B291" s="128" t="s">
        <v>7202</v>
      </c>
      <c r="C291" s="128" t="s">
        <v>7337</v>
      </c>
      <c r="D291" s="133">
        <v>2</v>
      </c>
      <c r="E291" s="133">
        <v>1</v>
      </c>
      <c r="F291" s="128" t="s">
        <v>7209</v>
      </c>
      <c r="G291" s="128"/>
      <c r="H291" s="131">
        <v>2</v>
      </c>
      <c r="I291" s="131">
        <v>1</v>
      </c>
      <c r="J291" s="235" t="s">
        <v>7239</v>
      </c>
      <c r="K291" s="126" t="s">
        <v>4886</v>
      </c>
      <c r="L291" s="126"/>
      <c r="M291" s="126"/>
      <c r="N291" s="129" t="s">
        <v>48</v>
      </c>
      <c r="O291" s="129" t="s">
        <v>48</v>
      </c>
      <c r="P291" s="126"/>
      <c r="Q291" s="195" t="s">
        <v>6301</v>
      </c>
      <c r="R291" s="126"/>
      <c r="S291" s="126"/>
      <c r="T291" s="128" t="s">
        <v>7370</v>
      </c>
      <c r="U291" s="130" t="s">
        <v>7261</v>
      </c>
      <c r="V291" s="130" t="s">
        <v>7262</v>
      </c>
      <c r="W291" s="126" t="s">
        <v>7269</v>
      </c>
      <c r="X291" s="130" t="s">
        <v>7261</v>
      </c>
      <c r="Y291" s="130" t="s">
        <v>7262</v>
      </c>
      <c r="Z291" s="170"/>
    </row>
    <row r="292" spans="1:26" ht="30" hidden="1" x14ac:dyDescent="0.25">
      <c r="A292" s="85" t="s">
        <v>1600</v>
      </c>
      <c r="B292" s="128" t="s">
        <v>7202</v>
      </c>
      <c r="C292" s="128" t="s">
        <v>7338</v>
      </c>
      <c r="D292" s="133">
        <v>2</v>
      </c>
      <c r="E292" s="133">
        <v>1</v>
      </c>
      <c r="F292" s="128" t="s">
        <v>7210</v>
      </c>
      <c r="G292" s="128"/>
      <c r="H292" s="131">
        <v>1</v>
      </c>
      <c r="I292" s="131">
        <v>1</v>
      </c>
      <c r="J292" s="235" t="s">
        <v>7240</v>
      </c>
      <c r="K292" s="126" t="s">
        <v>4886</v>
      </c>
      <c r="L292" s="126"/>
      <c r="M292" s="126"/>
      <c r="N292" s="129" t="s">
        <v>48</v>
      </c>
      <c r="O292" s="129" t="s">
        <v>48</v>
      </c>
      <c r="P292" s="126"/>
      <c r="Q292" s="195" t="s">
        <v>6301</v>
      </c>
      <c r="R292" s="126"/>
      <c r="S292" s="126"/>
      <c r="T292" s="128" t="s">
        <v>7371</v>
      </c>
      <c r="U292" s="130" t="s">
        <v>7261</v>
      </c>
      <c r="V292" s="130" t="s">
        <v>7262</v>
      </c>
      <c r="W292" s="239" t="s">
        <v>7270</v>
      </c>
      <c r="X292" s="130" t="s">
        <v>7261</v>
      </c>
      <c r="Y292" s="126" t="s">
        <v>7263</v>
      </c>
      <c r="Z292" s="170"/>
    </row>
    <row r="293" spans="1:26" ht="30" hidden="1" x14ac:dyDescent="0.25">
      <c r="A293" s="85" t="s">
        <v>1601</v>
      </c>
      <c r="B293" s="128" t="s">
        <v>7202</v>
      </c>
      <c r="C293" s="128" t="s">
        <v>7339</v>
      </c>
      <c r="D293" s="133">
        <v>2</v>
      </c>
      <c r="E293" s="133">
        <v>1</v>
      </c>
      <c r="F293" s="128" t="s">
        <v>7211</v>
      </c>
      <c r="G293" s="128"/>
      <c r="H293" s="131">
        <v>1</v>
      </c>
      <c r="I293" s="131">
        <v>1</v>
      </c>
      <c r="J293" s="235" t="s">
        <v>7241</v>
      </c>
      <c r="K293" s="126" t="s">
        <v>4886</v>
      </c>
      <c r="L293" s="126"/>
      <c r="M293" s="126"/>
      <c r="N293" s="129" t="s">
        <v>48</v>
      </c>
      <c r="O293" s="129" t="s">
        <v>48</v>
      </c>
      <c r="P293" s="126"/>
      <c r="Q293" s="195" t="s">
        <v>6301</v>
      </c>
      <c r="R293" s="126"/>
      <c r="S293" s="126"/>
      <c r="T293" s="128" t="s">
        <v>7372</v>
      </c>
      <c r="U293" s="130" t="s">
        <v>7261</v>
      </c>
      <c r="V293" s="130" t="s">
        <v>7262</v>
      </c>
      <c r="W293" s="126" t="s">
        <v>7271</v>
      </c>
      <c r="X293" s="130" t="s">
        <v>7261</v>
      </c>
      <c r="Y293" s="126" t="s">
        <v>7263</v>
      </c>
      <c r="Z293" s="170"/>
    </row>
    <row r="294" spans="1:26" ht="30" hidden="1" x14ac:dyDescent="0.25">
      <c r="A294" s="85" t="s">
        <v>1602</v>
      </c>
      <c r="B294" s="128" t="s">
        <v>7202</v>
      </c>
      <c r="C294" s="128" t="s">
        <v>7340</v>
      </c>
      <c r="D294" s="133">
        <v>2</v>
      </c>
      <c r="E294" s="133">
        <v>1</v>
      </c>
      <c r="F294" s="128" t="s">
        <v>7212</v>
      </c>
      <c r="G294" s="128"/>
      <c r="H294" s="131">
        <v>1</v>
      </c>
      <c r="I294" s="131">
        <v>1</v>
      </c>
      <c r="J294" s="235" t="s">
        <v>7242</v>
      </c>
      <c r="K294" s="126" t="s">
        <v>4886</v>
      </c>
      <c r="L294" s="126"/>
      <c r="M294" s="126"/>
      <c r="N294" s="129" t="s">
        <v>48</v>
      </c>
      <c r="O294" s="129" t="s">
        <v>48</v>
      </c>
      <c r="P294" s="126"/>
      <c r="Q294" s="195" t="s">
        <v>6301</v>
      </c>
      <c r="R294" s="126"/>
      <c r="S294" s="126"/>
      <c r="T294" s="128" t="s">
        <v>7373</v>
      </c>
      <c r="U294" s="130" t="s">
        <v>7261</v>
      </c>
      <c r="V294" s="130" t="s">
        <v>7262</v>
      </c>
      <c r="W294" s="126" t="s">
        <v>7272</v>
      </c>
      <c r="X294" s="130" t="s">
        <v>7261</v>
      </c>
      <c r="Y294" s="126" t="s">
        <v>7263</v>
      </c>
      <c r="Z294" s="170"/>
    </row>
    <row r="295" spans="1:26" ht="30" hidden="1" x14ac:dyDescent="0.25">
      <c r="A295" s="85" t="s">
        <v>1603</v>
      </c>
      <c r="B295" s="128" t="s">
        <v>7202</v>
      </c>
      <c r="C295" s="128" t="s">
        <v>7341</v>
      </c>
      <c r="D295" s="133">
        <v>2</v>
      </c>
      <c r="E295" s="133">
        <v>1</v>
      </c>
      <c r="F295" s="128" t="s">
        <v>7213</v>
      </c>
      <c r="G295" s="128"/>
      <c r="H295" s="131">
        <v>2</v>
      </c>
      <c r="I295" s="131">
        <v>1</v>
      </c>
      <c r="J295" s="235" t="s">
        <v>7243</v>
      </c>
      <c r="K295" s="126" t="s">
        <v>4886</v>
      </c>
      <c r="L295" s="126"/>
      <c r="M295" s="126"/>
      <c r="N295" s="129" t="s">
        <v>48</v>
      </c>
      <c r="O295" s="129" t="s">
        <v>48</v>
      </c>
      <c r="P295" s="126"/>
      <c r="Q295" s="195" t="s">
        <v>6301</v>
      </c>
      <c r="R295" s="126"/>
      <c r="S295" s="126"/>
      <c r="T295" s="128" t="s">
        <v>7374</v>
      </c>
      <c r="U295" s="130" t="s">
        <v>7261</v>
      </c>
      <c r="V295" s="130" t="s">
        <v>7262</v>
      </c>
      <c r="W295" s="239" t="s">
        <v>7273</v>
      </c>
      <c r="X295" s="130" t="s">
        <v>7261</v>
      </c>
      <c r="Y295" s="130" t="s">
        <v>7262</v>
      </c>
      <c r="Z295" s="170"/>
    </row>
    <row r="296" spans="1:26" ht="30" hidden="1" x14ac:dyDescent="0.25">
      <c r="A296" s="85" t="s">
        <v>1604</v>
      </c>
      <c r="B296" s="128" t="s">
        <v>7202</v>
      </c>
      <c r="C296" s="128" t="s">
        <v>7342</v>
      </c>
      <c r="D296" s="133">
        <v>2</v>
      </c>
      <c r="E296" s="133">
        <v>1</v>
      </c>
      <c r="F296" s="128" t="s">
        <v>7214</v>
      </c>
      <c r="G296" s="128"/>
      <c r="H296" s="131">
        <v>1</v>
      </c>
      <c r="I296" s="131">
        <v>1</v>
      </c>
      <c r="J296" s="235" t="s">
        <v>7244</v>
      </c>
      <c r="K296" s="126" t="s">
        <v>4886</v>
      </c>
      <c r="L296" s="126"/>
      <c r="M296" s="126"/>
      <c r="N296" s="129" t="s">
        <v>48</v>
      </c>
      <c r="O296" s="129" t="s">
        <v>48</v>
      </c>
      <c r="P296" s="126"/>
      <c r="Q296" s="195" t="s">
        <v>6301</v>
      </c>
      <c r="R296" s="126"/>
      <c r="S296" s="126"/>
      <c r="T296" s="128" t="s">
        <v>7375</v>
      </c>
      <c r="U296" s="130" t="s">
        <v>7261</v>
      </c>
      <c r="V296" s="130" t="s">
        <v>7262</v>
      </c>
      <c r="W296" s="126" t="s">
        <v>7274</v>
      </c>
      <c r="X296" s="130" t="s">
        <v>7261</v>
      </c>
      <c r="Y296" s="126" t="s">
        <v>7263</v>
      </c>
      <c r="Z296" s="170"/>
    </row>
    <row r="297" spans="1:26" ht="30" hidden="1" x14ac:dyDescent="0.25">
      <c r="A297" s="85" t="s">
        <v>1605</v>
      </c>
      <c r="B297" s="128" t="s">
        <v>7202</v>
      </c>
      <c r="C297" s="128" t="s">
        <v>7343</v>
      </c>
      <c r="D297" s="133">
        <v>2</v>
      </c>
      <c r="E297" s="133">
        <v>1</v>
      </c>
      <c r="F297" s="128" t="s">
        <v>7215</v>
      </c>
      <c r="G297" s="128"/>
      <c r="H297" s="131">
        <v>1</v>
      </c>
      <c r="I297" s="131">
        <v>1</v>
      </c>
      <c r="J297" s="235" t="s">
        <v>7243</v>
      </c>
      <c r="K297" s="126" t="s">
        <v>4886</v>
      </c>
      <c r="L297" s="126"/>
      <c r="M297" s="126"/>
      <c r="N297" s="129" t="s">
        <v>48</v>
      </c>
      <c r="O297" s="129" t="s">
        <v>48</v>
      </c>
      <c r="P297" s="126"/>
      <c r="Q297" s="195" t="s">
        <v>6301</v>
      </c>
      <c r="R297" s="126"/>
      <c r="S297" s="126"/>
      <c r="T297" s="128" t="s">
        <v>7376</v>
      </c>
      <c r="U297" s="130" t="s">
        <v>7261</v>
      </c>
      <c r="V297" s="130" t="s">
        <v>7262</v>
      </c>
      <c r="W297" s="126" t="s">
        <v>7275</v>
      </c>
      <c r="X297" s="130" t="s">
        <v>7261</v>
      </c>
      <c r="Y297" s="126" t="s">
        <v>7263</v>
      </c>
      <c r="Z297" s="170"/>
    </row>
    <row r="298" spans="1:26" ht="30" hidden="1" x14ac:dyDescent="0.25">
      <c r="A298" s="85" t="s">
        <v>1606</v>
      </c>
      <c r="B298" s="128" t="s">
        <v>7202</v>
      </c>
      <c r="C298" s="128" t="s">
        <v>7344</v>
      </c>
      <c r="D298" s="133">
        <v>2</v>
      </c>
      <c r="E298" s="133">
        <v>1</v>
      </c>
      <c r="F298" s="438" t="s">
        <v>7216</v>
      </c>
      <c r="G298" s="285"/>
      <c r="H298" s="439">
        <v>1</v>
      </c>
      <c r="I298" s="131"/>
      <c r="J298" s="235" t="s">
        <v>7245</v>
      </c>
      <c r="K298" s="126" t="s">
        <v>4886</v>
      </c>
      <c r="L298" s="126"/>
      <c r="M298" s="126"/>
      <c r="N298" s="129" t="s">
        <v>48</v>
      </c>
      <c r="O298" s="129" t="s">
        <v>48</v>
      </c>
      <c r="P298" s="126"/>
      <c r="Q298" s="195" t="s">
        <v>6301</v>
      </c>
      <c r="R298" s="126"/>
      <c r="S298" s="126"/>
      <c r="T298" s="128" t="s">
        <v>7377</v>
      </c>
      <c r="U298" s="130" t="s">
        <v>7261</v>
      </c>
      <c r="V298" s="130" t="s">
        <v>7262</v>
      </c>
      <c r="W298" s="439" t="s">
        <v>7276</v>
      </c>
      <c r="X298" s="444" t="s">
        <v>7261</v>
      </c>
      <c r="Y298" s="439" t="s">
        <v>7263</v>
      </c>
      <c r="Z298" s="170"/>
    </row>
    <row r="299" spans="1:26" ht="30" hidden="1" x14ac:dyDescent="0.25">
      <c r="A299" s="85" t="s">
        <v>1607</v>
      </c>
      <c r="B299" s="128" t="s">
        <v>7202</v>
      </c>
      <c r="C299" s="128" t="s">
        <v>7345</v>
      </c>
      <c r="D299" s="133">
        <v>1</v>
      </c>
      <c r="E299" s="133">
        <v>1</v>
      </c>
      <c r="F299" s="438"/>
      <c r="G299" s="285"/>
      <c r="H299" s="439"/>
      <c r="I299" s="131">
        <v>1</v>
      </c>
      <c r="J299" s="235" t="s">
        <v>7245</v>
      </c>
      <c r="K299" s="126" t="s">
        <v>4886</v>
      </c>
      <c r="L299" s="126"/>
      <c r="M299" s="126"/>
      <c r="N299" s="129" t="s">
        <v>48</v>
      </c>
      <c r="O299" s="129" t="s">
        <v>48</v>
      </c>
      <c r="P299" s="126"/>
      <c r="Q299" s="195" t="s">
        <v>6301</v>
      </c>
      <c r="R299" s="126"/>
      <c r="S299" s="126"/>
      <c r="T299" s="128" t="s">
        <v>7378</v>
      </c>
      <c r="U299" s="130" t="s">
        <v>7261</v>
      </c>
      <c r="V299" s="130" t="s">
        <v>7263</v>
      </c>
      <c r="W299" s="439"/>
      <c r="X299" s="444"/>
      <c r="Y299" s="439"/>
      <c r="Z299" s="170"/>
    </row>
    <row r="300" spans="1:26" ht="30" hidden="1" x14ac:dyDescent="0.25">
      <c r="A300" s="85" t="s">
        <v>1608</v>
      </c>
      <c r="B300" s="128" t="s">
        <v>7202</v>
      </c>
      <c r="C300" s="128" t="s">
        <v>7346</v>
      </c>
      <c r="D300" s="133">
        <v>2</v>
      </c>
      <c r="E300" s="133">
        <v>1</v>
      </c>
      <c r="F300" s="128" t="s">
        <v>7217</v>
      </c>
      <c r="G300" s="128"/>
      <c r="H300" s="131">
        <v>1</v>
      </c>
      <c r="I300" s="131">
        <v>1</v>
      </c>
      <c r="J300" s="235" t="s">
        <v>7246</v>
      </c>
      <c r="K300" s="126" t="s">
        <v>4886</v>
      </c>
      <c r="L300" s="126"/>
      <c r="M300" s="126"/>
      <c r="N300" s="129" t="s">
        <v>48</v>
      </c>
      <c r="O300" s="129" t="s">
        <v>48</v>
      </c>
      <c r="P300" s="126"/>
      <c r="Q300" s="195" t="s">
        <v>6301</v>
      </c>
      <c r="R300" s="126"/>
      <c r="S300" s="126"/>
      <c r="T300" s="128" t="s">
        <v>7379</v>
      </c>
      <c r="U300" s="130" t="s">
        <v>7261</v>
      </c>
      <c r="V300" s="130" t="s">
        <v>7262</v>
      </c>
      <c r="W300" s="126" t="s">
        <v>7277</v>
      </c>
      <c r="X300" s="130" t="s">
        <v>7261</v>
      </c>
      <c r="Y300" s="126" t="s">
        <v>7263</v>
      </c>
      <c r="Z300" s="170"/>
    </row>
    <row r="301" spans="1:26" ht="30" hidden="1" x14ac:dyDescent="0.25">
      <c r="A301" s="85" t="s">
        <v>1609</v>
      </c>
      <c r="B301" s="128" t="s">
        <v>7202</v>
      </c>
      <c r="C301" s="128" t="s">
        <v>7347</v>
      </c>
      <c r="D301" s="133">
        <v>2</v>
      </c>
      <c r="E301" s="133">
        <v>1</v>
      </c>
      <c r="F301" s="438" t="s">
        <v>7218</v>
      </c>
      <c r="G301" s="285"/>
      <c r="H301" s="439">
        <v>1</v>
      </c>
      <c r="I301" s="131"/>
      <c r="J301" s="235" t="s">
        <v>7237</v>
      </c>
      <c r="K301" s="126" t="s">
        <v>4886</v>
      </c>
      <c r="L301" s="129" t="s">
        <v>48</v>
      </c>
      <c r="M301" s="129" t="s">
        <v>48</v>
      </c>
      <c r="N301" s="129"/>
      <c r="O301" s="129"/>
      <c r="P301" s="126"/>
      <c r="Q301" s="195" t="s">
        <v>6301</v>
      </c>
      <c r="R301" s="126"/>
      <c r="S301" s="126"/>
      <c r="T301" s="128" t="s">
        <v>7380</v>
      </c>
      <c r="U301" s="130" t="s">
        <v>7261</v>
      </c>
      <c r="V301" s="130" t="s">
        <v>7262</v>
      </c>
      <c r="W301" s="441" t="s">
        <v>7278</v>
      </c>
      <c r="X301" s="443" t="s">
        <v>7261</v>
      </c>
      <c r="Y301" s="439" t="s">
        <v>7263</v>
      </c>
      <c r="Z301" s="170"/>
    </row>
    <row r="302" spans="1:26" ht="30" hidden="1" x14ac:dyDescent="0.25">
      <c r="A302" s="85" t="s">
        <v>1610</v>
      </c>
      <c r="B302" s="128" t="s">
        <v>7202</v>
      </c>
      <c r="C302" s="128" t="s">
        <v>7348</v>
      </c>
      <c r="D302" s="133">
        <v>1</v>
      </c>
      <c r="E302" s="133">
        <v>1</v>
      </c>
      <c r="F302" s="438"/>
      <c r="G302" s="285"/>
      <c r="H302" s="439"/>
      <c r="I302" s="131">
        <v>1</v>
      </c>
      <c r="J302" s="235" t="s">
        <v>7237</v>
      </c>
      <c r="K302" s="126" t="s">
        <v>4886</v>
      </c>
      <c r="L302" s="129" t="s">
        <v>48</v>
      </c>
      <c r="M302" s="129" t="s">
        <v>48</v>
      </c>
      <c r="N302" s="126"/>
      <c r="O302" s="126"/>
      <c r="P302" s="126"/>
      <c r="Q302" s="195" t="s">
        <v>6301</v>
      </c>
      <c r="R302" s="126"/>
      <c r="S302" s="126"/>
      <c r="T302" s="128" t="s">
        <v>7381</v>
      </c>
      <c r="U302" s="130" t="s">
        <v>7261</v>
      </c>
      <c r="V302" s="130" t="s">
        <v>7263</v>
      </c>
      <c r="W302" s="441"/>
      <c r="X302" s="443"/>
      <c r="Y302" s="439"/>
      <c r="Z302" s="170"/>
    </row>
    <row r="303" spans="1:26" ht="30" hidden="1" x14ac:dyDescent="0.25">
      <c r="A303" s="85" t="s">
        <v>1611</v>
      </c>
      <c r="B303" s="128" t="s">
        <v>7202</v>
      </c>
      <c r="C303" s="128" t="s">
        <v>7349</v>
      </c>
      <c r="D303" s="133">
        <v>2</v>
      </c>
      <c r="E303" s="133">
        <v>1</v>
      </c>
      <c r="F303" s="128" t="s">
        <v>7219</v>
      </c>
      <c r="G303" s="128"/>
      <c r="H303" s="131">
        <v>1</v>
      </c>
      <c r="I303" s="131">
        <v>1</v>
      </c>
      <c r="J303" s="235" t="s">
        <v>7247</v>
      </c>
      <c r="K303" s="126" t="s">
        <v>4886</v>
      </c>
      <c r="L303" s="126"/>
      <c r="M303" s="126"/>
      <c r="N303" s="129" t="s">
        <v>48</v>
      </c>
      <c r="O303" s="129" t="s">
        <v>48</v>
      </c>
      <c r="P303" s="126"/>
      <c r="Q303" s="195" t="s">
        <v>6301</v>
      </c>
      <c r="R303" s="126"/>
      <c r="S303" s="126"/>
      <c r="T303" s="128" t="s">
        <v>7382</v>
      </c>
      <c r="U303" s="130" t="s">
        <v>7261</v>
      </c>
      <c r="V303" s="130" t="s">
        <v>7262</v>
      </c>
      <c r="W303" s="126" t="s">
        <v>7279</v>
      </c>
      <c r="X303" s="130" t="s">
        <v>7261</v>
      </c>
      <c r="Y303" s="126" t="s">
        <v>7263</v>
      </c>
      <c r="Z303" s="170"/>
    </row>
    <row r="304" spans="1:26" ht="30" hidden="1" x14ac:dyDescent="0.25">
      <c r="A304" s="85" t="s">
        <v>1612</v>
      </c>
      <c r="B304" s="128" t="s">
        <v>7202</v>
      </c>
      <c r="C304" s="128" t="s">
        <v>5933</v>
      </c>
      <c r="D304" s="133">
        <v>1</v>
      </c>
      <c r="E304" s="133">
        <v>1</v>
      </c>
      <c r="F304" s="438" t="s">
        <v>7220</v>
      </c>
      <c r="G304" s="285"/>
      <c r="H304" s="439">
        <v>1</v>
      </c>
      <c r="I304" s="131"/>
      <c r="J304" s="235" t="s">
        <v>6333</v>
      </c>
      <c r="K304" s="126" t="s">
        <v>4886</v>
      </c>
      <c r="L304" s="126"/>
      <c r="M304" s="126"/>
      <c r="N304" s="129"/>
      <c r="O304" s="129"/>
      <c r="P304" s="126"/>
      <c r="Q304" s="195" t="s">
        <v>6301</v>
      </c>
      <c r="R304" s="126"/>
      <c r="S304" s="126"/>
      <c r="T304" s="128" t="s">
        <v>7383</v>
      </c>
      <c r="U304" s="130" t="s">
        <v>7261</v>
      </c>
      <c r="V304" s="130" t="s">
        <v>7263</v>
      </c>
      <c r="W304" s="441" t="s">
        <v>7280</v>
      </c>
      <c r="X304" s="443" t="s">
        <v>7261</v>
      </c>
      <c r="Y304" s="441" t="s">
        <v>7263</v>
      </c>
      <c r="Z304" s="170"/>
    </row>
    <row r="305" spans="1:26" ht="30" hidden="1" x14ac:dyDescent="0.25">
      <c r="A305" s="85" t="s">
        <v>1613</v>
      </c>
      <c r="B305" s="128" t="s">
        <v>7202</v>
      </c>
      <c r="C305" s="128" t="s">
        <v>7350</v>
      </c>
      <c r="D305" s="133">
        <v>1</v>
      </c>
      <c r="E305" s="133">
        <v>1</v>
      </c>
      <c r="F305" s="438"/>
      <c r="G305" s="285"/>
      <c r="H305" s="439"/>
      <c r="I305" s="131">
        <v>1</v>
      </c>
      <c r="J305" s="235" t="s">
        <v>6333</v>
      </c>
      <c r="K305" s="126" t="s">
        <v>4886</v>
      </c>
      <c r="L305" s="129"/>
      <c r="M305" s="129" t="s">
        <v>48</v>
      </c>
      <c r="N305" s="126"/>
      <c r="O305" s="126"/>
      <c r="P305" s="126"/>
      <c r="Q305" s="195" t="s">
        <v>6301</v>
      </c>
      <c r="R305" s="126"/>
      <c r="S305" s="126"/>
      <c r="T305" s="128" t="s">
        <v>7384</v>
      </c>
      <c r="U305" s="130" t="s">
        <v>7261</v>
      </c>
      <c r="V305" s="130" t="s">
        <v>7263</v>
      </c>
      <c r="W305" s="441"/>
      <c r="X305" s="443"/>
      <c r="Y305" s="441"/>
      <c r="Z305" s="170"/>
    </row>
    <row r="306" spans="1:26" ht="30" hidden="1" x14ac:dyDescent="0.25">
      <c r="A306" s="85" t="s">
        <v>1614</v>
      </c>
      <c r="B306" s="128" t="s">
        <v>7202</v>
      </c>
      <c r="C306" s="128" t="s">
        <v>5418</v>
      </c>
      <c r="D306" s="133">
        <v>1</v>
      </c>
      <c r="E306" s="133">
        <v>1</v>
      </c>
      <c r="F306" s="128" t="s">
        <v>7221</v>
      </c>
      <c r="G306" s="128"/>
      <c r="H306" s="131">
        <v>1</v>
      </c>
      <c r="I306" s="131">
        <v>1</v>
      </c>
      <c r="J306" s="235" t="s">
        <v>7248</v>
      </c>
      <c r="K306" s="126" t="s">
        <v>4886</v>
      </c>
      <c r="L306" s="126"/>
      <c r="M306" s="126"/>
      <c r="N306" s="129" t="s">
        <v>48</v>
      </c>
      <c r="O306" s="129" t="s">
        <v>48</v>
      </c>
      <c r="P306" s="126"/>
      <c r="Q306" s="195" t="s">
        <v>6301</v>
      </c>
      <c r="R306" s="126"/>
      <c r="S306" s="126"/>
      <c r="T306" s="128" t="s">
        <v>7385</v>
      </c>
      <c r="U306" s="130" t="s">
        <v>7261</v>
      </c>
      <c r="V306" s="130" t="s">
        <v>7263</v>
      </c>
      <c r="W306" s="126" t="s">
        <v>7281</v>
      </c>
      <c r="X306" s="130" t="s">
        <v>7261</v>
      </c>
      <c r="Y306" s="126" t="s">
        <v>7263</v>
      </c>
      <c r="Z306" s="170"/>
    </row>
    <row r="307" spans="1:26" ht="30" hidden="1" x14ac:dyDescent="0.25">
      <c r="A307" s="85" t="s">
        <v>1615</v>
      </c>
      <c r="B307" s="128" t="s">
        <v>7202</v>
      </c>
      <c r="C307" s="128" t="s">
        <v>7351</v>
      </c>
      <c r="D307" s="133">
        <v>1</v>
      </c>
      <c r="E307" s="133">
        <v>1</v>
      </c>
      <c r="F307" s="128" t="s">
        <v>7222</v>
      </c>
      <c r="G307" s="128"/>
      <c r="H307" s="131">
        <v>1</v>
      </c>
      <c r="I307" s="131">
        <v>1</v>
      </c>
      <c r="J307" s="235" t="s">
        <v>7249</v>
      </c>
      <c r="K307" s="126" t="s">
        <v>4886</v>
      </c>
      <c r="L307" s="126"/>
      <c r="M307" s="126"/>
      <c r="N307" s="129" t="s">
        <v>48</v>
      </c>
      <c r="O307" s="129" t="s">
        <v>48</v>
      </c>
      <c r="P307" s="126"/>
      <c r="Q307" s="195" t="s">
        <v>6301</v>
      </c>
      <c r="R307" s="126"/>
      <c r="S307" s="126"/>
      <c r="T307" s="128" t="s">
        <v>7386</v>
      </c>
      <c r="U307" s="130" t="s">
        <v>7261</v>
      </c>
      <c r="V307" s="130" t="s">
        <v>7263</v>
      </c>
      <c r="W307" s="126" t="s">
        <v>7282</v>
      </c>
      <c r="X307" s="130" t="s">
        <v>7261</v>
      </c>
      <c r="Y307" s="126" t="s">
        <v>7263</v>
      </c>
      <c r="Z307" s="170"/>
    </row>
    <row r="308" spans="1:26" ht="30" hidden="1" x14ac:dyDescent="0.25">
      <c r="A308" s="85" t="s">
        <v>1616</v>
      </c>
      <c r="B308" s="128" t="s">
        <v>7202</v>
      </c>
      <c r="C308" s="128" t="s">
        <v>7352</v>
      </c>
      <c r="D308" s="133">
        <v>1</v>
      </c>
      <c r="E308" s="133">
        <v>1</v>
      </c>
      <c r="F308" s="128" t="s">
        <v>7223</v>
      </c>
      <c r="G308" s="128"/>
      <c r="H308" s="131">
        <v>1</v>
      </c>
      <c r="I308" s="131">
        <v>1</v>
      </c>
      <c r="J308" s="235" t="s">
        <v>7250</v>
      </c>
      <c r="K308" s="126" t="s">
        <v>4886</v>
      </c>
      <c r="L308" s="126"/>
      <c r="M308" s="126"/>
      <c r="N308" s="129" t="s">
        <v>48</v>
      </c>
      <c r="O308" s="129" t="s">
        <v>48</v>
      </c>
      <c r="P308" s="126"/>
      <c r="Q308" s="195" t="s">
        <v>6301</v>
      </c>
      <c r="R308" s="126"/>
      <c r="S308" s="126"/>
      <c r="T308" s="128" t="s">
        <v>7387</v>
      </c>
      <c r="U308" s="130" t="s">
        <v>7261</v>
      </c>
      <c r="V308" s="130" t="s">
        <v>7263</v>
      </c>
      <c r="W308" s="126" t="s">
        <v>7283</v>
      </c>
      <c r="X308" s="130" t="s">
        <v>7261</v>
      </c>
      <c r="Y308" s="126" t="s">
        <v>7263</v>
      </c>
      <c r="Z308" s="170"/>
    </row>
    <row r="309" spans="1:26" ht="30" hidden="1" x14ac:dyDescent="0.25">
      <c r="A309" s="85" t="s">
        <v>1617</v>
      </c>
      <c r="B309" s="128" t="s">
        <v>7202</v>
      </c>
      <c r="C309" s="128" t="s">
        <v>7353</v>
      </c>
      <c r="D309" s="133">
        <v>1</v>
      </c>
      <c r="E309" s="133">
        <v>1</v>
      </c>
      <c r="F309" s="128" t="s">
        <v>7224</v>
      </c>
      <c r="G309" s="128"/>
      <c r="H309" s="131">
        <v>1</v>
      </c>
      <c r="I309" s="131">
        <v>1</v>
      </c>
      <c r="J309" s="235" t="s">
        <v>7251</v>
      </c>
      <c r="K309" s="126" t="s">
        <v>4886</v>
      </c>
      <c r="L309" s="126"/>
      <c r="M309" s="126"/>
      <c r="N309" s="129" t="s">
        <v>48</v>
      </c>
      <c r="O309" s="129" t="s">
        <v>48</v>
      </c>
      <c r="P309" s="126"/>
      <c r="Q309" s="195" t="s">
        <v>6301</v>
      </c>
      <c r="R309" s="126"/>
      <c r="S309" s="126"/>
      <c r="T309" s="128" t="s">
        <v>7388</v>
      </c>
      <c r="U309" s="130" t="s">
        <v>7261</v>
      </c>
      <c r="V309" s="130" t="s">
        <v>7263</v>
      </c>
      <c r="W309" s="126" t="s">
        <v>7284</v>
      </c>
      <c r="X309" s="130" t="s">
        <v>7261</v>
      </c>
      <c r="Y309" s="126" t="s">
        <v>7263</v>
      </c>
      <c r="Z309" s="170"/>
    </row>
    <row r="310" spans="1:26" ht="30" hidden="1" x14ac:dyDescent="0.25">
      <c r="A310" s="85" t="s">
        <v>1618</v>
      </c>
      <c r="B310" s="128" t="s">
        <v>7202</v>
      </c>
      <c r="C310" s="128" t="s">
        <v>7354</v>
      </c>
      <c r="D310" s="133">
        <v>1</v>
      </c>
      <c r="E310" s="133">
        <v>1</v>
      </c>
      <c r="F310" s="438" t="s">
        <v>7225</v>
      </c>
      <c r="G310" s="285"/>
      <c r="H310" s="439">
        <v>1</v>
      </c>
      <c r="I310" s="131"/>
      <c r="J310" s="237" t="s">
        <v>7252</v>
      </c>
      <c r="K310" s="126" t="s">
        <v>4886</v>
      </c>
      <c r="L310" s="126"/>
      <c r="M310" s="126"/>
      <c r="N310" s="234" t="s">
        <v>48</v>
      </c>
      <c r="O310" s="234" t="s">
        <v>48</v>
      </c>
      <c r="P310" s="126"/>
      <c r="Q310" s="195" t="s">
        <v>6301</v>
      </c>
      <c r="R310" s="126"/>
      <c r="S310" s="126"/>
      <c r="T310" s="128" t="s">
        <v>7389</v>
      </c>
      <c r="U310" s="130" t="s">
        <v>7261</v>
      </c>
      <c r="V310" s="130" t="s">
        <v>7263</v>
      </c>
      <c r="W310" s="438" t="s">
        <v>7285</v>
      </c>
      <c r="X310" s="442" t="s">
        <v>7261</v>
      </c>
      <c r="Y310" s="441" t="s">
        <v>7263</v>
      </c>
      <c r="Z310" s="170"/>
    </row>
    <row r="311" spans="1:26" ht="30" hidden="1" x14ac:dyDescent="0.25">
      <c r="A311" s="85" t="s">
        <v>1619</v>
      </c>
      <c r="B311" s="128" t="s">
        <v>7202</v>
      </c>
      <c r="C311" s="128" t="s">
        <v>7355</v>
      </c>
      <c r="D311" s="133">
        <v>1</v>
      </c>
      <c r="E311" s="133">
        <v>1</v>
      </c>
      <c r="F311" s="438"/>
      <c r="G311" s="285"/>
      <c r="H311" s="439"/>
      <c r="I311" s="131">
        <v>1</v>
      </c>
      <c r="J311" s="237" t="s">
        <v>7252</v>
      </c>
      <c r="K311" s="126" t="s">
        <v>4886</v>
      </c>
      <c r="L311" s="126"/>
      <c r="M311" s="126"/>
      <c r="N311" s="234" t="s">
        <v>48</v>
      </c>
      <c r="O311" s="234" t="s">
        <v>48</v>
      </c>
      <c r="P311" s="126"/>
      <c r="Q311" s="195" t="s">
        <v>6301</v>
      </c>
      <c r="R311" s="126"/>
      <c r="S311" s="126"/>
      <c r="T311" s="128" t="s">
        <v>7390</v>
      </c>
      <c r="U311" s="130" t="s">
        <v>7261</v>
      </c>
      <c r="V311" s="130" t="s">
        <v>7263</v>
      </c>
      <c r="W311" s="438"/>
      <c r="X311" s="442"/>
      <c r="Y311" s="441"/>
      <c r="Z311" s="170"/>
    </row>
    <row r="312" spans="1:26" ht="30" hidden="1" x14ac:dyDescent="0.25">
      <c r="A312" s="85" t="s">
        <v>1620</v>
      </c>
      <c r="B312" s="128" t="s">
        <v>7202</v>
      </c>
      <c r="C312" s="128" t="s">
        <v>7356</v>
      </c>
      <c r="D312" s="133">
        <v>1</v>
      </c>
      <c r="E312" s="133">
        <v>1</v>
      </c>
      <c r="F312" s="128" t="s">
        <v>7226</v>
      </c>
      <c r="G312" s="128"/>
      <c r="H312" s="131">
        <v>1</v>
      </c>
      <c r="I312" s="131">
        <v>1</v>
      </c>
      <c r="J312" s="235" t="s">
        <v>7253</v>
      </c>
      <c r="K312" s="126" t="s">
        <v>4886</v>
      </c>
      <c r="L312" s="126"/>
      <c r="M312" s="126"/>
      <c r="N312" s="129" t="s">
        <v>48</v>
      </c>
      <c r="O312" s="129" t="s">
        <v>48</v>
      </c>
      <c r="P312" s="126"/>
      <c r="Q312" s="195" t="s">
        <v>6301</v>
      </c>
      <c r="R312" s="126"/>
      <c r="S312" s="126"/>
      <c r="T312" s="128" t="s">
        <v>7391</v>
      </c>
      <c r="U312" s="130" t="s">
        <v>7261</v>
      </c>
      <c r="V312" s="130" t="s">
        <v>7263</v>
      </c>
      <c r="W312" s="128" t="s">
        <v>7286</v>
      </c>
      <c r="X312" s="130" t="s">
        <v>7261</v>
      </c>
      <c r="Y312" s="126" t="s">
        <v>7263</v>
      </c>
      <c r="Z312" s="170"/>
    </row>
    <row r="313" spans="1:26" ht="30" hidden="1" x14ac:dyDescent="0.25">
      <c r="A313" s="85" t="s">
        <v>1621</v>
      </c>
      <c r="B313" s="128" t="s">
        <v>7202</v>
      </c>
      <c r="C313" s="128" t="s">
        <v>7357</v>
      </c>
      <c r="D313" s="133">
        <v>1</v>
      </c>
      <c r="E313" s="133">
        <v>1</v>
      </c>
      <c r="F313" s="128" t="s">
        <v>7227</v>
      </c>
      <c r="G313" s="128"/>
      <c r="H313" s="131">
        <v>1</v>
      </c>
      <c r="I313" s="131">
        <v>1</v>
      </c>
      <c r="J313" s="235" t="s">
        <v>7254</v>
      </c>
      <c r="K313" s="126" t="s">
        <v>4886</v>
      </c>
      <c r="L313" s="129" t="s">
        <v>48</v>
      </c>
      <c r="M313" s="129" t="s">
        <v>48</v>
      </c>
      <c r="N313" s="129"/>
      <c r="O313" s="129"/>
      <c r="P313" s="126"/>
      <c r="Q313" s="195" t="s">
        <v>6301</v>
      </c>
      <c r="R313" s="126"/>
      <c r="S313" s="126"/>
      <c r="T313" s="128" t="s">
        <v>7392</v>
      </c>
      <c r="U313" s="130" t="s">
        <v>7261</v>
      </c>
      <c r="V313" s="130" t="s">
        <v>7263</v>
      </c>
      <c r="W313" s="128" t="s">
        <v>7287</v>
      </c>
      <c r="X313" s="130" t="s">
        <v>7261</v>
      </c>
      <c r="Y313" s="126" t="s">
        <v>7263</v>
      </c>
      <c r="Z313" s="170"/>
    </row>
    <row r="314" spans="1:26" ht="30" hidden="1" x14ac:dyDescent="0.25">
      <c r="A314" s="85" t="s">
        <v>1622</v>
      </c>
      <c r="B314" s="128" t="s">
        <v>7202</v>
      </c>
      <c r="C314" s="128" t="s">
        <v>7358</v>
      </c>
      <c r="D314" s="133">
        <v>1</v>
      </c>
      <c r="E314" s="133">
        <v>1</v>
      </c>
      <c r="F314" s="128" t="s">
        <v>7228</v>
      </c>
      <c r="G314" s="128"/>
      <c r="H314" s="131">
        <v>1</v>
      </c>
      <c r="I314" s="131">
        <v>1</v>
      </c>
      <c r="J314" s="235" t="s">
        <v>7255</v>
      </c>
      <c r="K314" s="126" t="s">
        <v>4886</v>
      </c>
      <c r="L314" s="129" t="s">
        <v>48</v>
      </c>
      <c r="M314" s="129" t="s">
        <v>48</v>
      </c>
      <c r="N314" s="129"/>
      <c r="O314" s="129"/>
      <c r="P314" s="126"/>
      <c r="Q314" s="195" t="s">
        <v>6301</v>
      </c>
      <c r="R314" s="126"/>
      <c r="S314" s="126"/>
      <c r="T314" s="128" t="s">
        <v>7393</v>
      </c>
      <c r="U314" s="130" t="s">
        <v>7261</v>
      </c>
      <c r="V314" s="130" t="s">
        <v>7263</v>
      </c>
      <c r="W314" s="128" t="s">
        <v>7288</v>
      </c>
      <c r="X314" s="130" t="s">
        <v>7261</v>
      </c>
      <c r="Y314" s="126" t="s">
        <v>7263</v>
      </c>
      <c r="Z314" s="170"/>
    </row>
    <row r="315" spans="1:26" ht="30" hidden="1" x14ac:dyDescent="0.25">
      <c r="A315" s="85" t="s">
        <v>1623</v>
      </c>
      <c r="B315" s="128" t="s">
        <v>7202</v>
      </c>
      <c r="C315" s="128" t="s">
        <v>5579</v>
      </c>
      <c r="D315" s="133">
        <v>1</v>
      </c>
      <c r="E315" s="133">
        <v>1</v>
      </c>
      <c r="F315" s="128" t="s">
        <v>7229</v>
      </c>
      <c r="G315" s="128"/>
      <c r="H315" s="131">
        <v>1</v>
      </c>
      <c r="I315" s="131">
        <v>1</v>
      </c>
      <c r="J315" s="235" t="s">
        <v>7256</v>
      </c>
      <c r="K315" s="126" t="s">
        <v>4886</v>
      </c>
      <c r="L315" s="129" t="s">
        <v>48</v>
      </c>
      <c r="M315" s="129" t="s">
        <v>48</v>
      </c>
      <c r="N315" s="129"/>
      <c r="O315" s="129"/>
      <c r="P315" s="126"/>
      <c r="Q315" s="195" t="s">
        <v>6301</v>
      </c>
      <c r="R315" s="126"/>
      <c r="S315" s="126"/>
      <c r="T315" s="128" t="s">
        <v>7394</v>
      </c>
      <c r="U315" s="130" t="s">
        <v>7261</v>
      </c>
      <c r="V315" s="130" t="s">
        <v>7263</v>
      </c>
      <c r="W315" s="128" t="s">
        <v>7289</v>
      </c>
      <c r="X315" s="130" t="s">
        <v>7261</v>
      </c>
      <c r="Y315" s="126" t="s">
        <v>7263</v>
      </c>
      <c r="Z315" s="170"/>
    </row>
    <row r="316" spans="1:26" ht="30" hidden="1" x14ac:dyDescent="0.25">
      <c r="A316" s="85" t="s">
        <v>1624</v>
      </c>
      <c r="B316" s="128" t="s">
        <v>7202</v>
      </c>
      <c r="C316" s="128" t="s">
        <v>7359</v>
      </c>
      <c r="D316" s="133">
        <v>1</v>
      </c>
      <c r="E316" s="133">
        <v>1</v>
      </c>
      <c r="F316" s="128" t="s">
        <v>7230</v>
      </c>
      <c r="G316" s="128"/>
      <c r="H316" s="131">
        <v>1</v>
      </c>
      <c r="I316" s="131">
        <v>1</v>
      </c>
      <c r="J316" s="235" t="s">
        <v>7257</v>
      </c>
      <c r="K316" s="126" t="s">
        <v>4886</v>
      </c>
      <c r="L316" s="129" t="s">
        <v>48</v>
      </c>
      <c r="M316" s="129" t="s">
        <v>48</v>
      </c>
      <c r="N316" s="129"/>
      <c r="O316" s="129"/>
      <c r="P316" s="126"/>
      <c r="Q316" s="195" t="s">
        <v>6301</v>
      </c>
      <c r="R316" s="126"/>
      <c r="S316" s="126"/>
      <c r="T316" s="128" t="s">
        <v>7395</v>
      </c>
      <c r="U316" s="130" t="s">
        <v>7261</v>
      </c>
      <c r="V316" s="130" t="s">
        <v>7263</v>
      </c>
      <c r="W316" s="128" t="s">
        <v>7290</v>
      </c>
      <c r="X316" s="130" t="s">
        <v>7261</v>
      </c>
      <c r="Y316" s="126" t="s">
        <v>7263</v>
      </c>
      <c r="Z316" s="170"/>
    </row>
    <row r="317" spans="1:26" ht="30" hidden="1" x14ac:dyDescent="0.25">
      <c r="A317" s="85" t="s">
        <v>1625</v>
      </c>
      <c r="B317" s="128" t="s">
        <v>7202</v>
      </c>
      <c r="C317" s="128" t="s">
        <v>7360</v>
      </c>
      <c r="D317" s="133">
        <v>1</v>
      </c>
      <c r="E317" s="133">
        <v>1</v>
      </c>
      <c r="F317" s="128" t="s">
        <v>7231</v>
      </c>
      <c r="G317" s="128"/>
      <c r="H317" s="131">
        <v>1</v>
      </c>
      <c r="I317" s="131">
        <v>1</v>
      </c>
      <c r="J317" s="235" t="s">
        <v>7258</v>
      </c>
      <c r="K317" s="126" t="s">
        <v>4886</v>
      </c>
      <c r="L317" s="129" t="s">
        <v>48</v>
      </c>
      <c r="M317" s="129" t="s">
        <v>48</v>
      </c>
      <c r="N317" s="129"/>
      <c r="O317" s="129"/>
      <c r="P317" s="126"/>
      <c r="Q317" s="195" t="s">
        <v>6301</v>
      </c>
      <c r="R317" s="126"/>
      <c r="S317" s="126"/>
      <c r="T317" s="128" t="s">
        <v>7396</v>
      </c>
      <c r="U317" s="130" t="s">
        <v>7261</v>
      </c>
      <c r="V317" s="130" t="s">
        <v>7263</v>
      </c>
      <c r="W317" s="128" t="s">
        <v>7291</v>
      </c>
      <c r="X317" s="130" t="s">
        <v>7261</v>
      </c>
      <c r="Y317" s="126" t="s">
        <v>7263</v>
      </c>
      <c r="Z317" s="170"/>
    </row>
    <row r="318" spans="1:26" ht="30" hidden="1" x14ac:dyDescent="0.25">
      <c r="A318" s="85" t="s">
        <v>1626</v>
      </c>
      <c r="B318" s="128" t="s">
        <v>7202</v>
      </c>
      <c r="C318" s="128" t="s">
        <v>6708</v>
      </c>
      <c r="D318" s="133">
        <v>1</v>
      </c>
      <c r="E318" s="133">
        <v>1</v>
      </c>
      <c r="F318" s="128" t="s">
        <v>7232</v>
      </c>
      <c r="G318" s="128"/>
      <c r="H318" s="131">
        <v>1</v>
      </c>
      <c r="I318" s="131">
        <v>1</v>
      </c>
      <c r="J318" s="235" t="s">
        <v>6574</v>
      </c>
      <c r="K318" s="126" t="s">
        <v>4886</v>
      </c>
      <c r="L318" s="126"/>
      <c r="M318" s="126"/>
      <c r="N318" s="129" t="s">
        <v>48</v>
      </c>
      <c r="O318" s="129" t="s">
        <v>48</v>
      </c>
      <c r="P318" s="126"/>
      <c r="Q318" s="195" t="s">
        <v>6301</v>
      </c>
      <c r="R318" s="126"/>
      <c r="S318" s="126"/>
      <c r="T318" s="128" t="s">
        <v>7397</v>
      </c>
      <c r="U318" s="130" t="s">
        <v>7261</v>
      </c>
      <c r="V318" s="130" t="s">
        <v>7263</v>
      </c>
      <c r="W318" s="128" t="s">
        <v>7292</v>
      </c>
      <c r="X318" s="130" t="s">
        <v>7261</v>
      </c>
      <c r="Y318" s="126" t="s">
        <v>7263</v>
      </c>
      <c r="Z318" s="170"/>
    </row>
    <row r="319" spans="1:26" ht="30" hidden="1" x14ac:dyDescent="0.25">
      <c r="A319" s="85" t="s">
        <v>1627</v>
      </c>
      <c r="B319" s="128" t="s">
        <v>7202</v>
      </c>
      <c r="C319" s="128" t="s">
        <v>7361</v>
      </c>
      <c r="D319" s="133">
        <v>1</v>
      </c>
      <c r="E319" s="133">
        <v>1</v>
      </c>
      <c r="F319" s="128" t="s">
        <v>7233</v>
      </c>
      <c r="G319" s="128"/>
      <c r="H319" s="131">
        <v>1</v>
      </c>
      <c r="I319" s="131">
        <v>1</v>
      </c>
      <c r="J319" s="235" t="s">
        <v>7259</v>
      </c>
      <c r="K319" s="126" t="s">
        <v>4886</v>
      </c>
      <c r="L319" s="129" t="s">
        <v>48</v>
      </c>
      <c r="M319" s="129" t="s">
        <v>48</v>
      </c>
      <c r="N319" s="129"/>
      <c r="O319" s="129"/>
      <c r="P319" s="126"/>
      <c r="Q319" s="195" t="s">
        <v>6301</v>
      </c>
      <c r="R319" s="126"/>
      <c r="S319" s="126"/>
      <c r="T319" s="128" t="s">
        <v>7398</v>
      </c>
      <c r="U319" s="130" t="s">
        <v>7261</v>
      </c>
      <c r="V319" s="130" t="s">
        <v>7263</v>
      </c>
      <c r="W319" s="128" t="s">
        <v>7293</v>
      </c>
      <c r="X319" s="130" t="s">
        <v>7261</v>
      </c>
      <c r="Y319" s="126" t="s">
        <v>7263</v>
      </c>
      <c r="Z319" s="170"/>
    </row>
    <row r="320" spans="1:26" ht="30" hidden="1" x14ac:dyDescent="0.25">
      <c r="A320" s="85" t="s">
        <v>1628</v>
      </c>
      <c r="B320" s="128" t="s">
        <v>7202</v>
      </c>
      <c r="C320" s="128" t="s">
        <v>7362</v>
      </c>
      <c r="D320" s="133">
        <v>1</v>
      </c>
      <c r="E320" s="133">
        <v>1</v>
      </c>
      <c r="F320" s="128" t="s">
        <v>7234</v>
      </c>
      <c r="G320" s="128"/>
      <c r="H320" s="131">
        <v>1</v>
      </c>
      <c r="I320" s="131">
        <v>1</v>
      </c>
      <c r="J320" s="235" t="s">
        <v>7260</v>
      </c>
      <c r="K320" s="126" t="s">
        <v>4886</v>
      </c>
      <c r="L320" s="129" t="s">
        <v>48</v>
      </c>
      <c r="M320" s="129" t="s">
        <v>48</v>
      </c>
      <c r="N320" s="129"/>
      <c r="O320" s="129"/>
      <c r="P320" s="126"/>
      <c r="Q320" s="195" t="s">
        <v>6301</v>
      </c>
      <c r="R320" s="126"/>
      <c r="S320" s="126"/>
      <c r="T320" s="128" t="s">
        <v>7399</v>
      </c>
      <c r="U320" s="130" t="s">
        <v>7261</v>
      </c>
      <c r="V320" s="130" t="s">
        <v>7263</v>
      </c>
      <c r="W320" s="128" t="s">
        <v>7294</v>
      </c>
      <c r="X320" s="130" t="s">
        <v>7261</v>
      </c>
      <c r="Y320" s="126" t="s">
        <v>7263</v>
      </c>
      <c r="Z320" s="170"/>
    </row>
    <row r="321" spans="1:26" x14ac:dyDescent="0.25">
      <c r="A321" s="85"/>
      <c r="B321" s="128"/>
      <c r="C321" s="246"/>
      <c r="D321" s="133"/>
      <c r="E321" s="133"/>
      <c r="F321" s="244"/>
      <c r="G321" s="244"/>
      <c r="H321" s="133"/>
      <c r="I321" s="131"/>
      <c r="J321" s="235"/>
      <c r="K321" s="130"/>
      <c r="L321" s="129"/>
      <c r="M321" s="129"/>
      <c r="N321" s="129"/>
      <c r="O321" s="129"/>
      <c r="P321" s="126"/>
      <c r="Q321" s="195"/>
      <c r="R321" s="126"/>
      <c r="S321" s="126"/>
      <c r="T321" s="240"/>
      <c r="U321" s="130"/>
      <c r="V321" s="242"/>
      <c r="W321" s="241"/>
      <c r="X321" s="130"/>
      <c r="Y321" s="242"/>
      <c r="Z321" s="170"/>
    </row>
    <row r="322" spans="1:26" x14ac:dyDescent="0.25">
      <c r="A322" s="85"/>
      <c r="B322" s="128"/>
      <c r="C322" s="246"/>
      <c r="D322" s="133"/>
      <c r="E322" s="133"/>
      <c r="F322" s="244"/>
      <c r="G322" s="244"/>
      <c r="H322" s="133"/>
      <c r="I322" s="131"/>
      <c r="J322" s="235"/>
      <c r="K322" s="130"/>
      <c r="L322" s="129"/>
      <c r="M322" s="129"/>
      <c r="N322" s="129"/>
      <c r="O322" s="129"/>
      <c r="P322" s="126"/>
      <c r="Q322" s="195"/>
      <c r="R322" s="126"/>
      <c r="S322" s="126"/>
      <c r="T322" s="240"/>
      <c r="U322" s="130"/>
      <c r="V322" s="242"/>
      <c r="W322" s="241"/>
      <c r="X322" s="130"/>
      <c r="Y322" s="242"/>
      <c r="Z322" s="170"/>
    </row>
    <row r="323" spans="1:26" x14ac:dyDescent="0.25">
      <c r="A323" s="85"/>
      <c r="B323" s="128"/>
      <c r="C323" s="246"/>
      <c r="D323" s="133"/>
      <c r="E323" s="133"/>
      <c r="F323" s="244"/>
      <c r="G323" s="244"/>
      <c r="H323" s="133"/>
      <c r="I323" s="131"/>
      <c r="J323" s="235"/>
      <c r="K323" s="130"/>
      <c r="L323" s="129"/>
      <c r="M323" s="129"/>
      <c r="N323" s="129"/>
      <c r="O323" s="129"/>
      <c r="P323" s="126"/>
      <c r="Q323" s="195"/>
      <c r="R323" s="126"/>
      <c r="S323" s="126"/>
      <c r="T323" s="240"/>
      <c r="U323" s="130"/>
      <c r="V323" s="242"/>
      <c r="W323" s="241"/>
      <c r="X323" s="130"/>
      <c r="Y323" s="242"/>
      <c r="Z323" s="170"/>
    </row>
    <row r="324" spans="1:26" x14ac:dyDescent="0.25">
      <c r="A324" s="85"/>
      <c r="B324" s="128"/>
      <c r="C324" s="246"/>
      <c r="D324" s="133"/>
      <c r="E324" s="133"/>
      <c r="F324" s="244"/>
      <c r="G324" s="244"/>
      <c r="H324" s="133"/>
      <c r="I324" s="131"/>
      <c r="J324" s="235"/>
      <c r="K324" s="130"/>
      <c r="L324" s="129"/>
      <c r="M324" s="129"/>
      <c r="N324" s="129"/>
      <c r="O324" s="129"/>
      <c r="P324" s="126"/>
      <c r="Q324" s="195"/>
      <c r="R324" s="126"/>
      <c r="S324" s="126"/>
      <c r="T324" s="240"/>
      <c r="U324" s="130"/>
      <c r="V324" s="242"/>
      <c r="W324" s="241"/>
      <c r="X324" s="130"/>
      <c r="Y324" s="242"/>
      <c r="Z324" s="170"/>
    </row>
    <row r="325" spans="1:26" x14ac:dyDescent="0.25">
      <c r="A325" s="85"/>
      <c r="B325" s="128"/>
      <c r="C325" s="246"/>
      <c r="D325" s="133"/>
      <c r="E325" s="133"/>
      <c r="F325" s="244"/>
      <c r="G325" s="244"/>
      <c r="H325" s="133"/>
      <c r="I325" s="131"/>
      <c r="J325" s="235"/>
      <c r="K325" s="130"/>
      <c r="L325" s="129"/>
      <c r="M325" s="129"/>
      <c r="N325" s="129"/>
      <c r="O325" s="129"/>
      <c r="P325" s="126"/>
      <c r="Q325" s="195"/>
      <c r="R325" s="126"/>
      <c r="S325" s="126"/>
      <c r="T325" s="240"/>
      <c r="U325" s="130"/>
      <c r="V325" s="242"/>
      <c r="W325" s="241"/>
      <c r="X325" s="130"/>
      <c r="Y325" s="242"/>
      <c r="Z325" s="170"/>
    </row>
    <row r="326" spans="1:26" x14ac:dyDescent="0.25">
      <c r="A326" s="85"/>
      <c r="B326" s="128"/>
      <c r="C326" s="246"/>
      <c r="D326" s="133"/>
      <c r="E326" s="133"/>
      <c r="F326" s="244"/>
      <c r="G326" s="244"/>
      <c r="H326" s="133"/>
      <c r="I326" s="131"/>
      <c r="J326" s="235"/>
      <c r="K326" s="130"/>
      <c r="L326" s="129"/>
      <c r="M326" s="129"/>
      <c r="N326" s="129"/>
      <c r="O326" s="129"/>
      <c r="P326" s="126"/>
      <c r="Q326" s="195"/>
      <c r="R326" s="126"/>
      <c r="S326" s="126"/>
      <c r="T326" s="240"/>
      <c r="U326" s="130"/>
      <c r="V326" s="242"/>
      <c r="W326" s="241"/>
      <c r="X326" s="130"/>
      <c r="Y326" s="242"/>
      <c r="Z326" s="170"/>
    </row>
    <row r="327" spans="1:26" x14ac:dyDescent="0.25">
      <c r="A327" s="85"/>
      <c r="B327" s="128"/>
      <c r="C327" s="246"/>
      <c r="D327" s="133"/>
      <c r="E327" s="133"/>
      <c r="F327" s="244"/>
      <c r="G327" s="244"/>
      <c r="H327" s="133"/>
      <c r="I327" s="131"/>
      <c r="J327" s="235"/>
      <c r="K327" s="130"/>
      <c r="L327" s="129"/>
      <c r="M327" s="129"/>
      <c r="N327" s="129"/>
      <c r="O327" s="129"/>
      <c r="P327" s="126"/>
      <c r="Q327" s="195"/>
      <c r="R327" s="126"/>
      <c r="S327" s="126"/>
      <c r="T327" s="240"/>
      <c r="U327" s="130"/>
      <c r="V327" s="242"/>
      <c r="W327" s="241"/>
      <c r="X327" s="130"/>
      <c r="Y327" s="242"/>
      <c r="Z327" s="170"/>
    </row>
    <row r="328" spans="1:26" x14ac:dyDescent="0.25">
      <c r="A328" s="85"/>
      <c r="B328" s="128"/>
      <c r="C328" s="246"/>
      <c r="D328" s="133"/>
      <c r="E328" s="133"/>
      <c r="F328" s="244"/>
      <c r="G328" s="244"/>
      <c r="H328" s="133"/>
      <c r="I328" s="131"/>
      <c r="J328" s="235"/>
      <c r="K328" s="130"/>
      <c r="L328" s="129"/>
      <c r="M328" s="129"/>
      <c r="N328" s="129"/>
      <c r="O328" s="129"/>
      <c r="P328" s="126"/>
      <c r="Q328" s="195"/>
      <c r="R328" s="126"/>
      <c r="S328" s="126"/>
      <c r="T328" s="240"/>
      <c r="U328" s="130"/>
      <c r="V328" s="242"/>
      <c r="W328" s="241"/>
      <c r="X328" s="130"/>
      <c r="Y328" s="242"/>
      <c r="Z328" s="170"/>
    </row>
    <row r="329" spans="1:26" x14ac:dyDescent="0.25">
      <c r="A329" s="85"/>
      <c r="B329" s="247"/>
      <c r="C329" s="243"/>
      <c r="D329" s="240"/>
      <c r="E329" s="133"/>
      <c r="F329" s="243"/>
      <c r="G329" s="243"/>
      <c r="H329" s="133"/>
      <c r="I329" s="131"/>
      <c r="J329" s="235"/>
      <c r="K329" s="222"/>
      <c r="L329" s="241"/>
      <c r="M329" s="241"/>
      <c r="N329" s="241"/>
      <c r="O329" s="241"/>
      <c r="P329" s="217"/>
      <c r="Q329" s="245"/>
      <c r="R329" s="217"/>
      <c r="S329" s="217"/>
      <c r="T329" s="240"/>
      <c r="U329" s="222"/>
      <c r="V329" s="240"/>
      <c r="W329" s="241"/>
      <c r="X329" s="222"/>
      <c r="Y329" s="240"/>
      <c r="Z329" s="170"/>
    </row>
    <row r="330" spans="1:26" x14ac:dyDescent="0.25">
      <c r="A330" s="85"/>
      <c r="B330" s="247"/>
      <c r="C330" s="243"/>
      <c r="D330" s="240"/>
      <c r="E330" s="133"/>
      <c r="F330" s="243"/>
      <c r="G330" s="243"/>
      <c r="H330" s="133"/>
      <c r="I330" s="131"/>
      <c r="J330" s="235"/>
      <c r="K330" s="222"/>
      <c r="L330" s="241"/>
      <c r="M330" s="241"/>
      <c r="N330" s="241"/>
      <c r="O330" s="241"/>
      <c r="P330" s="217"/>
      <c r="Q330" s="245"/>
      <c r="R330" s="217"/>
      <c r="S330" s="217"/>
      <c r="T330" s="240"/>
      <c r="U330" s="222"/>
      <c r="V330" s="240"/>
      <c r="W330" s="241"/>
      <c r="X330" s="222"/>
      <c r="Y330" s="240"/>
      <c r="Z330" s="170"/>
    </row>
    <row r="331" spans="1:26" x14ac:dyDescent="0.25">
      <c r="A331" s="85"/>
      <c r="B331" s="247"/>
      <c r="C331" s="243"/>
      <c r="D331" s="240"/>
      <c r="E331" s="133"/>
      <c r="F331" s="243"/>
      <c r="G331" s="243"/>
      <c r="H331" s="133"/>
      <c r="I331" s="131"/>
      <c r="J331" s="235"/>
      <c r="K331" s="222"/>
      <c r="L331" s="241"/>
      <c r="M331" s="241"/>
      <c r="N331" s="241"/>
      <c r="O331" s="241"/>
      <c r="P331" s="217"/>
      <c r="Q331" s="245"/>
      <c r="R331" s="217"/>
      <c r="S331" s="217"/>
      <c r="T331" s="240"/>
      <c r="U331" s="222"/>
      <c r="V331" s="240"/>
      <c r="W331" s="241"/>
      <c r="X331" s="222"/>
      <c r="Y331" s="240"/>
      <c r="Z331" s="170"/>
    </row>
    <row r="332" spans="1:26" x14ac:dyDescent="0.25">
      <c r="A332" s="85"/>
      <c r="B332" s="247"/>
      <c r="C332" s="243"/>
      <c r="D332" s="240"/>
      <c r="E332" s="133"/>
      <c r="F332" s="243"/>
      <c r="G332" s="243"/>
      <c r="H332" s="133"/>
      <c r="I332" s="131"/>
      <c r="J332" s="235"/>
      <c r="K332" s="222"/>
      <c r="L332" s="241"/>
      <c r="M332" s="241"/>
      <c r="N332" s="241"/>
      <c r="O332" s="241"/>
      <c r="P332" s="217"/>
      <c r="Q332" s="245"/>
      <c r="R332" s="217"/>
      <c r="S332" s="217"/>
      <c r="T332" s="240"/>
      <c r="U332" s="222"/>
      <c r="V332" s="240"/>
      <c r="W332" s="241"/>
      <c r="X332" s="222"/>
      <c r="Y332" s="240"/>
      <c r="Z332" s="170"/>
    </row>
    <row r="333" spans="1:26" x14ac:dyDescent="0.25">
      <c r="A333" s="85"/>
      <c r="B333" s="247"/>
      <c r="C333" s="243"/>
      <c r="D333" s="240"/>
      <c r="E333" s="133"/>
      <c r="F333" s="243"/>
      <c r="G333" s="243"/>
      <c r="H333" s="133"/>
      <c r="I333" s="131"/>
      <c r="J333" s="235"/>
      <c r="K333" s="222"/>
      <c r="L333" s="241"/>
      <c r="M333" s="241"/>
      <c r="N333" s="241"/>
      <c r="O333" s="241"/>
      <c r="P333" s="217"/>
      <c r="Q333" s="245"/>
      <c r="R333" s="217"/>
      <c r="S333" s="217"/>
      <c r="T333" s="240"/>
      <c r="U333" s="222"/>
      <c r="V333" s="240"/>
      <c r="W333" s="241"/>
      <c r="X333" s="222"/>
      <c r="Y333" s="240"/>
      <c r="Z333" s="170"/>
    </row>
    <row r="334" spans="1:26" x14ac:dyDescent="0.25">
      <c r="A334" s="85"/>
      <c r="B334" s="247"/>
      <c r="C334" s="243"/>
      <c r="D334" s="240"/>
      <c r="E334" s="133"/>
      <c r="F334" s="243"/>
      <c r="G334" s="243"/>
      <c r="H334" s="133"/>
      <c r="I334" s="131"/>
      <c r="J334" s="235"/>
      <c r="K334" s="222"/>
      <c r="L334" s="241"/>
      <c r="M334" s="241"/>
      <c r="N334" s="241"/>
      <c r="O334" s="241"/>
      <c r="P334" s="217"/>
      <c r="Q334" s="245"/>
      <c r="R334" s="217"/>
      <c r="S334" s="217"/>
      <c r="T334" s="240"/>
      <c r="U334" s="222"/>
      <c r="V334" s="240"/>
      <c r="W334" s="241"/>
      <c r="X334" s="222"/>
      <c r="Y334" s="240"/>
      <c r="Z334" s="170"/>
    </row>
    <row r="335" spans="1:26" x14ac:dyDescent="0.25">
      <c r="A335" s="85"/>
      <c r="B335" s="247"/>
      <c r="C335" s="243"/>
      <c r="D335" s="240"/>
      <c r="E335" s="133"/>
      <c r="F335" s="243"/>
      <c r="G335" s="243"/>
      <c r="H335" s="133"/>
      <c r="I335" s="131"/>
      <c r="J335" s="235"/>
      <c r="K335" s="222"/>
      <c r="L335" s="241"/>
      <c r="M335" s="241"/>
      <c r="N335" s="241"/>
      <c r="O335" s="241"/>
      <c r="P335" s="217"/>
      <c r="Q335" s="245"/>
      <c r="R335" s="217"/>
      <c r="S335" s="217"/>
      <c r="T335" s="240"/>
      <c r="U335" s="222"/>
      <c r="V335" s="240"/>
      <c r="W335" s="241"/>
      <c r="X335" s="222"/>
      <c r="Y335" s="240"/>
      <c r="Z335" s="170"/>
    </row>
    <row r="336" spans="1:26" x14ac:dyDescent="0.25">
      <c r="A336" s="85"/>
      <c r="B336" s="247"/>
      <c r="C336" s="243"/>
      <c r="D336" s="240"/>
      <c r="E336" s="133"/>
      <c r="F336" s="243"/>
      <c r="G336" s="243"/>
      <c r="H336" s="133"/>
      <c r="I336" s="131"/>
      <c r="J336" s="235"/>
      <c r="K336" s="222"/>
      <c r="L336" s="241"/>
      <c r="M336" s="241"/>
      <c r="N336" s="241"/>
      <c r="O336" s="241"/>
      <c r="P336" s="217"/>
      <c r="Q336" s="245"/>
      <c r="R336" s="217"/>
      <c r="S336" s="217"/>
      <c r="T336" s="240"/>
      <c r="U336" s="222"/>
      <c r="V336" s="240"/>
      <c r="W336" s="241"/>
      <c r="X336" s="222"/>
      <c r="Y336" s="240"/>
      <c r="Z336" s="170"/>
    </row>
    <row r="337" spans="1:26" x14ac:dyDescent="0.25">
      <c r="A337" s="85"/>
      <c r="B337" s="247"/>
      <c r="C337" s="243"/>
      <c r="D337" s="240"/>
      <c r="E337" s="133"/>
      <c r="F337" s="243"/>
      <c r="G337" s="243"/>
      <c r="H337" s="133"/>
      <c r="I337" s="131"/>
      <c r="J337" s="235"/>
      <c r="K337" s="222"/>
      <c r="L337" s="241"/>
      <c r="M337" s="241"/>
      <c r="N337" s="241"/>
      <c r="O337" s="241"/>
      <c r="P337" s="217"/>
      <c r="Q337" s="245"/>
      <c r="R337" s="217"/>
      <c r="S337" s="217"/>
      <c r="T337" s="240"/>
      <c r="U337" s="222"/>
      <c r="V337" s="240"/>
      <c r="W337" s="241"/>
      <c r="X337" s="222"/>
      <c r="Y337" s="240"/>
      <c r="Z337" s="170"/>
    </row>
    <row r="338" spans="1:26" x14ac:dyDescent="0.25">
      <c r="A338" s="85"/>
      <c r="B338" s="247"/>
      <c r="C338" s="243"/>
      <c r="D338" s="240"/>
      <c r="E338" s="133"/>
      <c r="F338" s="243"/>
      <c r="G338" s="243"/>
      <c r="H338" s="133"/>
      <c r="I338" s="131"/>
      <c r="J338" s="235"/>
      <c r="K338" s="222"/>
      <c r="L338" s="241"/>
      <c r="M338" s="241"/>
      <c r="N338" s="241"/>
      <c r="O338" s="241"/>
      <c r="P338" s="217"/>
      <c r="Q338" s="245"/>
      <c r="R338" s="217"/>
      <c r="S338" s="217"/>
      <c r="T338" s="240"/>
      <c r="U338" s="222"/>
      <c r="V338" s="240"/>
      <c r="W338" s="241"/>
      <c r="X338" s="222"/>
      <c r="Y338" s="240"/>
      <c r="Z338" s="170"/>
    </row>
    <row r="339" spans="1:26" x14ac:dyDescent="0.25">
      <c r="A339" s="85"/>
      <c r="B339" s="247"/>
      <c r="C339" s="243"/>
      <c r="D339" s="240"/>
      <c r="E339" s="133"/>
      <c r="F339" s="243"/>
      <c r="G339" s="243"/>
      <c r="H339" s="133"/>
      <c r="I339" s="131"/>
      <c r="J339" s="235"/>
      <c r="K339" s="222"/>
      <c r="L339" s="241"/>
      <c r="M339" s="241"/>
      <c r="N339" s="241"/>
      <c r="O339" s="241"/>
      <c r="P339" s="217"/>
      <c r="Q339" s="245"/>
      <c r="R339" s="217"/>
      <c r="S339" s="217"/>
      <c r="T339" s="240"/>
      <c r="U339" s="222"/>
      <c r="V339" s="240"/>
      <c r="W339" s="241"/>
      <c r="X339" s="222"/>
      <c r="Y339" s="240"/>
      <c r="Z339" s="170"/>
    </row>
    <row r="340" spans="1:26" x14ac:dyDescent="0.25">
      <c r="A340" s="85"/>
      <c r="B340" s="247"/>
      <c r="C340" s="243"/>
      <c r="D340" s="240"/>
      <c r="E340" s="133"/>
      <c r="F340" s="243"/>
      <c r="G340" s="243"/>
      <c r="H340" s="133"/>
      <c r="I340" s="131"/>
      <c r="J340" s="235"/>
      <c r="K340" s="222"/>
      <c r="L340" s="241"/>
      <c r="M340" s="241"/>
      <c r="N340" s="241"/>
      <c r="O340" s="241"/>
      <c r="P340" s="217"/>
      <c r="Q340" s="245"/>
      <c r="R340" s="217"/>
      <c r="S340" s="217"/>
      <c r="T340" s="240"/>
      <c r="U340" s="222"/>
      <c r="V340" s="240"/>
      <c r="W340" s="241"/>
      <c r="X340" s="222"/>
      <c r="Y340" s="240"/>
      <c r="Z340" s="170"/>
    </row>
    <row r="341" spans="1:26" x14ac:dyDescent="0.25">
      <c r="A341" s="85"/>
      <c r="B341" s="247"/>
      <c r="C341" s="243"/>
      <c r="D341" s="240"/>
      <c r="E341" s="133"/>
      <c r="F341" s="243"/>
      <c r="G341" s="243"/>
      <c r="H341" s="133"/>
      <c r="I341" s="131"/>
      <c r="J341" s="235"/>
      <c r="K341" s="222"/>
      <c r="L341" s="241"/>
      <c r="M341" s="241"/>
      <c r="N341" s="241"/>
      <c r="O341" s="241"/>
      <c r="P341" s="217"/>
      <c r="Q341" s="245"/>
      <c r="R341" s="217"/>
      <c r="S341" s="217"/>
      <c r="T341" s="240"/>
      <c r="U341" s="222"/>
      <c r="V341" s="240"/>
      <c r="W341" s="241"/>
      <c r="X341" s="222"/>
      <c r="Y341" s="240"/>
      <c r="Z341" s="170"/>
    </row>
    <row r="342" spans="1:26" x14ac:dyDescent="0.25">
      <c r="A342" s="85"/>
      <c r="B342" s="247"/>
      <c r="C342" s="243"/>
      <c r="D342" s="240"/>
      <c r="E342" s="133"/>
      <c r="F342" s="243"/>
      <c r="G342" s="243"/>
      <c r="H342" s="133"/>
      <c r="I342" s="131"/>
      <c r="J342" s="235"/>
      <c r="K342" s="222"/>
      <c r="L342" s="241"/>
      <c r="M342" s="241"/>
      <c r="N342" s="241"/>
      <c r="O342" s="241"/>
      <c r="P342" s="217"/>
      <c r="Q342" s="245"/>
      <c r="R342" s="217"/>
      <c r="S342" s="217"/>
      <c r="T342" s="240"/>
      <c r="U342" s="222"/>
      <c r="V342" s="240"/>
      <c r="W342" s="241"/>
      <c r="X342" s="222"/>
      <c r="Y342" s="240"/>
      <c r="Z342" s="170"/>
    </row>
    <row r="343" spans="1:26" x14ac:dyDescent="0.25">
      <c r="A343" s="85"/>
      <c r="B343" s="247"/>
      <c r="C343" s="243"/>
      <c r="D343" s="240"/>
      <c r="E343" s="133"/>
      <c r="F343" s="243"/>
      <c r="G343" s="243"/>
      <c r="H343" s="133"/>
      <c r="I343" s="131"/>
      <c r="J343" s="235"/>
      <c r="K343" s="222"/>
      <c r="L343" s="241"/>
      <c r="M343" s="241"/>
      <c r="N343" s="241"/>
      <c r="O343" s="241"/>
      <c r="P343" s="217"/>
      <c r="Q343" s="245"/>
      <c r="R343" s="217"/>
      <c r="S343" s="217"/>
      <c r="T343" s="240"/>
      <c r="U343" s="222"/>
      <c r="V343" s="240"/>
      <c r="W343" s="241"/>
      <c r="X343" s="222"/>
      <c r="Y343" s="240"/>
      <c r="Z343" s="170"/>
    </row>
    <row r="344" spans="1:26" hidden="1" x14ac:dyDescent="0.25">
      <c r="A344" s="85" t="s">
        <v>5991</v>
      </c>
      <c r="B344" s="247" t="s">
        <v>5689</v>
      </c>
      <c r="C344" s="128" t="s">
        <v>7409</v>
      </c>
      <c r="D344" s="133">
        <v>1</v>
      </c>
      <c r="E344" s="133">
        <v>1</v>
      </c>
      <c r="F344" s="128" t="s">
        <v>7414</v>
      </c>
      <c r="G344" s="128"/>
      <c r="H344" s="133">
        <v>1</v>
      </c>
      <c r="I344" s="131">
        <v>1</v>
      </c>
      <c r="J344" s="235" t="s">
        <v>7523</v>
      </c>
      <c r="K344" s="128" t="s">
        <v>4886</v>
      </c>
      <c r="L344" s="241" t="s">
        <v>48</v>
      </c>
      <c r="M344" s="241" t="s">
        <v>48</v>
      </c>
      <c r="N344" s="126"/>
      <c r="O344" s="126"/>
      <c r="P344" s="126" t="s">
        <v>7530</v>
      </c>
      <c r="Q344" s="129" t="s">
        <v>6195</v>
      </c>
      <c r="R344" s="126" t="s">
        <v>7529</v>
      </c>
      <c r="S344" s="126"/>
      <c r="T344" s="240" t="s">
        <v>7531</v>
      </c>
      <c r="U344" s="130" t="s">
        <v>7406</v>
      </c>
      <c r="V344" s="130" t="s">
        <v>7408</v>
      </c>
      <c r="W344" s="241" t="s">
        <v>7560</v>
      </c>
      <c r="X344" s="130" t="s">
        <v>7406</v>
      </c>
      <c r="Y344" s="130" t="s">
        <v>7408</v>
      </c>
    </row>
    <row r="345" spans="1:26" hidden="1" x14ac:dyDescent="0.25">
      <c r="A345" s="85" t="s">
        <v>5994</v>
      </c>
      <c r="B345" s="247" t="s">
        <v>5689</v>
      </c>
      <c r="C345" s="128" t="s">
        <v>1946</v>
      </c>
      <c r="D345" s="133">
        <v>1</v>
      </c>
      <c r="E345" s="133">
        <v>1</v>
      </c>
      <c r="F345" s="128" t="s">
        <v>7415</v>
      </c>
      <c r="G345" s="128"/>
      <c r="H345" s="133">
        <v>1</v>
      </c>
      <c r="I345" s="131">
        <v>1</v>
      </c>
      <c r="J345" s="235" t="s">
        <v>7524</v>
      </c>
      <c r="K345" s="128" t="s">
        <v>4886</v>
      </c>
      <c r="L345" s="241" t="s">
        <v>48</v>
      </c>
      <c r="M345" s="241" t="s">
        <v>48</v>
      </c>
      <c r="N345" s="126"/>
      <c r="O345" s="126"/>
      <c r="P345" s="126" t="s">
        <v>7530</v>
      </c>
      <c r="Q345" s="129" t="s">
        <v>6195</v>
      </c>
      <c r="R345" s="126" t="s">
        <v>7529</v>
      </c>
      <c r="S345" s="126"/>
      <c r="T345" s="240" t="s">
        <v>7532</v>
      </c>
      <c r="U345" s="130" t="s">
        <v>7406</v>
      </c>
      <c r="V345" s="130" t="s">
        <v>7408</v>
      </c>
      <c r="W345" s="241" t="s">
        <v>7561</v>
      </c>
      <c r="X345" s="130" t="s">
        <v>7406</v>
      </c>
      <c r="Y345" s="130" t="s">
        <v>7408</v>
      </c>
    </row>
    <row r="346" spans="1:26" hidden="1" x14ac:dyDescent="0.25">
      <c r="A346" s="85" t="s">
        <v>5996</v>
      </c>
      <c r="B346" s="247" t="s">
        <v>5689</v>
      </c>
      <c r="C346" s="128" t="s">
        <v>7410</v>
      </c>
      <c r="D346" s="133">
        <v>1</v>
      </c>
      <c r="E346" s="133">
        <v>1</v>
      </c>
      <c r="F346" s="128" t="s">
        <v>7416</v>
      </c>
      <c r="G346" s="128"/>
      <c r="H346" s="133">
        <v>1</v>
      </c>
      <c r="I346" s="131">
        <v>1</v>
      </c>
      <c r="J346" s="235" t="s">
        <v>7525</v>
      </c>
      <c r="K346" s="128" t="s">
        <v>4886</v>
      </c>
      <c r="L346" s="241" t="s">
        <v>48</v>
      </c>
      <c r="M346" s="241" t="s">
        <v>48</v>
      </c>
      <c r="N346" s="126"/>
      <c r="O346" s="126"/>
      <c r="P346" s="126" t="s">
        <v>7530</v>
      </c>
      <c r="Q346" s="129" t="s">
        <v>6195</v>
      </c>
      <c r="R346" s="126" t="s">
        <v>7529</v>
      </c>
      <c r="S346" s="126"/>
      <c r="T346" s="240" t="s">
        <v>7533</v>
      </c>
      <c r="U346" s="130" t="s">
        <v>7406</v>
      </c>
      <c r="V346" s="130" t="s">
        <v>7408</v>
      </c>
      <c r="W346" s="241" t="s">
        <v>7562</v>
      </c>
      <c r="X346" s="130" t="s">
        <v>7406</v>
      </c>
      <c r="Y346" s="130" t="s">
        <v>7408</v>
      </c>
    </row>
    <row r="347" spans="1:26" hidden="1" x14ac:dyDescent="0.25">
      <c r="A347" s="85" t="s">
        <v>5999</v>
      </c>
      <c r="B347" s="247" t="s">
        <v>5689</v>
      </c>
      <c r="C347" s="128" t="s">
        <v>7411</v>
      </c>
      <c r="D347" s="133">
        <v>1</v>
      </c>
      <c r="E347" s="133">
        <v>1</v>
      </c>
      <c r="F347" s="128" t="s">
        <v>7417</v>
      </c>
      <c r="G347" s="128"/>
      <c r="H347" s="133">
        <v>1</v>
      </c>
      <c r="I347" s="131">
        <v>1</v>
      </c>
      <c r="J347" s="235" t="s">
        <v>7526</v>
      </c>
      <c r="K347" s="128" t="s">
        <v>4886</v>
      </c>
      <c r="L347" s="241" t="s">
        <v>48</v>
      </c>
      <c r="M347" s="241" t="s">
        <v>48</v>
      </c>
      <c r="N347" s="126"/>
      <c r="O347" s="126"/>
      <c r="P347" s="126" t="s">
        <v>7530</v>
      </c>
      <c r="Q347" s="129" t="s">
        <v>6195</v>
      </c>
      <c r="R347" s="126" t="s">
        <v>7529</v>
      </c>
      <c r="S347" s="126"/>
      <c r="T347" s="240" t="s">
        <v>7534</v>
      </c>
      <c r="U347" s="130" t="s">
        <v>7406</v>
      </c>
      <c r="V347" s="130" t="s">
        <v>7408</v>
      </c>
      <c r="W347" s="241" t="s">
        <v>7563</v>
      </c>
      <c r="X347" s="130" t="s">
        <v>7406</v>
      </c>
      <c r="Y347" s="130" t="s">
        <v>7408</v>
      </c>
    </row>
    <row r="348" spans="1:26" ht="45" hidden="1" x14ac:dyDescent="0.25">
      <c r="A348" s="85" t="s">
        <v>6002</v>
      </c>
      <c r="B348" s="247" t="s">
        <v>5689</v>
      </c>
      <c r="C348" s="128" t="s">
        <v>7412</v>
      </c>
      <c r="D348" s="199" t="s">
        <v>7522</v>
      </c>
      <c r="E348" s="133"/>
      <c r="F348" s="128" t="s">
        <v>7418</v>
      </c>
      <c r="G348" s="128"/>
      <c r="H348" s="133">
        <v>1</v>
      </c>
      <c r="I348" s="131">
        <v>1</v>
      </c>
      <c r="J348" s="235" t="s">
        <v>4607</v>
      </c>
      <c r="K348" s="128" t="s">
        <v>4886</v>
      </c>
      <c r="L348" s="241" t="s">
        <v>48</v>
      </c>
      <c r="M348" s="241" t="s">
        <v>48</v>
      </c>
      <c r="N348" s="126"/>
      <c r="O348" s="126"/>
      <c r="P348" s="126" t="s">
        <v>7530</v>
      </c>
      <c r="Q348" s="129" t="s">
        <v>6195</v>
      </c>
      <c r="R348" s="126" t="s">
        <v>7529</v>
      </c>
      <c r="S348" s="126"/>
      <c r="T348" s="215"/>
      <c r="U348" s="130"/>
      <c r="V348" s="130"/>
      <c r="W348" s="241" t="s">
        <v>7564</v>
      </c>
      <c r="X348" s="130" t="s">
        <v>7406</v>
      </c>
      <c r="Y348" s="130" t="s">
        <v>7408</v>
      </c>
    </row>
    <row r="349" spans="1:26" hidden="1" x14ac:dyDescent="0.25">
      <c r="A349" s="85" t="s">
        <v>6004</v>
      </c>
      <c r="B349" s="247" t="s">
        <v>5689</v>
      </c>
      <c r="C349" s="128" t="s">
        <v>7413</v>
      </c>
      <c r="D349" s="133">
        <v>1</v>
      </c>
      <c r="E349" s="133">
        <v>1</v>
      </c>
      <c r="F349" s="128" t="s">
        <v>7419</v>
      </c>
      <c r="G349" s="128"/>
      <c r="H349" s="133">
        <v>1</v>
      </c>
      <c r="I349" s="131">
        <v>1</v>
      </c>
      <c r="J349" s="235" t="s">
        <v>7527</v>
      </c>
      <c r="K349" s="128" t="s">
        <v>4886</v>
      </c>
      <c r="L349" s="241" t="s">
        <v>48</v>
      </c>
      <c r="M349" s="241" t="s">
        <v>48</v>
      </c>
      <c r="N349" s="126"/>
      <c r="O349" s="126"/>
      <c r="P349" s="126" t="s">
        <v>7530</v>
      </c>
      <c r="Q349" s="129" t="s">
        <v>6195</v>
      </c>
      <c r="R349" s="126" t="s">
        <v>7529</v>
      </c>
      <c r="S349" s="126"/>
      <c r="T349" s="240" t="s">
        <v>7535</v>
      </c>
      <c r="U349" s="130" t="s">
        <v>7406</v>
      </c>
      <c r="V349" s="130" t="s">
        <v>7408</v>
      </c>
      <c r="W349" s="241" t="s">
        <v>7565</v>
      </c>
      <c r="X349" s="130" t="s">
        <v>7406</v>
      </c>
      <c r="Y349" s="130" t="s">
        <v>7408</v>
      </c>
    </row>
    <row r="350" spans="1:26" hidden="1" x14ac:dyDescent="0.25">
      <c r="A350" s="85" t="s">
        <v>6007</v>
      </c>
      <c r="B350" s="247" t="s">
        <v>5689</v>
      </c>
      <c r="C350" s="128" t="s">
        <v>7537</v>
      </c>
      <c r="D350" s="133">
        <v>1</v>
      </c>
      <c r="E350" s="133">
        <v>1</v>
      </c>
      <c r="F350" s="128" t="s">
        <v>7538</v>
      </c>
      <c r="G350" s="128"/>
      <c r="H350" s="137">
        <v>1</v>
      </c>
      <c r="I350" s="131">
        <v>1</v>
      </c>
      <c r="J350" s="235" t="s">
        <v>7528</v>
      </c>
      <c r="K350" s="128" t="s">
        <v>4886</v>
      </c>
      <c r="L350" s="241" t="s">
        <v>48</v>
      </c>
      <c r="M350" s="241" t="s">
        <v>48</v>
      </c>
      <c r="N350" s="126"/>
      <c r="O350" s="126"/>
      <c r="P350" s="126" t="s">
        <v>7530</v>
      </c>
      <c r="Q350" s="129" t="s">
        <v>6195</v>
      </c>
      <c r="R350" s="126" t="s">
        <v>7529</v>
      </c>
      <c r="S350" s="126"/>
      <c r="T350" s="240" t="s">
        <v>7536</v>
      </c>
      <c r="U350" s="130" t="s">
        <v>7406</v>
      </c>
      <c r="V350" s="130" t="s">
        <v>7408</v>
      </c>
      <c r="W350" s="241" t="s">
        <v>7566</v>
      </c>
      <c r="X350" s="130" t="s">
        <v>7559</v>
      </c>
      <c r="Y350" s="242" t="s">
        <v>7558</v>
      </c>
    </row>
    <row r="351" spans="1:26" ht="30" hidden="1" x14ac:dyDescent="0.25">
      <c r="A351" s="85" t="s">
        <v>6010</v>
      </c>
      <c r="B351" s="247" t="s">
        <v>4693</v>
      </c>
      <c r="C351" s="244" t="s">
        <v>7539</v>
      </c>
      <c r="D351" s="240">
        <v>1</v>
      </c>
      <c r="E351" s="133">
        <v>1</v>
      </c>
      <c r="F351" s="244" t="s">
        <v>7544</v>
      </c>
      <c r="G351" s="244"/>
      <c r="H351" s="240">
        <v>1</v>
      </c>
      <c r="I351" s="131">
        <v>1</v>
      </c>
      <c r="J351" s="235" t="s">
        <v>7573</v>
      </c>
      <c r="K351" s="128" t="s">
        <v>4581</v>
      </c>
      <c r="L351" s="126"/>
      <c r="M351" s="126"/>
      <c r="N351" s="241" t="s">
        <v>48</v>
      </c>
      <c r="O351" s="241" t="s">
        <v>48</v>
      </c>
      <c r="P351" s="126"/>
      <c r="Q351" s="245" t="s">
        <v>6301</v>
      </c>
      <c r="R351" s="126"/>
      <c r="S351" s="126"/>
      <c r="T351" s="240" t="s">
        <v>7552</v>
      </c>
      <c r="U351" s="130" t="s">
        <v>7559</v>
      </c>
      <c r="V351" s="242" t="s">
        <v>7558</v>
      </c>
      <c r="W351" s="241" t="s">
        <v>7567</v>
      </c>
      <c r="X351" s="130" t="s">
        <v>7559</v>
      </c>
      <c r="Y351" s="242" t="s">
        <v>7558</v>
      </c>
    </row>
    <row r="352" spans="1:26" ht="30" hidden="1" x14ac:dyDescent="0.25">
      <c r="A352" s="85" t="s">
        <v>6013</v>
      </c>
      <c r="B352" s="247" t="s">
        <v>4693</v>
      </c>
      <c r="C352" s="244" t="s">
        <v>2719</v>
      </c>
      <c r="D352" s="240">
        <v>1</v>
      </c>
      <c r="E352" s="133">
        <v>1</v>
      </c>
      <c r="F352" s="244" t="s">
        <v>7545</v>
      </c>
      <c r="G352" s="244"/>
      <c r="H352" s="240">
        <v>1</v>
      </c>
      <c r="I352" s="131">
        <v>1</v>
      </c>
      <c r="J352" s="235" t="s">
        <v>7574</v>
      </c>
      <c r="K352" s="128" t="s">
        <v>4581</v>
      </c>
      <c r="L352" s="126"/>
      <c r="M352" s="126"/>
      <c r="N352" s="241" t="s">
        <v>48</v>
      </c>
      <c r="O352" s="241" t="s">
        <v>48</v>
      </c>
      <c r="P352" s="126"/>
      <c r="Q352" s="245" t="s">
        <v>6301</v>
      </c>
      <c r="R352" s="126"/>
      <c r="S352" s="126"/>
      <c r="T352" s="240" t="s">
        <v>7553</v>
      </c>
      <c r="U352" s="130" t="s">
        <v>7559</v>
      </c>
      <c r="V352" s="242" t="s">
        <v>7558</v>
      </c>
      <c r="W352" s="241" t="s">
        <v>7568</v>
      </c>
      <c r="X352" s="130" t="s">
        <v>7559</v>
      </c>
      <c r="Y352" s="242" t="s">
        <v>7558</v>
      </c>
    </row>
    <row r="353" spans="1:25" ht="30" hidden="1" x14ac:dyDescent="0.25">
      <c r="A353" s="85" t="s">
        <v>6015</v>
      </c>
      <c r="B353" s="247" t="s">
        <v>4693</v>
      </c>
      <c r="C353" s="244" t="s">
        <v>7540</v>
      </c>
      <c r="D353" s="240">
        <v>1</v>
      </c>
      <c r="E353" s="133">
        <v>1</v>
      </c>
      <c r="F353" s="244" t="s">
        <v>7546</v>
      </c>
      <c r="G353" s="244"/>
      <c r="H353" s="240">
        <v>1</v>
      </c>
      <c r="I353" s="131">
        <v>1</v>
      </c>
      <c r="J353" s="235" t="s">
        <v>7575</v>
      </c>
      <c r="K353" s="128" t="s">
        <v>4581</v>
      </c>
      <c r="L353" s="126"/>
      <c r="M353" s="126"/>
      <c r="N353" s="241" t="s">
        <v>48</v>
      </c>
      <c r="O353" s="241" t="s">
        <v>48</v>
      </c>
      <c r="P353" s="126"/>
      <c r="Q353" s="245" t="s">
        <v>6301</v>
      </c>
      <c r="R353" s="126"/>
      <c r="S353" s="126"/>
      <c r="T353" s="240" t="s">
        <v>7554</v>
      </c>
      <c r="U353" s="130" t="s">
        <v>7559</v>
      </c>
      <c r="V353" s="242" t="s">
        <v>7558</v>
      </c>
      <c r="W353" s="241" t="s">
        <v>7569</v>
      </c>
      <c r="X353" s="130" t="s">
        <v>7559</v>
      </c>
      <c r="Y353" s="242" t="s">
        <v>7558</v>
      </c>
    </row>
    <row r="354" spans="1:25" ht="30" hidden="1" x14ac:dyDescent="0.25">
      <c r="A354" s="85" t="s">
        <v>6018</v>
      </c>
      <c r="B354" s="247" t="s">
        <v>4693</v>
      </c>
      <c r="C354" s="244" t="s">
        <v>7551</v>
      </c>
      <c r="D354" s="240" t="s">
        <v>1006</v>
      </c>
      <c r="E354" s="133"/>
      <c r="F354" s="244" t="s">
        <v>7547</v>
      </c>
      <c r="G354" s="244"/>
      <c r="H354" s="240">
        <v>1</v>
      </c>
      <c r="I354" s="131">
        <v>1</v>
      </c>
      <c r="J354" s="235" t="s">
        <v>7576</v>
      </c>
      <c r="K354" s="128" t="s">
        <v>4581</v>
      </c>
      <c r="L354" s="126"/>
      <c r="M354" s="126"/>
      <c r="N354" s="241" t="s">
        <v>48</v>
      </c>
      <c r="O354" s="241" t="s">
        <v>48</v>
      </c>
      <c r="P354" s="126"/>
      <c r="Q354" s="245" t="s">
        <v>6301</v>
      </c>
      <c r="R354" s="126"/>
      <c r="S354" s="126"/>
      <c r="T354" s="240"/>
      <c r="U354" s="126"/>
      <c r="V354" s="242"/>
      <c r="W354" s="241" t="s">
        <v>7570</v>
      </c>
      <c r="X354" s="130" t="s">
        <v>7559</v>
      </c>
      <c r="Y354" s="242" t="s">
        <v>7558</v>
      </c>
    </row>
    <row r="355" spans="1:25" ht="30" hidden="1" x14ac:dyDescent="0.25">
      <c r="A355" s="85" t="s">
        <v>6020</v>
      </c>
      <c r="B355" s="247" t="s">
        <v>4693</v>
      </c>
      <c r="C355" s="244" t="s">
        <v>7541</v>
      </c>
      <c r="D355" s="240">
        <v>1</v>
      </c>
      <c r="E355" s="133">
        <v>1</v>
      </c>
      <c r="F355" s="244" t="s">
        <v>7548</v>
      </c>
      <c r="G355" s="244"/>
      <c r="H355" s="240">
        <v>1</v>
      </c>
      <c r="I355" s="131">
        <v>1</v>
      </c>
      <c r="J355" s="235" t="s">
        <v>7577</v>
      </c>
      <c r="K355" s="128" t="s">
        <v>4581</v>
      </c>
      <c r="L355" s="126"/>
      <c r="M355" s="126"/>
      <c r="N355" s="241" t="s">
        <v>48</v>
      </c>
      <c r="O355" s="241" t="s">
        <v>48</v>
      </c>
      <c r="P355" s="126"/>
      <c r="Q355" s="245" t="s">
        <v>6301</v>
      </c>
      <c r="R355" s="126"/>
      <c r="S355" s="126"/>
      <c r="T355" s="240" t="s">
        <v>7555</v>
      </c>
      <c r="U355" s="130" t="s">
        <v>7559</v>
      </c>
      <c r="V355" s="242" t="s">
        <v>7558</v>
      </c>
      <c r="W355" s="241" t="s">
        <v>7571</v>
      </c>
      <c r="X355" s="130" t="s">
        <v>7559</v>
      </c>
      <c r="Y355" s="242" t="s">
        <v>7558</v>
      </c>
    </row>
    <row r="356" spans="1:25" ht="30" hidden="1" x14ac:dyDescent="0.25">
      <c r="A356" s="85" t="s">
        <v>6023</v>
      </c>
      <c r="B356" s="247" t="s">
        <v>4693</v>
      </c>
      <c r="C356" s="244" t="s">
        <v>7542</v>
      </c>
      <c r="D356" s="240">
        <v>1</v>
      </c>
      <c r="E356" s="133">
        <v>1</v>
      </c>
      <c r="F356" s="244" t="s">
        <v>7549</v>
      </c>
      <c r="G356" s="244"/>
      <c r="H356" s="240">
        <v>1</v>
      </c>
      <c r="I356" s="131">
        <v>1</v>
      </c>
      <c r="J356" s="235" t="s">
        <v>7578</v>
      </c>
      <c r="K356" s="128" t="s">
        <v>4581</v>
      </c>
      <c r="L356" s="126"/>
      <c r="M356" s="126"/>
      <c r="N356" s="241" t="s">
        <v>48</v>
      </c>
      <c r="O356" s="241" t="s">
        <v>48</v>
      </c>
      <c r="P356" s="126"/>
      <c r="Q356" s="245" t="s">
        <v>6301</v>
      </c>
      <c r="R356" s="126"/>
      <c r="S356" s="126"/>
      <c r="T356" s="240" t="s">
        <v>7556</v>
      </c>
      <c r="U356" s="130" t="s">
        <v>7559</v>
      </c>
      <c r="V356" s="242" t="s">
        <v>7558</v>
      </c>
      <c r="W356" s="241" t="s">
        <v>7572</v>
      </c>
      <c r="X356" s="130" t="s">
        <v>7559</v>
      </c>
      <c r="Y356" s="242" t="s">
        <v>7558</v>
      </c>
    </row>
    <row r="357" spans="1:25" ht="30" hidden="1" x14ac:dyDescent="0.25">
      <c r="A357" s="85" t="s">
        <v>6026</v>
      </c>
      <c r="B357" s="247" t="s">
        <v>4693</v>
      </c>
      <c r="C357" s="244" t="s">
        <v>7543</v>
      </c>
      <c r="D357" s="240">
        <v>1</v>
      </c>
      <c r="E357" s="133">
        <v>1</v>
      </c>
      <c r="F357" s="244" t="s">
        <v>7550</v>
      </c>
      <c r="G357" s="244"/>
      <c r="H357" s="240">
        <v>1</v>
      </c>
      <c r="I357" s="131">
        <v>1</v>
      </c>
      <c r="J357" s="235" t="s">
        <v>7579</v>
      </c>
      <c r="K357" s="128" t="s">
        <v>4581</v>
      </c>
      <c r="L357" s="126"/>
      <c r="M357" s="126"/>
      <c r="N357" s="241" t="s">
        <v>48</v>
      </c>
      <c r="O357" s="241" t="s">
        <v>48</v>
      </c>
      <c r="P357" s="126"/>
      <c r="Q357" s="245" t="s">
        <v>6301</v>
      </c>
      <c r="R357" s="126"/>
      <c r="S357" s="126"/>
      <c r="T357" s="240" t="s">
        <v>7557</v>
      </c>
      <c r="U357" s="130" t="s">
        <v>7559</v>
      </c>
      <c r="V357" s="242" t="s">
        <v>7558</v>
      </c>
      <c r="W357" s="241" t="s">
        <v>7580</v>
      </c>
      <c r="X357" s="130" t="s">
        <v>7559</v>
      </c>
      <c r="Y357" s="242" t="s">
        <v>7558</v>
      </c>
    </row>
    <row r="358" spans="1:25" x14ac:dyDescent="0.25">
      <c r="B358" s="248"/>
    </row>
    <row r="359" spans="1:25" x14ac:dyDescent="0.25">
      <c r="B359" s="248"/>
    </row>
    <row r="360" spans="1:25" x14ac:dyDescent="0.25">
      <c r="B360" s="248"/>
    </row>
    <row r="361" spans="1:25" x14ac:dyDescent="0.25">
      <c r="B361" s="248"/>
    </row>
    <row r="362" spans="1:25" ht="15.75" thickBot="1" x14ac:dyDescent="0.3">
      <c r="B362" s="248" t="s">
        <v>7587</v>
      </c>
    </row>
    <row r="363" spans="1:25" ht="16.5" thickBot="1" x14ac:dyDescent="0.3">
      <c r="A363" s="10"/>
      <c r="B363" s="318" t="s">
        <v>15</v>
      </c>
      <c r="C363" s="386"/>
      <c r="D363" s="321"/>
      <c r="E363" s="281"/>
      <c r="F363" s="318" t="s">
        <v>23</v>
      </c>
      <c r="G363" s="386"/>
      <c r="H363" s="386" t="s">
        <v>24</v>
      </c>
      <c r="I363" s="321"/>
      <c r="J363" s="321"/>
      <c r="K363" s="318" t="s">
        <v>26</v>
      </c>
      <c r="L363" s="319"/>
      <c r="M363" s="2"/>
      <c r="N363" s="2"/>
      <c r="O363" s="2"/>
      <c r="P363" s="2"/>
    </row>
    <row r="364" spans="1:25" ht="15.75" x14ac:dyDescent="0.25">
      <c r="A364" s="3"/>
      <c r="B364" s="387" t="s">
        <v>22</v>
      </c>
      <c r="C364" s="388"/>
      <c r="D364" s="389"/>
      <c r="E364" s="258"/>
      <c r="F364" s="307">
        <v>325</v>
      </c>
      <c r="G364" s="308"/>
      <c r="H364" s="308">
        <v>314</v>
      </c>
      <c r="I364" s="313"/>
      <c r="J364" s="313"/>
      <c r="K364" s="307">
        <v>639</v>
      </c>
      <c r="L364" s="314"/>
      <c r="M364" s="2"/>
      <c r="N364" s="2"/>
      <c r="O364" s="2"/>
      <c r="P364" s="2"/>
    </row>
    <row r="365" spans="1:25" ht="16.5" thickBot="1" x14ac:dyDescent="0.3">
      <c r="A365" s="3"/>
      <c r="B365" s="390" t="s">
        <v>25</v>
      </c>
      <c r="C365" s="391"/>
      <c r="D365" s="392"/>
      <c r="E365" s="282"/>
      <c r="F365" s="295">
        <v>323</v>
      </c>
      <c r="G365" s="296"/>
      <c r="H365" s="296">
        <v>312</v>
      </c>
      <c r="I365" s="297"/>
      <c r="J365" s="297"/>
      <c r="K365" s="295">
        <v>635</v>
      </c>
      <c r="L365" s="298"/>
      <c r="M365" s="2"/>
      <c r="N365" s="2"/>
      <c r="O365" s="2"/>
      <c r="P365" s="2"/>
    </row>
    <row r="366" spans="1:25" ht="15.75" x14ac:dyDescent="0.25">
      <c r="A366" s="3"/>
      <c r="B366" s="4"/>
      <c r="C366" s="4"/>
      <c r="D366" s="4"/>
      <c r="E366" s="4"/>
      <c r="F366" s="7"/>
      <c r="G366" s="7"/>
      <c r="H366" s="7"/>
      <c r="I366" s="7"/>
      <c r="J366" s="7"/>
      <c r="K366" s="7"/>
      <c r="L366" s="7"/>
      <c r="M366" s="2"/>
      <c r="N366" s="2"/>
      <c r="O366" s="2"/>
      <c r="P366" s="2"/>
    </row>
    <row r="367" spans="1:25" ht="15.75" x14ac:dyDescent="0.25">
      <c r="A367" s="3"/>
      <c r="B367" s="3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25" ht="15.75" x14ac:dyDescent="0.25">
      <c r="A368" s="3"/>
      <c r="B368" s="3"/>
      <c r="C368" s="3"/>
      <c r="D368" s="2"/>
      <c r="E368" s="2"/>
      <c r="F368" s="2"/>
      <c r="G368" s="6" t="s">
        <v>9</v>
      </c>
      <c r="H368" s="2"/>
      <c r="I368" s="2"/>
      <c r="J368" s="2"/>
      <c r="K368" s="2"/>
      <c r="L368" s="2"/>
      <c r="M368" s="2"/>
      <c r="N368" s="2"/>
      <c r="O368" s="6" t="s">
        <v>27</v>
      </c>
      <c r="P368" s="2"/>
    </row>
    <row r="369" spans="1:16" ht="15.75" x14ac:dyDescent="0.25">
      <c r="A369" s="1" t="s">
        <v>7</v>
      </c>
      <c r="B369" s="3"/>
      <c r="C369" s="3"/>
      <c r="D369" s="3"/>
      <c r="E369" s="3"/>
      <c r="F369" s="3"/>
      <c r="G369" s="6" t="s">
        <v>14</v>
      </c>
      <c r="H369" s="3"/>
      <c r="I369" s="3"/>
      <c r="J369" s="3"/>
      <c r="K369" s="3"/>
      <c r="L369" s="3"/>
      <c r="M369" s="3"/>
      <c r="N369" s="3"/>
      <c r="O369" s="6" t="s">
        <v>14</v>
      </c>
      <c r="P369" s="3"/>
    </row>
    <row r="370" spans="1:16" ht="15.75" x14ac:dyDescent="0.25">
      <c r="A370" s="6" t="s">
        <v>14</v>
      </c>
      <c r="B370" s="3"/>
      <c r="C370" s="3"/>
      <c r="D370" s="3"/>
      <c r="E370" s="3"/>
      <c r="F370" s="3"/>
      <c r="G370" s="3" t="s">
        <v>1652</v>
      </c>
      <c r="H370" s="3"/>
      <c r="I370" s="3"/>
      <c r="J370" s="3"/>
      <c r="K370" s="3"/>
      <c r="L370" s="3"/>
      <c r="M370" s="3"/>
      <c r="N370" s="3"/>
      <c r="O370" s="3" t="s">
        <v>1654</v>
      </c>
      <c r="P370" s="3"/>
    </row>
    <row r="371" spans="1:16" ht="15.75" x14ac:dyDescent="0.25">
      <c r="A371" s="3" t="s">
        <v>1651</v>
      </c>
      <c r="B371" s="3"/>
      <c r="C371" s="3"/>
      <c r="D371" s="3"/>
      <c r="E371" s="3"/>
      <c r="F371" s="3"/>
      <c r="G371" s="3" t="s">
        <v>1653</v>
      </c>
      <c r="H371" s="3"/>
      <c r="I371" s="3"/>
      <c r="J371" s="3"/>
      <c r="K371" s="3"/>
      <c r="L371" s="3"/>
      <c r="M371" s="3"/>
      <c r="N371" s="3"/>
      <c r="O371" s="3" t="s">
        <v>1655</v>
      </c>
      <c r="P371" s="3"/>
    </row>
    <row r="372" spans="1:16" ht="15.75" x14ac:dyDescent="0.25">
      <c r="A372" s="291" t="s">
        <v>1650</v>
      </c>
      <c r="B372" s="291"/>
      <c r="C372" s="291"/>
      <c r="D372" s="3"/>
      <c r="E372" s="3"/>
      <c r="F372" s="3"/>
      <c r="G372" s="3" t="s">
        <v>7585</v>
      </c>
      <c r="H372" s="3"/>
      <c r="I372" s="3"/>
      <c r="J372" s="3"/>
      <c r="K372" s="3"/>
      <c r="L372" s="3"/>
      <c r="M372" s="3"/>
      <c r="N372" s="3"/>
      <c r="O372" s="3" t="s">
        <v>7586</v>
      </c>
      <c r="P372" s="3"/>
    </row>
    <row r="373" spans="1:16" ht="15.75" x14ac:dyDescent="0.25">
      <c r="A373" s="2" t="s">
        <v>7584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5" spans="1:16" x14ac:dyDescent="0.25">
      <c r="A375" t="s">
        <v>7593</v>
      </c>
    </row>
    <row r="381" spans="1:16" x14ac:dyDescent="0.25">
      <c r="A381" t="s">
        <v>7592</v>
      </c>
    </row>
    <row r="382" spans="1:16" x14ac:dyDescent="0.25">
      <c r="A382" t="s">
        <v>93</v>
      </c>
      <c r="B382" t="s">
        <v>23</v>
      </c>
      <c r="C382" t="s">
        <v>24</v>
      </c>
    </row>
    <row r="383" spans="1:16" x14ac:dyDescent="0.25">
      <c r="A383" t="s">
        <v>7021</v>
      </c>
      <c r="B383">
        <v>14</v>
      </c>
      <c r="C383">
        <v>14</v>
      </c>
    </row>
  </sheetData>
  <autoFilter ref="A7:K357">
    <filterColumn colId="10">
      <filters>
        <filter val="Agusan del Norte"/>
      </filters>
    </filterColumn>
  </autoFilter>
  <mergeCells count="99">
    <mergeCell ref="R40:S40"/>
    <mergeCell ref="R41:S41"/>
    <mergeCell ref="R42:S42"/>
    <mergeCell ref="R43:S43"/>
    <mergeCell ref="R44:S44"/>
    <mergeCell ref="R35:S35"/>
    <mergeCell ref="R36:S36"/>
    <mergeCell ref="R37:S37"/>
    <mergeCell ref="R38:S38"/>
    <mergeCell ref="R39:S39"/>
    <mergeCell ref="R30:S30"/>
    <mergeCell ref="R31:S31"/>
    <mergeCell ref="R32:S32"/>
    <mergeCell ref="R33:S33"/>
    <mergeCell ref="R34:S34"/>
    <mergeCell ref="R25:S25"/>
    <mergeCell ref="R26:S26"/>
    <mergeCell ref="R27:S27"/>
    <mergeCell ref="R28:S28"/>
    <mergeCell ref="R29:S29"/>
    <mergeCell ref="R20:S20"/>
    <mergeCell ref="R21:S21"/>
    <mergeCell ref="R22:S22"/>
    <mergeCell ref="R23:S23"/>
    <mergeCell ref="R24:S24"/>
    <mergeCell ref="C31:C32"/>
    <mergeCell ref="W310:W311"/>
    <mergeCell ref="X310:X311"/>
    <mergeCell ref="Y310:Y311"/>
    <mergeCell ref="A372:C372"/>
    <mergeCell ref="B364:D364"/>
    <mergeCell ref="F364:G364"/>
    <mergeCell ref="H364:J364"/>
    <mergeCell ref="K364:L364"/>
    <mergeCell ref="B365:D365"/>
    <mergeCell ref="F365:G365"/>
    <mergeCell ref="H365:J365"/>
    <mergeCell ref="K365:L365"/>
    <mergeCell ref="B363:D363"/>
    <mergeCell ref="F363:G363"/>
    <mergeCell ref="H363:J363"/>
    <mergeCell ref="K363:L363"/>
    <mergeCell ref="F301:F302"/>
    <mergeCell ref="H301:H302"/>
    <mergeCell ref="F310:F311"/>
    <mergeCell ref="H310:H311"/>
    <mergeCell ref="W301:W302"/>
    <mergeCell ref="X301:X302"/>
    <mergeCell ref="Y301:Y302"/>
    <mergeCell ref="F304:F305"/>
    <mergeCell ref="H304:H305"/>
    <mergeCell ref="W304:W305"/>
    <mergeCell ref="X304:X305"/>
    <mergeCell ref="Y304:Y305"/>
    <mergeCell ref="Y298:Y299"/>
    <mergeCell ref="Q7:Q9"/>
    <mergeCell ref="R7:R9"/>
    <mergeCell ref="S7:S9"/>
    <mergeCell ref="T7:V7"/>
    <mergeCell ref="W7:Y7"/>
    <mergeCell ref="R10:S10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F196:F197"/>
    <mergeCell ref="F298:F299"/>
    <mergeCell ref="H298:H299"/>
    <mergeCell ref="W298:W299"/>
    <mergeCell ref="X298:X299"/>
    <mergeCell ref="X8:X9"/>
    <mergeCell ref="A3:Y3"/>
    <mergeCell ref="A4:Y4"/>
    <mergeCell ref="A5:Y5"/>
    <mergeCell ref="A7:A9"/>
    <mergeCell ref="B7:B9"/>
    <mergeCell ref="C7:C9"/>
    <mergeCell ref="D7:D9"/>
    <mergeCell ref="E7:E9"/>
    <mergeCell ref="F7:F9"/>
    <mergeCell ref="G7:G9"/>
    <mergeCell ref="T8:T9"/>
    <mergeCell ref="U8:U9"/>
    <mergeCell ref="V8:V9"/>
    <mergeCell ref="Y8:Y9"/>
    <mergeCell ref="L8:M8"/>
    <mergeCell ref="H7:H9"/>
    <mergeCell ref="I7:I9"/>
    <mergeCell ref="J7:J9"/>
    <mergeCell ref="P7:P9"/>
    <mergeCell ref="W8:W9"/>
    <mergeCell ref="N8:O8"/>
    <mergeCell ref="K7:K9"/>
    <mergeCell ref="L7:O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topLeftCell="A4" workbookViewId="0">
      <selection activeCell="A7" sqref="A7:A8"/>
    </sheetView>
  </sheetViews>
  <sheetFormatPr defaultRowHeight="15" x14ac:dyDescent="0.25"/>
  <cols>
    <col min="4" max="5" width="11" customWidth="1"/>
    <col min="6" max="7" width="11.42578125" customWidth="1"/>
    <col min="8" max="9" width="10.5703125" customWidth="1"/>
    <col min="10" max="11" width="13.42578125" customWidth="1"/>
    <col min="12" max="12" width="15" customWidth="1"/>
    <col min="14" max="14" width="12.28515625" customWidth="1"/>
    <col min="15" max="15" width="14" customWidth="1"/>
  </cols>
  <sheetData>
    <row r="2" spans="1:15" x14ac:dyDescent="0.25">
      <c r="A2" t="s">
        <v>7590</v>
      </c>
    </row>
    <row r="5" spans="1:15" x14ac:dyDescent="0.25">
      <c r="A5" t="s">
        <v>7591</v>
      </c>
    </row>
    <row r="7" spans="1:15" ht="21" x14ac:dyDescent="0.35">
      <c r="A7" s="452" t="s">
        <v>7582</v>
      </c>
      <c r="B7" s="266"/>
      <c r="C7" s="266"/>
      <c r="D7" s="453" t="s">
        <v>10</v>
      </c>
      <c r="E7" s="453"/>
      <c r="F7" s="453"/>
      <c r="G7" s="453"/>
      <c r="H7" s="453"/>
      <c r="I7" s="453"/>
      <c r="J7" s="453"/>
      <c r="K7" s="453"/>
      <c r="L7" s="453"/>
      <c r="M7" s="259"/>
      <c r="N7" s="453" t="s">
        <v>7588</v>
      </c>
      <c r="O7" s="453" t="s">
        <v>7589</v>
      </c>
    </row>
    <row r="8" spans="1:15" ht="21" x14ac:dyDescent="0.25">
      <c r="A8" s="452"/>
      <c r="B8" s="454" t="s">
        <v>5266</v>
      </c>
      <c r="C8" s="455"/>
      <c r="D8" s="454" t="s">
        <v>5303</v>
      </c>
      <c r="E8" s="455"/>
      <c r="F8" s="454" t="s">
        <v>3461</v>
      </c>
      <c r="G8" s="455"/>
      <c r="H8" s="454" t="s">
        <v>4738</v>
      </c>
      <c r="I8" s="455"/>
      <c r="J8" s="454" t="s">
        <v>4886</v>
      </c>
      <c r="K8" s="455"/>
      <c r="L8" s="456" t="s">
        <v>7583</v>
      </c>
      <c r="M8" s="457"/>
      <c r="N8" s="453"/>
      <c r="O8" s="453"/>
    </row>
    <row r="9" spans="1:15" ht="21" x14ac:dyDescent="0.35">
      <c r="A9" s="260"/>
      <c r="B9" s="260" t="s">
        <v>23</v>
      </c>
      <c r="C9" s="260" t="s">
        <v>24</v>
      </c>
      <c r="D9" s="260" t="s">
        <v>23</v>
      </c>
      <c r="E9" s="260" t="s">
        <v>24</v>
      </c>
      <c r="F9" s="260" t="s">
        <v>23</v>
      </c>
      <c r="G9" s="260" t="s">
        <v>24</v>
      </c>
      <c r="H9" s="260" t="s">
        <v>23</v>
      </c>
      <c r="I9" s="260" t="s">
        <v>24</v>
      </c>
      <c r="J9" s="260" t="s">
        <v>23</v>
      </c>
      <c r="K9" s="260" t="s">
        <v>24</v>
      </c>
      <c r="L9" s="260" t="s">
        <v>23</v>
      </c>
      <c r="M9" s="261" t="s">
        <v>24</v>
      </c>
      <c r="N9" s="262"/>
      <c r="O9" s="262"/>
    </row>
    <row r="10" spans="1:15" ht="21" x14ac:dyDescent="0.35">
      <c r="A10" s="263">
        <v>2016</v>
      </c>
      <c r="B10" s="263">
        <v>0</v>
      </c>
      <c r="C10" s="263">
        <v>0</v>
      </c>
      <c r="D10" s="262">
        <v>129</v>
      </c>
      <c r="E10" s="262">
        <v>129</v>
      </c>
      <c r="F10" s="262">
        <v>70</v>
      </c>
      <c r="G10" s="262">
        <v>70</v>
      </c>
      <c r="H10" s="262">
        <v>21</v>
      </c>
      <c r="I10" s="262">
        <v>21</v>
      </c>
      <c r="J10" s="262">
        <v>40</v>
      </c>
      <c r="K10" s="262">
        <v>40</v>
      </c>
      <c r="L10" s="262">
        <v>20</v>
      </c>
      <c r="M10" s="264">
        <v>20</v>
      </c>
      <c r="N10" s="276">
        <f t="shared" ref="N10:O12" si="0">B10+D10+F10+H10+J10+L10</f>
        <v>280</v>
      </c>
      <c r="O10" s="276">
        <f t="shared" si="0"/>
        <v>280</v>
      </c>
    </row>
    <row r="11" spans="1:15" ht="21" x14ac:dyDescent="0.35">
      <c r="A11" s="263">
        <v>2017</v>
      </c>
      <c r="B11" s="263">
        <v>80</v>
      </c>
      <c r="C11" s="263">
        <v>80</v>
      </c>
      <c r="D11" s="262">
        <v>43</v>
      </c>
      <c r="E11" s="262">
        <v>43</v>
      </c>
      <c r="F11" s="262">
        <v>73</v>
      </c>
      <c r="G11" s="262">
        <v>73</v>
      </c>
      <c r="H11" s="262">
        <v>45</v>
      </c>
      <c r="I11" s="262">
        <v>45</v>
      </c>
      <c r="J11" s="262">
        <v>16</v>
      </c>
      <c r="K11" s="262">
        <v>16</v>
      </c>
      <c r="L11" s="262">
        <v>14</v>
      </c>
      <c r="M11" s="264">
        <v>14</v>
      </c>
      <c r="N11" s="276">
        <f t="shared" si="0"/>
        <v>271</v>
      </c>
      <c r="O11" s="276">
        <f t="shared" si="0"/>
        <v>271</v>
      </c>
    </row>
    <row r="12" spans="1:15" ht="21" x14ac:dyDescent="0.35">
      <c r="A12" s="263">
        <v>2018</v>
      </c>
      <c r="B12" s="263">
        <v>33</v>
      </c>
      <c r="C12" s="263">
        <v>33</v>
      </c>
      <c r="D12" s="262">
        <v>33</v>
      </c>
      <c r="E12" s="262">
        <v>32</v>
      </c>
      <c r="F12" s="262">
        <v>37</v>
      </c>
      <c r="G12" s="262">
        <v>40</v>
      </c>
      <c r="H12" s="262">
        <v>32</v>
      </c>
      <c r="I12" s="262">
        <v>35</v>
      </c>
      <c r="J12" s="262">
        <v>123</v>
      </c>
      <c r="K12" s="262">
        <v>120</v>
      </c>
      <c r="L12" s="262">
        <v>42</v>
      </c>
      <c r="M12" s="264">
        <v>42</v>
      </c>
      <c r="N12" s="276">
        <f t="shared" si="0"/>
        <v>300</v>
      </c>
      <c r="O12" s="265">
        <f t="shared" si="0"/>
        <v>302</v>
      </c>
    </row>
    <row r="13" spans="1:15" ht="21" x14ac:dyDescent="0.35">
      <c r="A13" s="263">
        <v>2019</v>
      </c>
      <c r="B13" s="263">
        <v>6</v>
      </c>
      <c r="C13" s="263">
        <v>12</v>
      </c>
      <c r="D13" s="262">
        <v>5</v>
      </c>
      <c r="E13" s="262">
        <v>5</v>
      </c>
      <c r="F13" s="262">
        <v>120</v>
      </c>
      <c r="G13" s="262">
        <v>122</v>
      </c>
      <c r="H13" s="262">
        <v>52</v>
      </c>
      <c r="I13" s="262">
        <v>58</v>
      </c>
      <c r="J13" s="262">
        <v>81</v>
      </c>
      <c r="K13" s="262">
        <v>84</v>
      </c>
      <c r="L13" s="262">
        <v>29</v>
      </c>
      <c r="M13" s="264">
        <v>29</v>
      </c>
      <c r="N13" s="276">
        <f t="shared" ref="N13:N14" si="1">B13+D13+F13+H13+J13+L13</f>
        <v>293</v>
      </c>
      <c r="O13" s="276">
        <f t="shared" ref="O13:O14" si="2">C13+E13+G13+I13+K13+M13</f>
        <v>310</v>
      </c>
    </row>
    <row r="14" spans="1:15" ht="21" x14ac:dyDescent="0.35">
      <c r="A14" s="263">
        <v>2020</v>
      </c>
      <c r="B14" s="280">
        <v>4</v>
      </c>
      <c r="C14" s="280">
        <v>5</v>
      </c>
      <c r="D14" s="262">
        <v>129</v>
      </c>
      <c r="E14" s="262">
        <v>119</v>
      </c>
      <c r="F14" s="262">
        <v>56</v>
      </c>
      <c r="G14" s="262">
        <v>56</v>
      </c>
      <c r="H14" s="262">
        <v>45</v>
      </c>
      <c r="I14" s="262">
        <v>45</v>
      </c>
      <c r="J14" s="262">
        <v>83</v>
      </c>
      <c r="K14" s="262">
        <v>81</v>
      </c>
      <c r="L14" s="262">
        <v>6</v>
      </c>
      <c r="M14" s="264">
        <v>6</v>
      </c>
      <c r="N14" s="276">
        <f t="shared" si="1"/>
        <v>323</v>
      </c>
      <c r="O14" s="276">
        <f t="shared" si="2"/>
        <v>312</v>
      </c>
    </row>
    <row r="15" spans="1:15" ht="21" x14ac:dyDescent="0.35">
      <c r="A15" s="263">
        <v>2021</v>
      </c>
      <c r="B15" s="263"/>
      <c r="C15" s="263"/>
      <c r="D15" s="262"/>
      <c r="E15" s="262"/>
      <c r="F15" s="262"/>
      <c r="G15" s="262"/>
      <c r="H15" s="262"/>
      <c r="I15" s="262"/>
      <c r="J15" s="262"/>
      <c r="K15" s="262"/>
      <c r="L15" s="262"/>
      <c r="M15" s="264"/>
      <c r="N15" s="265"/>
      <c r="O15" s="265"/>
    </row>
    <row r="16" spans="1:15" ht="21" x14ac:dyDescent="0.35">
      <c r="A16" s="263"/>
      <c r="B16" s="263"/>
      <c r="C16" s="263"/>
      <c r="D16" s="262"/>
      <c r="E16" s="262"/>
      <c r="F16" s="262"/>
      <c r="G16" s="262"/>
      <c r="H16" s="262"/>
      <c r="I16" s="262"/>
      <c r="J16" s="262"/>
      <c r="K16" s="262"/>
      <c r="L16" s="262"/>
      <c r="M16" s="264"/>
      <c r="N16" s="265"/>
      <c r="O16" s="265"/>
    </row>
    <row r="17" spans="1:15" ht="21" x14ac:dyDescent="0.35">
      <c r="A17" s="263"/>
      <c r="B17" s="263"/>
      <c r="C17" s="263"/>
      <c r="D17" s="262"/>
      <c r="E17" s="262"/>
      <c r="F17" s="262"/>
      <c r="G17" s="262"/>
      <c r="H17" s="262"/>
      <c r="I17" s="262"/>
      <c r="J17" s="262"/>
      <c r="K17" s="262"/>
      <c r="L17" s="262"/>
      <c r="M17" s="264"/>
      <c r="N17" s="265"/>
      <c r="O17" s="265"/>
    </row>
  </sheetData>
  <mergeCells count="10">
    <mergeCell ref="A7:A8"/>
    <mergeCell ref="D7:L7"/>
    <mergeCell ref="N7:N8"/>
    <mergeCell ref="O7:O8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Summary</vt:lpstr>
      <vt:lpstr>'2016'!Print_Area</vt:lpstr>
      <vt:lpstr>'2018'!Print_Area</vt:lpstr>
      <vt:lpstr>'2021'!Print_Area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olivet</dc:creator>
  <cp:lastModifiedBy>Symon Jay Cocon</cp:lastModifiedBy>
  <cp:lastPrinted>2021-05-10T06:04:36Z</cp:lastPrinted>
  <dcterms:created xsi:type="dcterms:W3CDTF">2017-03-24T07:40:03Z</dcterms:created>
  <dcterms:modified xsi:type="dcterms:W3CDTF">2021-08-11T09:21:52Z</dcterms:modified>
</cp:coreProperties>
</file>