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printerSettings/printerSettings1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700" yWindow="15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_1">#REF!</definedName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/>
  <c r="B1" i="19"/>
  <c r="D3"/>
  <c r="C13" i="32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" i="28"/>
  <c r="C15" i="31"/>
  <c r="B15"/>
  <c r="H13"/>
  <c r="G13"/>
  <c r="F13"/>
  <c r="E13"/>
  <c r="D13"/>
  <c r="C13"/>
  <c r="B13"/>
  <c r="H11"/>
  <c r="G11"/>
  <c r="F11"/>
  <c r="E11"/>
  <c r="D11"/>
  <c r="C11"/>
  <c r="B11"/>
  <c r="H9"/>
  <c r="G9"/>
  <c r="F9"/>
  <c r="E9"/>
  <c r="D9"/>
  <c r="C9"/>
  <c r="B9"/>
  <c r="H6"/>
  <c r="G6"/>
  <c r="F6"/>
  <c r="E6"/>
  <c r="D6"/>
  <c r="C6"/>
  <c r="B6"/>
  <c r="H3"/>
  <c r="G3"/>
  <c r="F3"/>
  <c r="E3"/>
  <c r="D3"/>
  <c r="C3"/>
  <c r="B3"/>
  <c r="B1"/>
  <c r="B13" i="30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9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8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C13" i="26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5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4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2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H11" i="19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C3"/>
  <c r="B3"/>
  <c r="C13" i="20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14"/>
  <c r="B13"/>
  <c r="H11"/>
  <c r="G11"/>
  <c r="F11"/>
  <c r="E11"/>
  <c r="D11"/>
  <c r="C11"/>
  <c r="B11"/>
  <c r="H9"/>
  <c r="G9"/>
  <c r="F9"/>
  <c r="E9"/>
  <c r="D9"/>
  <c r="B9"/>
  <c r="C9"/>
  <c r="H7"/>
  <c r="G7"/>
  <c r="F7"/>
  <c r="E7"/>
  <c r="D7"/>
  <c r="C7"/>
  <c r="B7"/>
  <c r="H5"/>
  <c r="G5"/>
  <c r="F5"/>
  <c r="E5"/>
  <c r="D5"/>
  <c r="C5"/>
  <c r="B5"/>
  <c r="F3"/>
  <c r="B3"/>
  <c r="H3"/>
  <c r="G3"/>
  <c r="E3"/>
  <c r="D3"/>
  <c r="C3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family val="1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family val="1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family val="1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<sst xmlns="http://schemas.openxmlformats.org/spreadsheetml/2006/main" count="109" uniqueCount="22">
  <si>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</si>
  <si>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</si>
  <si>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</si>
  <si>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</si>
  <si>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</si>
  <si>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</si>
  <si>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</si>
  <si>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</si>
  <si>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</si>
  <si>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</si>
  <si>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</si>
  <si>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</si>
  <si>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</si>
  <si>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</si>
  <si>
    <t>完成Dijskstra+Heap算法在CatSU工程中</t>
    <phoneticPr fontId="1" type="noConversion"/>
  </si>
  <si>
    <t>修改论文（按国外老师的意见修改）</t>
    <phoneticPr fontId="1" type="noConversion"/>
  </si>
  <si>
    <t>阅读论文提出粒子群算法解决最短路径的一些问题</t>
    <phoneticPr fontId="1" type="noConversion"/>
  </si>
  <si>
    <t>1.找到解决系数相乘的方法（敢序列的长度与系数相乘）
2.与TSP的区别是TSP要求遍历每一个城市</t>
    <phoneticPr fontId="1" type="noConversion"/>
  </si>
  <si>
    <t>1.研究减运算
2.设置变色龙默认启动mac</t>
    <phoneticPr fontId="1" type="noConversion"/>
  </si>
  <si>
    <t>KTV</t>
    <phoneticPr fontId="1" type="noConversion"/>
  </si>
  <si>
    <t>整理文献</t>
    <phoneticPr fontId="1" type="noConversion"/>
  </si>
  <si>
    <r>
      <rPr>
        <sz val="10"/>
        <color theme="1" tint="0.249977111117893"/>
        <rFont val="宋体"/>
        <family val="3"/>
        <charset val="134"/>
      </rPr>
      <t>研究</t>
    </r>
    <r>
      <rPr>
        <sz val="10"/>
        <color theme="1" tint="0.249977111117893"/>
        <rFont val="Hei"/>
        <family val="1"/>
      </rPr>
      <t>BP</t>
    </r>
    <r>
      <rPr>
        <sz val="10"/>
        <color theme="1" tint="0.249977111117893"/>
        <rFont val="宋体"/>
        <family val="3"/>
        <charset val="134"/>
      </rPr>
      <t>神经网络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</si>
</sst>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d"/>
  </numFmts>
  <fonts count="20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family val="1"/>
    </font>
    <font>
      <b/>
      <sz val="28"/>
      <color theme="1" tint="0.34998626667073579"/>
      <name val="Hei"/>
      <family val="1"/>
    </font>
    <font>
      <sz val="14"/>
      <color theme="1" tint="0.34998626667073579"/>
      <name val="Hei"/>
      <family val="1"/>
    </font>
    <font>
      <b/>
      <sz val="11"/>
      <color theme="0"/>
      <name val="Hei"/>
      <family val="1"/>
    </font>
    <font>
      <sz val="11"/>
      <color theme="1" tint="0.249977111117893"/>
      <name val="Hei"/>
      <family val="1"/>
    </font>
    <font>
      <sz val="10"/>
      <color theme="1" tint="0.249977111117893"/>
      <name val="Hei"/>
      <family val="1"/>
    </font>
    <font>
      <sz val="11"/>
      <color theme="0"/>
      <name val="Hei"/>
      <family val="1"/>
    </font>
    <font>
      <b/>
      <sz val="9"/>
      <color indexed="81"/>
      <name val="Hei"/>
      <family val="1"/>
    </font>
    <font>
      <sz val="14"/>
      <color theme="1" tint="0.249977111117893"/>
      <name val="Hei"/>
      <family val="1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0"/>
      <color theme="1" tint="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7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0" fontId="19" fillId="2" borderId="1" xfId="0" applyFont="1" applyFill="1" applyBorder="1" applyAlignment="1">
      <alignment horizontal="left" vertical="center" wrapText="1" indent="1"/>
    </xf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 indent="1"/>
    </xf>
  </cellXfs>
  <cellStyles count="7">
    <cellStyle name="40% - 强调文字颜色 1" xfId="3" builtinId="31" customBuiltin="1"/>
    <cellStyle name="标题 1" xfId="1" builtinId="16" customBuiltin="1"/>
    <cellStyle name="常规" xfId="0" builtinId="0" customBuiltin="1"/>
    <cellStyle name="超链接" xfId="5" builtinId="8" hidden="1"/>
    <cellStyle name="强调文字颜色 1" xfId="2" builtinId="29" customBuiltin="1"/>
    <cellStyle name="强调文字颜色 5" xfId="4" builtinId="45" customBuiltin="1"/>
    <cellStyle name="已访问的超链接" xfId="6" builtinId="9" hidde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3F3F3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9" width="8.75" style="9"/>
    <col min="10" max="10" width="15.25" style="9" customWidth="1"/>
    <col min="11" max="11" width="16.75" style="9" customWidth="1"/>
    <col min="12" max="16384" width="8.75" style="9"/>
  </cols>
  <sheetData>
    <row r="1" spans="2:11" s="3" customFormat="1" ht="59.25" customHeight="1" thickBot="1">
      <c r="B1" s="33">
        <f>DATE(CalendarYear,1,1)</f>
        <v>41640</v>
      </c>
      <c r="C1" s="33"/>
      <c r="D1" s="33"/>
      <c r="E1" s="33"/>
      <c r="F1" s="33"/>
      <c r="G1" s="33"/>
      <c r="H1" s="33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.1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7.95" customHeight="1">
      <c r="B4" s="13" t="s">
        <v>8</v>
      </c>
      <c r="C4" s="14"/>
      <c r="D4" s="15"/>
      <c r="E4" s="15"/>
      <c r="F4" s="15"/>
      <c r="G4" s="15"/>
      <c r="H4" s="16"/>
    </row>
    <row r="5" spans="2:11" ht="14.1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7.95" customHeight="1">
      <c r="B6" s="13"/>
      <c r="C6" s="14"/>
      <c r="D6" s="15"/>
      <c r="E6" s="15"/>
      <c r="F6" s="15"/>
      <c r="G6" s="15"/>
      <c r="H6" s="16"/>
    </row>
    <row r="7" spans="2:11" ht="14.1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7.95" customHeight="1">
      <c r="B8" s="13"/>
      <c r="C8" s="14"/>
      <c r="D8" s="15"/>
      <c r="E8" s="15"/>
      <c r="F8" s="15"/>
      <c r="G8" s="15"/>
      <c r="H8" s="16"/>
    </row>
    <row r="9" spans="2:11" ht="14.1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7.95" customHeight="1">
      <c r="B10" s="13"/>
      <c r="C10" s="14"/>
      <c r="D10" s="15"/>
      <c r="E10" s="15"/>
      <c r="F10" s="15"/>
      <c r="G10" s="15"/>
      <c r="H10" s="16"/>
    </row>
    <row r="11" spans="2:11" ht="14.1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7.95" customHeight="1">
      <c r="B12" s="13"/>
      <c r="C12" s="14"/>
      <c r="D12" s="15"/>
      <c r="E12" s="15"/>
      <c r="F12" s="14"/>
      <c r="G12" s="14"/>
      <c r="H12" s="16"/>
    </row>
    <row r="13" spans="2:11" ht="14.1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7" t="s">
        <v>9</v>
      </c>
      <c r="E13" s="37"/>
      <c r="F13" s="37"/>
      <c r="G13" s="37"/>
      <c r="H13" s="38"/>
    </row>
    <row r="14" spans="2:11" ht="57.95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DATE(CalendarYear,10,1)</f>
        <v>41913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7" t="s">
        <v>9</v>
      </c>
      <c r="E13" s="37"/>
      <c r="F13" s="37"/>
      <c r="G13" s="37"/>
      <c r="H13" s="38"/>
    </row>
    <row r="14" spans="2:8" ht="57.95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DATE(CalendarYear,11,1)</f>
        <v>41944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IF(AND(YEAR(NovSun1+35)=CalendarYear,MONTH(NovSun1+35)=11),NovSun1+35, "")</f>
        <v>41973</v>
      </c>
      <c r="C13" s="41" t="s">
        <v>9</v>
      </c>
      <c r="D13" s="41"/>
      <c r="E13" s="41"/>
      <c r="F13" s="41"/>
      <c r="G13" s="41"/>
      <c r="H13" s="42"/>
    </row>
    <row r="14" spans="2:8" ht="57.95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6"/>
  <sheetViews>
    <sheetView showGridLines="0" tabSelected="1" topLeftCell="A4" workbookViewId="0">
      <selection activeCell="C12" sqref="C12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DATE(CalendarYear,12,1)</f>
        <v>41974</v>
      </c>
      <c r="C1" s="33"/>
      <c r="D1" s="33"/>
      <c r="E1" s="33"/>
      <c r="F1" s="33"/>
      <c r="G1" s="33"/>
      <c r="H1" s="33"/>
    </row>
    <row r="2" spans="2:8" s="9" customFormat="1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s="9" customFormat="1" ht="14.1" customHeight="1"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2:8" s="9" customFormat="1" ht="47.1" customHeight="1">
      <c r="B4" s="10"/>
      <c r="C4" s="11"/>
      <c r="D4" s="11"/>
      <c r="E4" s="11"/>
      <c r="F4" s="11" t="s">
        <v>12</v>
      </c>
      <c r="G4" s="11"/>
      <c r="H4" s="12"/>
    </row>
    <row r="5" spans="2:8" s="9" customFormat="1" ht="57.95" customHeight="1">
      <c r="B5" s="13"/>
      <c r="C5" s="14"/>
      <c r="D5" s="15"/>
      <c r="E5" s="15"/>
      <c r="F5" s="15" t="s">
        <v>13</v>
      </c>
      <c r="G5" s="15"/>
      <c r="H5" s="16"/>
    </row>
    <row r="6" spans="2:8" s="9" customFormat="1" ht="14.1" customHeight="1"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2:8" s="9" customFormat="1" ht="66.95" customHeight="1">
      <c r="B7" s="17"/>
      <c r="C7" s="11"/>
      <c r="D7" s="11" t="s">
        <v>14</v>
      </c>
      <c r="E7" s="11" t="s">
        <v>16</v>
      </c>
      <c r="F7" s="11" t="s">
        <v>18</v>
      </c>
      <c r="G7" s="11"/>
      <c r="H7" s="12"/>
    </row>
    <row r="8" spans="2:8" s="9" customFormat="1" ht="57.95" customHeight="1">
      <c r="B8" s="13"/>
      <c r="C8" s="14"/>
      <c r="D8" s="32" t="s">
        <v>15</v>
      </c>
      <c r="E8" s="15" t="s">
        <v>17</v>
      </c>
      <c r="F8" s="15" t="s">
        <v>19</v>
      </c>
      <c r="G8" s="15"/>
      <c r="H8" s="16"/>
    </row>
    <row r="9" spans="2:8" s="9" customFormat="1" ht="14.1" customHeight="1"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2:8" s="9" customFormat="1" ht="57.95" customHeight="1">
      <c r="B10" s="13"/>
      <c r="C10" s="43" t="s">
        <v>20</v>
      </c>
      <c r="D10" s="15"/>
      <c r="E10" s="15"/>
      <c r="F10" s="15"/>
      <c r="G10" s="15"/>
      <c r="H10" s="16"/>
    </row>
    <row r="11" spans="2:8" s="9" customFormat="1" ht="14.1" customHeight="1">
      <c r="B11" s="18">
        <f>IF(AND(YEAR(DecSun1+21)=CalendarYear,MONTH(DecSun1+21)=12),DecSun1+21, "")</f>
        <v>41994</v>
      </c>
      <c r="C11" s="19">
        <f>IF(AND(YEAR(DecSun1+22)=CalendarYear,MONTH(DecSun1+22)=12),DecSun1+22, "")</f>
        <v>41995</v>
      </c>
      <c r="D11" s="19">
        <f>IF(AND(YEAR(DecSun1+23)=CalendarYear,MONTH(DecSun1+23)=12),DecSun1+23, "")</f>
        <v>41996</v>
      </c>
      <c r="E11" s="19">
        <f>IF(AND(YEAR(DecSun1+24)=CalendarYear,MONTH(DecSun1+24)=12),DecSun1+24, "")</f>
        <v>41997</v>
      </c>
      <c r="F11" s="19">
        <f>IF(AND(YEAR(DecSun1+25)=CalendarYear,MONTH(DecSun1+25)=12),DecSun1+25, "")</f>
        <v>41998</v>
      </c>
      <c r="G11" s="19">
        <f>IF(AND(YEAR(DecSun1+26)=CalendarYear,MONTH(DecSun1+26)=12),DecSun1+26, "")</f>
        <v>41999</v>
      </c>
      <c r="H11" s="20">
        <f>IF(AND(YEAR(DecSun1+27)=CalendarYear,MONTH(DecSun1+27)=12),DecSun1+27, "")</f>
        <v>42000</v>
      </c>
    </row>
    <row r="12" spans="2:8" s="9" customFormat="1" ht="57.95" customHeight="1">
      <c r="B12" s="13"/>
      <c r="C12" s="14" t="s">
        <v>21</v>
      </c>
      <c r="D12" s="15"/>
      <c r="E12" s="15"/>
      <c r="F12" s="15"/>
      <c r="G12" s="15"/>
      <c r="H12" s="16"/>
    </row>
    <row r="13" spans="2:8" s="9" customFormat="1" ht="14.1" customHeight="1">
      <c r="B13" s="18">
        <f>IF(AND(YEAR(DecSun1+28)=CalendarYear,MONTH(DecSun1+28)=12),DecSun1+28, "")</f>
        <v>42001</v>
      </c>
      <c r="C13" s="19">
        <f>IF(AND(YEAR(DecSun1+29)=CalendarYear,MONTH(DecSun1+29)=12),DecSun1+29, "")</f>
        <v>42002</v>
      </c>
      <c r="D13" s="19">
        <f>IF(AND(YEAR(DecSun1+30)=CalendarYear,MONTH(DecSun1+30)=12),DecSun1+30, "")</f>
        <v>42003</v>
      </c>
      <c r="E13" s="19">
        <f>IF(AND(YEAR(DecSun1+31)=CalendarYear,MONTH(DecSun1+31)=12),DecSun1+31, "")</f>
        <v>42004</v>
      </c>
      <c r="F13" s="19" t="str">
        <f>IF(AND(YEAR(DecSun1+32)=CalendarYear,MONTH(DecSun1+32)=12),DecSun1+32, "")</f>
        <v/>
      </c>
      <c r="G13" s="19" t="str">
        <f>IF(AND(YEAR(DecSun1+33)=CalendarYear,MONTH(DecSun1+33)=12),DecSun1+33, "")</f>
        <v/>
      </c>
      <c r="H13" s="20" t="str">
        <f>IF(AND(YEAR(DecSun1+34)=CalendarYear,MONTH(DecSun1+34)=12),DecSun1+34, "")</f>
        <v/>
      </c>
    </row>
    <row r="14" spans="2:8" s="9" customFormat="1" ht="57.95" customHeight="1">
      <c r="B14" s="13"/>
      <c r="C14" s="14"/>
      <c r="D14" s="15"/>
      <c r="E14" s="15"/>
      <c r="F14" s="14"/>
      <c r="G14" s="14"/>
      <c r="H14" s="16"/>
    </row>
    <row r="15" spans="2:8" s="9" customFormat="1" ht="14.1" customHeight="1">
      <c r="B15" s="29" t="str">
        <f>IF(AND(YEAR(DecSun1+35)=CalendarYear,MONTH(DecSun1+35)=12),DecSun1+35, "")</f>
        <v/>
      </c>
      <c r="C15" s="30" t="str">
        <f>IF(AND(YEAR(DecSun1+36)=CalendarYear,MONTH(DecSun1+36)=12),DecSun1+36, "")</f>
        <v/>
      </c>
      <c r="D15" s="37" t="s">
        <v>9</v>
      </c>
      <c r="E15" s="37"/>
      <c r="F15" s="37"/>
      <c r="G15" s="37"/>
      <c r="H15" s="38"/>
    </row>
    <row r="16" spans="2:8" s="9" customFormat="1" ht="57.95" customHeight="1" thickBot="1">
      <c r="B16" s="21"/>
      <c r="C16" s="22"/>
      <c r="D16" s="34"/>
      <c r="E16" s="35"/>
      <c r="F16" s="35"/>
      <c r="G16" s="35"/>
      <c r="H16" s="36"/>
    </row>
  </sheetData>
  <mergeCells count="3">
    <mergeCell ref="B1:H1"/>
    <mergeCell ref="D15:H15"/>
    <mergeCell ref="D16:H16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"/>
  <sheetViews>
    <sheetView topLeftCell="A2" workbookViewId="0">
      <selection activeCell="A2" sqref="A2:A9"/>
    </sheetView>
  </sheetViews>
  <sheetFormatPr defaultColWidth="8.75" defaultRowHeight="15"/>
  <cols>
    <col min="1" max="1" width="10.375" style="9" customWidth="1"/>
    <col min="2" max="2" width="9.625" style="1" customWidth="1"/>
    <col min="3" max="3" width="9.75" style="1" customWidth="1"/>
    <col min="4" max="16384" width="8.75" style="1"/>
  </cols>
  <sheetData>
    <row r="1" spans="1:3" ht="16.5">
      <c r="A1" s="9" t="s">
        <v>11</v>
      </c>
      <c r="B1" s="2"/>
    </row>
    <row r="2" spans="1:3" ht="16.5">
      <c r="A2" s="9">
        <v>2010</v>
      </c>
      <c r="B2" s="2"/>
    </row>
    <row r="3" spans="1:3" ht="16.5">
      <c r="A3" s="9">
        <v>2011</v>
      </c>
      <c r="B3" s="2"/>
    </row>
    <row r="4" spans="1:3" ht="16.5">
      <c r="A4" s="9">
        <v>2012</v>
      </c>
      <c r="B4" s="2"/>
    </row>
    <row r="5" spans="1:3" ht="16.5">
      <c r="A5" s="9">
        <v>2013</v>
      </c>
      <c r="B5" s="2"/>
    </row>
    <row r="6" spans="1:3" ht="16.5">
      <c r="A6" s="9">
        <v>2014</v>
      </c>
      <c r="B6" s="2"/>
    </row>
    <row r="7" spans="1:3" ht="16.5">
      <c r="A7" s="9">
        <v>2015</v>
      </c>
      <c r="B7" s="2"/>
    </row>
    <row r="8" spans="1:3" ht="16.5">
      <c r="A8" s="31">
        <v>2016</v>
      </c>
      <c r="B8" s="2"/>
    </row>
    <row r="9" spans="1:3" ht="16.5">
      <c r="A9" s="31">
        <v>2017</v>
      </c>
      <c r="B9" s="2"/>
    </row>
    <row r="10" spans="1:3" ht="16.5">
      <c r="A10" s="31"/>
      <c r="B10" s="2"/>
    </row>
    <row r="11" spans="1:3" ht="16.5">
      <c r="B11" s="2"/>
    </row>
    <row r="12" spans="1:3" ht="16.5">
      <c r="B12" s="2"/>
    </row>
  </sheetData>
  <phoneticPr fontId="1" type="noConversion"/>
  <pageMargins left="0.7" right="0.7" top="0.75" bottom="0.75" header="0.3" footer="0.3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DATE(CalendarYear,2,1)</f>
        <v>41671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40" t="s">
        <v>9</v>
      </c>
      <c r="C13" s="41"/>
      <c r="D13" s="41"/>
      <c r="E13" s="41"/>
      <c r="F13" s="41"/>
      <c r="G13" s="41"/>
      <c r="H13" s="42"/>
    </row>
    <row r="14" spans="2:8" ht="57.95" customHeight="1" thickBot="1">
      <c r="B14" s="39"/>
      <c r="C14" s="35"/>
      <c r="D14" s="35"/>
      <c r="E14" s="35"/>
      <c r="F14" s="35"/>
      <c r="G14" s="35"/>
      <c r="H14" s="36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DATE(CalendarYear,3,1)</f>
        <v>41699</v>
      </c>
      <c r="C1" s="33"/>
      <c r="D1" s="33"/>
      <c r="E1" s="33"/>
      <c r="F1" s="33"/>
      <c r="G1" s="33"/>
      <c r="H1" s="33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37" t="s">
        <v>9</v>
      </c>
      <c r="E13" s="37"/>
      <c r="F13" s="37"/>
      <c r="G13" s="37"/>
      <c r="H13" s="38"/>
    </row>
    <row r="14" spans="2:8" ht="57.95" customHeight="1" thickBot="1">
      <c r="B14" s="26"/>
      <c r="C14" s="27"/>
      <c r="D14" s="34"/>
      <c r="E14" s="35"/>
      <c r="F14" s="35"/>
      <c r="G14" s="35"/>
      <c r="H14" s="36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DATE(CalendarYear,4,1)</f>
        <v>41730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IF(AND(YEAR(AprSun1+35)=CalendarYear,MONTH(AprSun1+35)=4),AprSun1+35, "")</f>
        <v/>
      </c>
      <c r="C13" s="37" t="s">
        <v>10</v>
      </c>
      <c r="D13" s="37"/>
      <c r="E13" s="37"/>
      <c r="F13" s="37"/>
      <c r="G13" s="37"/>
      <c r="H13" s="38"/>
    </row>
    <row r="14" spans="2:8" ht="57.95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DATE(CalendarYear,5,1)</f>
        <v>41760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7.95" customHeight="1">
      <c r="B10" s="28"/>
      <c r="C10" s="14"/>
      <c r="D10" s="15"/>
      <c r="E10" s="15"/>
      <c r="F10" s="15"/>
      <c r="G10" s="15"/>
      <c r="H10" s="16"/>
    </row>
    <row r="11" spans="2:8" ht="14.1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37" t="s">
        <v>9</v>
      </c>
      <c r="E13" s="37"/>
      <c r="F13" s="37"/>
      <c r="G13" s="37"/>
      <c r="H13" s="38"/>
    </row>
    <row r="14" spans="2:8" ht="57.95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DATE(CalendarYear,6,1)</f>
        <v>41791</v>
      </c>
      <c r="C1" s="33"/>
      <c r="D1" s="33"/>
      <c r="E1" s="33"/>
      <c r="F1" s="33"/>
      <c r="G1" s="33"/>
      <c r="H1" s="33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IF(AND(YEAR(JunSun1+35)=CalendarYear,MONTH(JunSun1+35)=6),JunSun1+35, "")</f>
        <v/>
      </c>
      <c r="C13" s="37" t="s">
        <v>9</v>
      </c>
      <c r="D13" s="37"/>
      <c r="E13" s="37"/>
      <c r="F13" s="37"/>
      <c r="G13" s="37"/>
      <c r="H13" s="38"/>
    </row>
    <row r="14" spans="2:8" ht="57.95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DATE(CalendarYear,7,1)</f>
        <v>41821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7" t="s">
        <v>9</v>
      </c>
      <c r="E13" s="37"/>
      <c r="F13" s="37"/>
      <c r="G13" s="37"/>
      <c r="H13" s="38"/>
    </row>
    <row r="14" spans="2:8" ht="57.95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DATE(CalendarYear,8,1)</f>
        <v>41852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37" t="s">
        <v>9</v>
      </c>
      <c r="E13" s="37"/>
      <c r="F13" s="37"/>
      <c r="G13" s="37"/>
      <c r="H13" s="38"/>
    </row>
    <row r="14" spans="2:8" ht="57.95" customHeight="1" thickBot="1">
      <c r="B14" s="21"/>
      <c r="C14" s="22"/>
      <c r="D14" s="34"/>
      <c r="E14" s="35"/>
      <c r="F14" s="35"/>
      <c r="G14" s="35"/>
      <c r="H14" s="36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3">
        <f>DATE(CalendarYear,9,1)</f>
        <v>41883</v>
      </c>
      <c r="C1" s="33"/>
      <c r="D1" s="33"/>
      <c r="E1" s="33"/>
      <c r="F1" s="33"/>
      <c r="G1" s="33"/>
      <c r="H1" s="33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IF(AND(YEAR(SepSun1+35)=CalendarYear,MONTH(SepSun1+35)=9),SepSun1+35, "")</f>
        <v/>
      </c>
      <c r="C13" s="37" t="s">
        <v>9</v>
      </c>
      <c r="D13" s="37"/>
      <c r="E13" s="37"/>
      <c r="F13" s="37"/>
      <c r="G13" s="37"/>
      <c r="H13" s="38"/>
    </row>
    <row r="14" spans="2:8" ht="57.95" customHeight="1" thickBot="1">
      <c r="B14" s="21"/>
      <c r="C14" s="34"/>
      <c r="D14" s="35"/>
      <c r="E14" s="35"/>
      <c r="F14" s="35"/>
      <c r="G14" s="35"/>
      <c r="H14" s="36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  <vt:lpstr>CalendarYear</vt:lpstr>
      <vt:lpstr>Jan!Print_Area</vt:lpstr>
      <vt:lpstr>Year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dcterms:created xsi:type="dcterms:W3CDTF">2001-05-02T15:52:45Z</dcterms:created>
  <dcterms:modified xsi:type="dcterms:W3CDTF">2014-12-15T12:11:45Z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