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wnloads\Thesis_notebooks_and_data\Thesis_notebooks_and_data\5GDHC_clustering\results\"/>
    </mc:Choice>
  </mc:AlternateContent>
  <xr:revisionPtr revIDLastSave="0" documentId="13_ncr:1_{9DBC3192-85DE-4D31-B710-87B3FFC53F0B}" xr6:coauthVersionLast="47" xr6:coauthVersionMax="47" xr10:uidLastSave="{00000000-0000-0000-0000-000000000000}"/>
  <bookViews>
    <workbookView xWindow="-108" yWindow="-108" windowWidth="23256" windowHeight="12456" xr2:uid="{8AE10DBC-D3A9-457D-B54D-F0B9F0DD5128}"/>
  </bookViews>
  <sheets>
    <sheet name="both" sheetId="1" r:id="rId1"/>
    <sheet name="energy bal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J15" i="2"/>
  <c r="K15" i="2"/>
  <c r="L15" i="2"/>
  <c r="I15" i="2"/>
  <c r="D15" i="2"/>
  <c r="E15" i="2"/>
  <c r="F15" i="2"/>
  <c r="C15" i="2"/>
  <c r="J3" i="2"/>
  <c r="K3" i="2"/>
  <c r="L3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I4" i="2"/>
  <c r="I5" i="2"/>
  <c r="I6" i="2"/>
  <c r="I7" i="2"/>
  <c r="I8" i="2"/>
  <c r="I9" i="2"/>
  <c r="I10" i="2"/>
  <c r="I11" i="2"/>
  <c r="I12" i="2"/>
  <c r="I13" i="2"/>
  <c r="I14" i="2"/>
  <c r="I3" i="2"/>
  <c r="D7" i="1"/>
  <c r="D6" i="1"/>
  <c r="D5" i="1"/>
  <c r="D4" i="1"/>
  <c r="D3" i="1"/>
  <c r="D8" i="1"/>
</calcChain>
</file>

<file path=xl/sharedStrings.xml><?xml version="1.0" encoding="utf-8"?>
<sst xmlns="http://schemas.openxmlformats.org/spreadsheetml/2006/main" count="23" uniqueCount="14">
  <si>
    <t>Total length (m)</t>
  </si>
  <si>
    <t>Total length (km)</t>
  </si>
  <si>
    <t>Base Case</t>
  </si>
  <si>
    <t>Coldest day</t>
  </si>
  <si>
    <t>Coldest month</t>
  </si>
  <si>
    <t>Whole year</t>
  </si>
  <si>
    <t>Whole year (chaining)</t>
  </si>
  <si>
    <t>One big cluster</t>
  </si>
  <si>
    <t>Hourly lack of supply (GWh)</t>
  </si>
  <si>
    <t>Total</t>
  </si>
  <si>
    <t>Month</t>
  </si>
  <si>
    <t>Base case</t>
  </si>
  <si>
    <t>in kWh</t>
  </si>
  <si>
    <t>in GWh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</si>
</sst>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1" fillId="0" borderId="3" xfId="0" applyFont="1" applyBorder="1"/>
    <xf numFmtId="0" fontId="1" fillId="0" borderId="1" xfId="0" applyFont="1" applyBorder="1"/>
    <xf numFmtId="0" fontId="1" fillId="0" borderId="4" xfId="0" applyFont="1" applyBorder="1"/>
    <xf numFmtId="0" fontId="1" fillId="0" borderId="5" xfId="0" applyFont="1" applyBorder="1"/>
    <xf numFmtId="2" fontId="0" fillId="0" borderId="6" xfId="0" applyNumberFormat="1" applyBorder="1"/>
    <xf numFmtId="0" fontId="0" fillId="0" borderId="7" xfId="0" applyBorder="1"/>
    <xf numFmtId="164" fontId="0" fillId="0" borderId="7" xfId="0" applyNumberFormat="1" applyBorder="1"/>
    <xf numFmtId="2" fontId="0" fillId="0" borderId="8" xfId="0" applyNumberFormat="1" applyBorder="1"/>
    <xf numFmtId="164" fontId="0" fillId="0" borderId="4" xfId="0" applyNumberFormat="1" applyBorder="1"/>
    <xf numFmtId="0" fontId="0" fillId="0" borderId="5" xfId="0" applyBorder="1"/>
    <xf numFmtId="164" fontId="0" fillId="0" borderId="5" xfId="0" applyNumberFormat="1" applyBorder="1"/>
    <xf numFmtId="0" fontId="1" fillId="0" borderId="1" xfId="0" applyFont="1" applyBorder="1" applyAlignment="1">
      <alignment horizontal="center" vertical="top"/>
    </xf>
    <xf numFmtId="0" fontId="0" fillId="0" borderId="6" xfId="0" applyBorder="1"/>
    <xf numFmtId="0" fontId="0" fillId="0" borderId="8" xfId="0" applyBorder="1"/>
    <xf numFmtId="164" fontId="0" fillId="0" borderId="6" xfId="0" applyNumberFormat="1" applyBorder="1"/>
    <xf numFmtId="164" fontId="0" fillId="0" borderId="8" xfId="0" applyNumberFormat="1" applyBorder="1"/>
    <xf numFmtId="0" fontId="0" fillId="0" borderId="2" xfId="0" applyBorder="1"/>
    <xf numFmtId="0" fontId="0" fillId="0" borderId="3" xfId="0" applyBorder="1"/>
    <xf numFmtId="164" fontId="0" fillId="0" borderId="2" xfId="0" applyNumberFormat="1" applyBorder="1"/>
    <xf numFmtId="164" fontId="0" fillId="0" borderId="3" xfId="0" applyNumberForma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 of</a:t>
            </a:r>
            <a:r>
              <a:rPr lang="en-US" baseline="0"/>
              <a:t> the performance metrics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both!$B$3</c:f>
              <c:strCache>
                <c:ptCount val="1"/>
                <c:pt idx="0">
                  <c:v>Base Case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both!$C$2:$D$2</c:f>
              <c:strCache>
                <c:ptCount val="2"/>
                <c:pt idx="0">
                  <c:v>Hourly lack of supply (GWh)</c:v>
                </c:pt>
                <c:pt idx="1">
                  <c:v>Total length (km)</c:v>
                </c:pt>
              </c:strCache>
            </c:strRef>
          </c:cat>
          <c:val>
            <c:numRef>
              <c:f>both!$C$3:$D$3</c:f>
              <c:numCache>
                <c:formatCode>0.0</c:formatCode>
                <c:ptCount val="2"/>
                <c:pt idx="0">
                  <c:v>119.01242651761289</c:v>
                </c:pt>
                <c:pt idx="1">
                  <c:v>173.38638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4-4822-9CC0-5CB14DF1E8FC}"/>
            </c:ext>
          </c:extLst>
        </c:ser>
        <c:ser>
          <c:idx val="1"/>
          <c:order val="1"/>
          <c:tx>
            <c:strRef>
              <c:f>both!$B$4</c:f>
              <c:strCache>
                <c:ptCount val="1"/>
                <c:pt idx="0">
                  <c:v>Coldest 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both!$C$2:$D$2</c:f>
              <c:strCache>
                <c:ptCount val="2"/>
                <c:pt idx="0">
                  <c:v>Hourly lack of supply (GWh)</c:v>
                </c:pt>
                <c:pt idx="1">
                  <c:v>Total length (km)</c:v>
                </c:pt>
              </c:strCache>
            </c:strRef>
          </c:cat>
          <c:val>
            <c:numRef>
              <c:f>both!$C$4:$D$4</c:f>
              <c:numCache>
                <c:formatCode>0.0</c:formatCode>
                <c:ptCount val="2"/>
                <c:pt idx="0">
                  <c:v>116.61940198477447</c:v>
                </c:pt>
                <c:pt idx="1">
                  <c:v>180.44335100000001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74-4822-9CC0-5CB14DF1E8FC}"/>
            </c:ext>
          </c:extLst>
        </c:ser>
        <c:ser>
          <c:idx val="2"/>
          <c:order val="2"/>
          <c:tx>
            <c:strRef>
              <c:f>both!$B$5</c:f>
              <c:strCache>
                <c:ptCount val="1"/>
                <c:pt idx="0">
                  <c:v>Coldest month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both!$C$2:$D$2</c:f>
              <c:strCache>
                <c:ptCount val="2"/>
                <c:pt idx="0">
                  <c:v>Hourly lack of supply (GWh)</c:v>
                </c:pt>
                <c:pt idx="1">
                  <c:v>Total length (km)</c:v>
                </c:pt>
              </c:strCache>
            </c:strRef>
          </c:cat>
          <c:val>
            <c:numRef>
              <c:f>both!$C$5:$D$5</c:f>
              <c:numCache>
                <c:formatCode>0.0</c:formatCode>
                <c:ptCount val="2"/>
                <c:pt idx="0">
                  <c:v>112.6831801846499</c:v>
                </c:pt>
                <c:pt idx="1">
                  <c:v>190.32188199999999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74-4822-9CC0-5CB14DF1E8FC}"/>
            </c:ext>
          </c:extLst>
        </c:ser>
        <c:ser>
          <c:idx val="3"/>
          <c:order val="3"/>
          <c:tx>
            <c:strRef>
              <c:f>both!$B$6</c:f>
              <c:strCache>
                <c:ptCount val="1"/>
                <c:pt idx="0">
                  <c:v>Whole year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both!$C$2:$D$2</c:f>
              <c:strCache>
                <c:ptCount val="2"/>
                <c:pt idx="0">
                  <c:v>Hourly lack of supply (GWh)</c:v>
                </c:pt>
                <c:pt idx="1">
                  <c:v>Total length (km)</c:v>
                </c:pt>
              </c:strCache>
            </c:strRef>
          </c:cat>
          <c:val>
            <c:numRef>
              <c:f>both!$C$6:$D$6</c:f>
              <c:numCache>
                <c:formatCode>0.0</c:formatCode>
                <c:ptCount val="2"/>
                <c:pt idx="0">
                  <c:v>112.38961959826008</c:v>
                </c:pt>
                <c:pt idx="1">
                  <c:v>187.64429999999999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74-4822-9CC0-5CB14DF1E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51199"/>
        <c:axId val="152148799"/>
      </c:barChart>
      <c:catAx>
        <c:axId val="15215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48799"/>
        <c:crosses val="autoZero"/>
        <c:auto val="1"/>
        <c:lblAlgn val="ctr"/>
        <c:lblOffset val="100"/>
        <c:noMultiLvlLbl val="0"/>
      </c:catAx>
      <c:valAx>
        <c:axId val="1521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5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Lack</a:t>
            </a:r>
            <a:r>
              <a:rPr lang="en-US" baseline="0"/>
              <a:t> of supply over the months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'energy balance'!$I$2</c:f>
              <c:strCache>
                <c:ptCount val="1"/>
                <c:pt idx="0">
                  <c:v>Whole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'energy balance'!$H$3:$H$14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'energy balance'!$I$3:$I$14</c:f>
              <c:numCache>
                <c:formatCode>0.0</c:formatCode>
                <c:ptCount val="12"/>
                <c:pt idx="0">
                  <c:v>19.500163763326974</c:v>
                </c:pt>
                <c:pt idx="1">
                  <c:v>18.837342542304654</c:v>
                </c:pt>
                <c:pt idx="2">
                  <c:v>16.510798878648433</c:v>
                </c:pt>
                <c:pt idx="3">
                  <c:v>8.4981080471940107</c:v>
                </c:pt>
                <c:pt idx="4">
                  <c:v>3.8968769443778659</c:v>
                </c:pt>
                <c:pt idx="5">
                  <c:v>1.9054567148349888</c:v>
                </c:pt>
                <c:pt idx="6">
                  <c:v>1.6310791403864169</c:v>
                </c:pt>
                <c:pt idx="7">
                  <c:v>1.6087388251410499</c:v>
                </c:pt>
                <c:pt idx="8">
                  <c:v>1.563105572661494</c:v>
                </c:pt>
                <c:pt idx="9">
                  <c:v>5.5019755863206292</c:v>
                </c:pt>
                <c:pt idx="10">
                  <c:v>13.764253626138251</c:v>
                </c:pt>
                <c:pt idx="11">
                  <c:v>19.171719956925305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F-415E-A8A8-4B5B932C974A}"/>
            </c:ext>
          </c:extLst>
        </c:ser>
        <c:ser>
          <c:idx val="1"/>
          <c:order val="1"/>
          <c:tx>
            <c:strRef>
              <c:f>'energy balance'!$J$2</c:f>
              <c:strCache>
                <c:ptCount val="1"/>
                <c:pt idx="0">
                  <c:v>Coldest month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'energy balance'!$H$3:$H$14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'energy balance'!$J$3:$J$14</c:f>
              <c:numCache>
                <c:formatCode>0.0</c:formatCode>
                <c:ptCount val="12"/>
                <c:pt idx="0">
                  <c:v>19.424186661189605</c:v>
                </c:pt>
                <c:pt idx="1">
                  <c:v>18.697436313333778</c:v>
                </c:pt>
                <c:pt idx="2">
                  <c:v>16.494228361897896</c:v>
                </c:pt>
                <c:pt idx="3">
                  <c:v>8.5286015967495299</c:v>
                </c:pt>
                <c:pt idx="4">
                  <c:v>3.9705149744435775</c:v>
                </c:pt>
                <c:pt idx="5">
                  <c:v>2.0117029042377439</c:v>
                </c:pt>
                <c:pt idx="6">
                  <c:v>1.7521688851212098</c:v>
                </c:pt>
                <c:pt idx="7">
                  <c:v>1.7216458047653893</c:v>
                </c:pt>
                <c:pt idx="8">
                  <c:v>1.6910958817023551</c:v>
                </c:pt>
                <c:pt idx="9">
                  <c:v>5.6187205006570649</c:v>
                </c:pt>
                <c:pt idx="10">
                  <c:v>13.721067134719629</c:v>
                </c:pt>
                <c:pt idx="11">
                  <c:v>19.051811165832131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F-415E-A8A8-4B5B932C974A}"/>
            </c:ext>
          </c:extLst>
        </c:ser>
        <c:ser>
          <c:idx val="2"/>
          <c:order val="2"/>
          <c:tx>
            <c:strRef>
              <c:f>'energy balance'!$K$2</c:f>
              <c:strCache>
                <c:ptCount val="1"/>
                <c:pt idx="0">
                  <c:v>Coldest 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'energy balance'!$H$3:$H$14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'energy balance'!$K$3:$K$14</c:f>
              <c:numCache>
                <c:formatCode>0.0</c:formatCode>
                <c:ptCount val="12"/>
                <c:pt idx="0">
                  <c:v>20.020041996003098</c:v>
                </c:pt>
                <c:pt idx="1">
                  <c:v>19.214434672535493</c:v>
                </c:pt>
                <c:pt idx="2">
                  <c:v>16.936942217062033</c:v>
                </c:pt>
                <c:pt idx="3">
                  <c:v>8.8533489645628514</c:v>
                </c:pt>
                <c:pt idx="4">
                  <c:v>4.1782726976738749</c:v>
                </c:pt>
                <c:pt idx="5">
                  <c:v>2.1500895236011526</c:v>
                </c:pt>
                <c:pt idx="6">
                  <c:v>1.8877887937528168</c:v>
                </c:pt>
                <c:pt idx="7">
                  <c:v>1.8500877711186448</c:v>
                </c:pt>
                <c:pt idx="8">
                  <c:v>1.8230713380968977</c:v>
                </c:pt>
                <c:pt idx="9">
                  <c:v>5.8835653953544078</c:v>
                </c:pt>
                <c:pt idx="10">
                  <c:v>14.166048298020412</c:v>
                </c:pt>
                <c:pt idx="11">
                  <c:v>19.655710316992803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9F-415E-A8A8-4B5B932C974A}"/>
            </c:ext>
          </c:extLst>
        </c:ser>
        <c:ser>
          <c:idx val="3"/>
          <c:order val="3"/>
          <c:tx>
            <c:strRef>
              <c:f>'energy balance'!$L$2</c:f>
              <c:strCache>
                <c:ptCount val="1"/>
                <c:pt idx="0">
                  <c:v>Base case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'energy balance'!$H$3:$H$14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'energy balance'!$L$3:$L$14</c:f>
              <c:numCache>
                <c:formatCode>0.0</c:formatCode>
                <c:ptCount val="12"/>
                <c:pt idx="0">
                  <c:v>20.895143428547328</c:v>
                </c:pt>
                <c:pt idx="1">
                  <c:v>20.046193776338637</c:v>
                </c:pt>
                <c:pt idx="2">
                  <c:v>17.624499327001718</c:v>
                </c:pt>
                <c:pt idx="3">
                  <c:v>9.2738674140723631</c:v>
                </c:pt>
                <c:pt idx="4">
                  <c:v>4.4080339581314272</c:v>
                </c:pt>
                <c:pt idx="5">
                  <c:v>2.2639887139651687</c:v>
                </c:pt>
                <c:pt idx="6">
                  <c:v>1.9856898782881642</c:v>
                </c:pt>
                <c:pt idx="7">
                  <c:v>1.9407907807896159</c:v>
                </c:pt>
                <c:pt idx="8">
                  <c:v>1.9060925794913535</c:v>
                </c:pt>
                <c:pt idx="9">
                  <c:v>6.1535446889904719</c:v>
                </c:pt>
                <c:pt idx="10">
                  <c:v>14.809003931755312</c:v>
                </c:pt>
                <c:pt idx="11">
                  <c:v>20.5390818754828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9F-415E-A8A8-4B5B932C9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405663"/>
        <c:axId val="617402783"/>
      </c:barChart>
      <c:catAx>
        <c:axId val="61740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402783"/>
        <c:crosses val="autoZero"/>
        <c:auto val="1"/>
        <c:lblAlgn val="ctr"/>
        <c:lblOffset val="100"/>
        <c:noMultiLvlLbl val="0"/>
      </c:catAx>
      <c:valAx>
        <c:axId val="61740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40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0</xdr:row>
      <xdr:rowOff>80010</xdr:rowOff>
    </xdr:from>
    <xdr:to>
      <xdr:col>16</xdr:col>
      <xdr:colOff>220980</xdr:colOff>
      <xdr:row>22</xdr:row>
      <xdr:rowOff>38100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09AB18D-0876-3635-C590-86712F987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327660</xdr:colOff>
      <xdr:row>6</xdr:row>
      <xdr:rowOff>102870</xdr:rowOff>
    </xdr:from>
    <xdr:to>
      <xdr:col>20</xdr:col>
      <xdr:colOff>22860</xdr:colOff>
      <xdr:row>21</xdr:row>
      <xdr:rowOff>102870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A87D8A0-6590-0E4C-4C95-14771C1B1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55311-AAFA-4BEF-B624-D6DBAD0FA648}">
  <dimension ref="B2:E12"/>
  <sheetViews>
    <sheetView tabSelected="1" workbookViewId="0">
      <selection activeCell="D13" sqref="D13"/>
    </sheetView>
  </sheetViews>
  <sheetFormatPr defaultRowHeight="14.4" x14ac:dyDescent="0.3"/>
  <cols>
    <col min="2" max="2" width="19.6640625" bestFit="1" customWidth="1"/>
    <col min="3" max="3" width="24.77734375" bestFit="1" customWidth="1"/>
    <col min="4" max="4" width="15.5546875" bestFit="1" customWidth="1"/>
    <col min="5" max="5" width="14.5546875" bestFit="1" customWidth="1"/>
  </cols>
  <sheetData>
    <row r="2" spans="2:5" x14ac:dyDescent="0.3">
      <c r="B2" s="3"/>
      <c r="C2" s="3" t="s">
        <v>8</v>
      </c>
      <c r="D2" s="3" t="s">
        <v>1</v>
      </c>
      <c r="E2" s="2" t="s">
        <v>0</v>
      </c>
    </row>
    <row r="3" spans="2:5" x14ac:dyDescent="0.3">
      <c r="B3" s="4" t="s">
        <v>2</v>
      </c>
      <c r="C3" s="10">
        <v>119.01242651761289</v>
      </c>
      <c r="D3" s="10">
        <f t="shared" ref="D3:D8" si="0">E3/1000</f>
        <v>173.38638</v>
      </c>
      <c r="E3" s="6">
        <v>173386.38</v>
      </c>
    </row>
    <row r="4" spans="2:5" x14ac:dyDescent="0.3">
      <c r="B4" s="4" t="s">
        <v>3</v>
      </c>
      <c r="C4" s="10">
        <v>116.61940198477447</v>
      </c>
      <c r="D4" s="10">
        <f t="shared" si="0"/>
        <v>180.44335100000001</v>
      </c>
      <c r="E4" s="6">
        <v>180443.351</v>
      </c>
    </row>
    <row r="5" spans="2:5" x14ac:dyDescent="0.3">
      <c r="B5" s="4" t="s">
        <v>4</v>
      </c>
      <c r="C5" s="10">
        <v>112.6831801846499</v>
      </c>
      <c r="D5" s="10">
        <f t="shared" si="0"/>
        <v>190.32188199999999</v>
      </c>
      <c r="E5" s="6">
        <v>190321.88199999998</v>
      </c>
    </row>
    <row r="6" spans="2:5" x14ac:dyDescent="0.3">
      <c r="B6" s="4" t="s">
        <v>5</v>
      </c>
      <c r="C6" s="10">
        <v>112.38961959826008</v>
      </c>
      <c r="D6" s="10">
        <f t="shared" si="0"/>
        <v>187.64429999999999</v>
      </c>
      <c r="E6" s="6">
        <v>187644.3</v>
      </c>
    </row>
    <row r="7" spans="2:5" x14ac:dyDescent="0.3">
      <c r="B7" s="4" t="s">
        <v>6</v>
      </c>
      <c r="C7" s="10">
        <v>107.49445127557699</v>
      </c>
      <c r="D7" s="10">
        <f t="shared" si="0"/>
        <v>201.76700099999999</v>
      </c>
      <c r="E7" s="6">
        <v>201767.00099999999</v>
      </c>
    </row>
    <row r="8" spans="2:5" x14ac:dyDescent="0.3">
      <c r="B8" s="5" t="s">
        <v>7</v>
      </c>
      <c r="C8" s="11"/>
      <c r="D8" s="12">
        <f t="shared" si="0"/>
        <v>171.96392699999998</v>
      </c>
      <c r="E8" s="9">
        <v>171963.927</v>
      </c>
    </row>
    <row r="11" spans="2:5" x14ac:dyDescent="0.3">
      <c r="C11" s="1"/>
    </row>
    <row r="12" spans="2:5" x14ac:dyDescent="0.3">
      <c r="D12" s="1">
        <f>D5-D6</f>
        <v>2.677582000000001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69B2-B9E3-4210-9519-4E560BDF1053}">
  <dimension ref="B1:L15"/>
  <sheetViews>
    <sheetView workbookViewId="0">
      <selection activeCell="S4" sqref="S4"/>
    </sheetView>
  </sheetViews>
  <sheetFormatPr defaultRowHeight="14.4" x14ac:dyDescent="0.3"/>
  <cols>
    <col min="3" max="3" width="12.6640625" bestFit="1" customWidth="1"/>
    <col min="4" max="4" width="12.88671875" bestFit="1" customWidth="1"/>
    <col min="5" max="5" width="10.44140625" bestFit="1" customWidth="1"/>
    <col min="6" max="6" width="12.6640625" bestFit="1" customWidth="1"/>
    <col min="9" max="9" width="10.5546875" bestFit="1" customWidth="1"/>
    <col min="10" max="10" width="13.44140625" bestFit="1" customWidth="1"/>
    <col min="11" max="11" width="10.77734375" bestFit="1" customWidth="1"/>
    <col min="12" max="12" width="9.44140625" bestFit="1" customWidth="1"/>
  </cols>
  <sheetData>
    <row r="1" spans="2:12" x14ac:dyDescent="0.3">
      <c r="B1" t="s">
        <v>12</v>
      </c>
      <c r="H1" t="s">
        <v>13</v>
      </c>
    </row>
    <row r="2" spans="2:12" x14ac:dyDescent="0.3">
      <c r="B2" s="13" t="s">
        <v>10</v>
      </c>
      <c r="C2" s="13" t="s">
        <v>5</v>
      </c>
      <c r="D2" s="13" t="s">
        <v>4</v>
      </c>
      <c r="E2" s="13" t="s">
        <v>3</v>
      </c>
      <c r="F2" s="13" t="s">
        <v>11</v>
      </c>
      <c r="H2" s="13" t="s">
        <v>10</v>
      </c>
      <c r="I2" s="13" t="s">
        <v>5</v>
      </c>
      <c r="J2" s="13" t="s">
        <v>4</v>
      </c>
      <c r="K2" s="13" t="s">
        <v>3</v>
      </c>
      <c r="L2" s="13" t="s">
        <v>11</v>
      </c>
    </row>
    <row r="3" spans="2:12" x14ac:dyDescent="0.3">
      <c r="B3" s="13">
        <v>1</v>
      </c>
      <c r="C3">
        <v>-19500163.763326976</v>
      </c>
      <c r="D3">
        <v>-19424186.661189605</v>
      </c>
      <c r="E3">
        <v>-20020041.996003099</v>
      </c>
      <c r="F3" s="14">
        <v>-20895143.42854733</v>
      </c>
      <c r="H3" s="13">
        <v>1</v>
      </c>
      <c r="I3" s="1">
        <f>C3*-1/1000/1000</f>
        <v>19.500163763326974</v>
      </c>
      <c r="J3" s="1">
        <f t="shared" ref="J3:L15" si="0">D3*-1/1000/1000</f>
        <v>19.424186661189605</v>
      </c>
      <c r="K3" s="1">
        <f t="shared" si="0"/>
        <v>20.020041996003098</v>
      </c>
      <c r="L3" s="16">
        <f t="shared" si="0"/>
        <v>20.895143428547328</v>
      </c>
    </row>
    <row r="4" spans="2:12" x14ac:dyDescent="0.3">
      <c r="B4" s="13">
        <v>2</v>
      </c>
      <c r="C4">
        <v>-18837342.542304654</v>
      </c>
      <c r="D4">
        <v>-18697436.31333378</v>
      </c>
      <c r="E4">
        <v>-19214434.67253549</v>
      </c>
      <c r="F4" s="14">
        <v>-20046193.776338637</v>
      </c>
      <c r="H4" s="13">
        <v>2</v>
      </c>
      <c r="I4" s="1">
        <f t="shared" ref="I4:I15" si="1">C4*-1/1000/1000</f>
        <v>18.837342542304654</v>
      </c>
      <c r="J4" s="1">
        <f t="shared" si="0"/>
        <v>18.697436313333778</v>
      </c>
      <c r="K4" s="1">
        <f t="shared" si="0"/>
        <v>19.214434672535493</v>
      </c>
      <c r="L4" s="16">
        <f t="shared" si="0"/>
        <v>20.046193776338637</v>
      </c>
    </row>
    <row r="5" spans="2:12" x14ac:dyDescent="0.3">
      <c r="B5" s="13">
        <v>3</v>
      </c>
      <c r="C5">
        <v>-16510798.878648436</v>
      </c>
      <c r="D5">
        <v>-16494228.361897893</v>
      </c>
      <c r="E5">
        <v>-16936942.21706203</v>
      </c>
      <c r="F5" s="14">
        <v>-17624499.327001717</v>
      </c>
      <c r="H5" s="13">
        <v>3</v>
      </c>
      <c r="I5" s="1">
        <f t="shared" si="1"/>
        <v>16.510798878648433</v>
      </c>
      <c r="J5" s="1">
        <f t="shared" si="0"/>
        <v>16.494228361897896</v>
      </c>
      <c r="K5" s="1">
        <f t="shared" si="0"/>
        <v>16.936942217062033</v>
      </c>
      <c r="L5" s="16">
        <f t="shared" si="0"/>
        <v>17.624499327001718</v>
      </c>
    </row>
    <row r="6" spans="2:12" x14ac:dyDescent="0.3">
      <c r="B6" s="13">
        <v>4</v>
      </c>
      <c r="C6">
        <v>-8498108.0471940115</v>
      </c>
      <c r="D6">
        <v>-8528601.5967495292</v>
      </c>
      <c r="E6">
        <v>-8853348.9645628501</v>
      </c>
      <c r="F6" s="14">
        <v>-9273867.4140723627</v>
      </c>
      <c r="H6" s="13">
        <v>4</v>
      </c>
      <c r="I6" s="1">
        <f t="shared" si="1"/>
        <v>8.4981080471940107</v>
      </c>
      <c r="J6" s="1">
        <f t="shared" si="0"/>
        <v>8.5286015967495299</v>
      </c>
      <c r="K6" s="1">
        <f t="shared" si="0"/>
        <v>8.8533489645628514</v>
      </c>
      <c r="L6" s="16">
        <f t="shared" si="0"/>
        <v>9.2738674140723631</v>
      </c>
    </row>
    <row r="7" spans="2:12" x14ac:dyDescent="0.3">
      <c r="B7" s="13">
        <v>5</v>
      </c>
      <c r="C7">
        <v>-3896876.9443778661</v>
      </c>
      <c r="D7">
        <v>-3970514.9744435777</v>
      </c>
      <c r="E7">
        <v>-4178272.6976738754</v>
      </c>
      <c r="F7" s="14">
        <v>-4408033.9581314279</v>
      </c>
      <c r="H7" s="13">
        <v>5</v>
      </c>
      <c r="I7" s="1">
        <f t="shared" si="1"/>
        <v>3.8968769443778659</v>
      </c>
      <c r="J7" s="1">
        <f t="shared" si="0"/>
        <v>3.9705149744435775</v>
      </c>
      <c r="K7" s="1">
        <f t="shared" si="0"/>
        <v>4.1782726976738749</v>
      </c>
      <c r="L7" s="16">
        <f t="shared" si="0"/>
        <v>4.4080339581314272</v>
      </c>
    </row>
    <row r="8" spans="2:12" x14ac:dyDescent="0.3">
      <c r="B8" s="13">
        <v>6</v>
      </c>
      <c r="C8">
        <v>-1905456.7148349888</v>
      </c>
      <c r="D8">
        <v>-2011702.9042377437</v>
      </c>
      <c r="E8">
        <v>-2150089.5236011525</v>
      </c>
      <c r="F8" s="14">
        <v>-2263988.7139651687</v>
      </c>
      <c r="H8" s="13">
        <v>6</v>
      </c>
      <c r="I8" s="1">
        <f t="shared" si="1"/>
        <v>1.9054567148349888</v>
      </c>
      <c r="J8" s="1">
        <f t="shared" si="0"/>
        <v>2.0117029042377439</v>
      </c>
      <c r="K8" s="1">
        <f t="shared" si="0"/>
        <v>2.1500895236011526</v>
      </c>
      <c r="L8" s="16">
        <f t="shared" si="0"/>
        <v>2.2639887139651687</v>
      </c>
    </row>
    <row r="9" spans="2:12" x14ac:dyDescent="0.3">
      <c r="B9" s="13">
        <v>7</v>
      </c>
      <c r="C9">
        <v>-1631079.1403864168</v>
      </c>
      <c r="D9">
        <v>-1752168.8851212098</v>
      </c>
      <c r="E9">
        <v>-1887788.793752817</v>
      </c>
      <c r="F9" s="14">
        <v>-1985689.8782881643</v>
      </c>
      <c r="H9" s="13">
        <v>7</v>
      </c>
      <c r="I9" s="1">
        <f t="shared" si="1"/>
        <v>1.6310791403864169</v>
      </c>
      <c r="J9" s="1">
        <f t="shared" si="0"/>
        <v>1.7521688851212098</v>
      </c>
      <c r="K9" s="1">
        <f t="shared" si="0"/>
        <v>1.8877887937528168</v>
      </c>
      <c r="L9" s="16">
        <f t="shared" si="0"/>
        <v>1.9856898782881642</v>
      </c>
    </row>
    <row r="10" spans="2:12" x14ac:dyDescent="0.3">
      <c r="B10" s="13">
        <v>8</v>
      </c>
      <c r="C10">
        <v>-1608738.8251410499</v>
      </c>
      <c r="D10">
        <v>-1721645.8047653893</v>
      </c>
      <c r="E10">
        <v>-1850087.7711186446</v>
      </c>
      <c r="F10" s="14">
        <v>-1940790.7807896158</v>
      </c>
      <c r="H10" s="13">
        <v>8</v>
      </c>
      <c r="I10" s="1">
        <f t="shared" si="1"/>
        <v>1.6087388251410499</v>
      </c>
      <c r="J10" s="1">
        <f t="shared" si="0"/>
        <v>1.7216458047653893</v>
      </c>
      <c r="K10" s="1">
        <f t="shared" si="0"/>
        <v>1.8500877711186448</v>
      </c>
      <c r="L10" s="16">
        <f t="shared" si="0"/>
        <v>1.9407907807896159</v>
      </c>
    </row>
    <row r="11" spans="2:12" x14ac:dyDescent="0.3">
      <c r="B11" s="13">
        <v>9</v>
      </c>
      <c r="C11">
        <v>-1563105.5726614941</v>
      </c>
      <c r="D11">
        <v>-1691095.8817023551</v>
      </c>
      <c r="E11">
        <v>-1823071.3380968978</v>
      </c>
      <c r="F11" s="14">
        <v>-1906092.5794913536</v>
      </c>
      <c r="H11" s="13">
        <v>9</v>
      </c>
      <c r="I11" s="1">
        <f t="shared" si="1"/>
        <v>1.563105572661494</v>
      </c>
      <c r="J11" s="1">
        <f t="shared" si="0"/>
        <v>1.6910958817023551</v>
      </c>
      <c r="K11" s="1">
        <f t="shared" si="0"/>
        <v>1.8230713380968977</v>
      </c>
      <c r="L11" s="16">
        <f t="shared" si="0"/>
        <v>1.9060925794913535</v>
      </c>
    </row>
    <row r="12" spans="2:12" x14ac:dyDescent="0.3">
      <c r="B12" s="13">
        <v>10</v>
      </c>
      <c r="C12">
        <v>-5501975.5863206293</v>
      </c>
      <c r="D12">
        <v>-5618720.5006570648</v>
      </c>
      <c r="E12">
        <v>-5883565.3953544078</v>
      </c>
      <c r="F12" s="14">
        <v>-6153544.6889904719</v>
      </c>
      <c r="H12" s="13">
        <v>10</v>
      </c>
      <c r="I12" s="1">
        <f t="shared" si="1"/>
        <v>5.5019755863206292</v>
      </c>
      <c r="J12" s="1">
        <f t="shared" si="0"/>
        <v>5.6187205006570649</v>
      </c>
      <c r="K12" s="1">
        <f t="shared" si="0"/>
        <v>5.8835653953544078</v>
      </c>
      <c r="L12" s="16">
        <f t="shared" si="0"/>
        <v>6.1535446889904719</v>
      </c>
    </row>
    <row r="13" spans="2:12" x14ac:dyDescent="0.3">
      <c r="B13" s="13">
        <v>11</v>
      </c>
      <c r="C13">
        <v>-13764253.626138249</v>
      </c>
      <c r="D13">
        <v>-13721067.134719629</v>
      </c>
      <c r="E13">
        <v>-14166048.298020413</v>
      </c>
      <c r="F13" s="14">
        <v>-14809003.931755312</v>
      </c>
      <c r="H13" s="13">
        <v>11</v>
      </c>
      <c r="I13" s="1">
        <f t="shared" si="1"/>
        <v>13.764253626138251</v>
      </c>
      <c r="J13" s="1">
        <f t="shared" si="0"/>
        <v>13.721067134719629</v>
      </c>
      <c r="K13" s="1">
        <f t="shared" si="0"/>
        <v>14.166048298020412</v>
      </c>
      <c r="L13" s="16">
        <f t="shared" si="0"/>
        <v>14.809003931755312</v>
      </c>
    </row>
    <row r="14" spans="2:12" x14ac:dyDescent="0.3">
      <c r="B14" s="13">
        <v>12</v>
      </c>
      <c r="C14" s="7">
        <v>-19171719.956925306</v>
      </c>
      <c r="D14" s="7">
        <v>-19051811.165832132</v>
      </c>
      <c r="E14" s="7">
        <v>-19655710.316992801</v>
      </c>
      <c r="F14" s="15">
        <v>-20539081.875482801</v>
      </c>
      <c r="H14" s="13">
        <v>12</v>
      </c>
      <c r="I14" s="8">
        <f t="shared" si="1"/>
        <v>19.171719956925305</v>
      </c>
      <c r="J14" s="8">
        <f t="shared" si="0"/>
        <v>19.051811165832131</v>
      </c>
      <c r="K14" s="8">
        <f t="shared" si="0"/>
        <v>19.655710316992803</v>
      </c>
      <c r="L14" s="17">
        <f t="shared" si="0"/>
        <v>20.5390818754828</v>
      </c>
    </row>
    <row r="15" spans="2:12" x14ac:dyDescent="0.3">
      <c r="B15" s="13" t="s">
        <v>9</v>
      </c>
      <c r="C15" s="18">
        <f>SUM(C3:C14)</f>
        <v>-112389619.59826007</v>
      </c>
      <c r="D15" s="18">
        <f t="shared" ref="D15:F15" si="2">SUM(D3:D14)</f>
        <v>-112683180.1846499</v>
      </c>
      <c r="E15" s="18">
        <f t="shared" si="2"/>
        <v>-116619401.98477447</v>
      </c>
      <c r="F15" s="19">
        <f t="shared" si="2"/>
        <v>-121845930.35285434</v>
      </c>
      <c r="H15" s="13" t="s">
        <v>9</v>
      </c>
      <c r="I15" s="20">
        <f t="shared" si="1"/>
        <v>112.38961959826008</v>
      </c>
      <c r="J15" s="20">
        <f t="shared" si="0"/>
        <v>112.6831801846499</v>
      </c>
      <c r="K15" s="20">
        <f t="shared" si="0"/>
        <v>116.61940198477447</v>
      </c>
      <c r="L15" s="21">
        <f t="shared" si="0"/>
        <v>121.84593035285434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both</vt:lpstr>
      <vt:lpstr>energy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van Burk</dc:creator>
  <cp:lastModifiedBy>Sarah van Burk</cp:lastModifiedBy>
  <dcterms:created xsi:type="dcterms:W3CDTF">2023-05-16T18:22:45Z</dcterms:created>
  <dcterms:modified xsi:type="dcterms:W3CDTF">2023-05-17T11:45:42Z</dcterms:modified>
</cp:coreProperties>
</file>