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4915" windowHeight="11325" activeTab="2"/>
  </bookViews>
  <sheets>
    <sheet name="DATA" sheetId="1" r:id="rId1"/>
    <sheet name="ANALYSIS" sheetId="2" r:id="rId2"/>
    <sheet name="GRAPH" sheetId="3" r:id="rId3"/>
    <sheet name="List1" sheetId="9" r:id="rId4"/>
  </sheets>
  <calcPr calcId="144525"/>
</workbook>
</file>

<file path=xl/calcChain.xml><?xml version="1.0" encoding="utf-8"?>
<calcChain xmlns="http://schemas.openxmlformats.org/spreadsheetml/2006/main">
  <c r="V27" i="2" l="1"/>
  <c r="W27" i="2"/>
  <c r="X27" i="2"/>
  <c r="V28" i="2"/>
  <c r="W28" i="2"/>
  <c r="X28" i="2"/>
  <c r="V29" i="2"/>
  <c r="W29" i="2"/>
  <c r="X29" i="2"/>
  <c r="V30" i="2"/>
  <c r="W30" i="2"/>
  <c r="X30" i="2"/>
  <c r="V31" i="2"/>
  <c r="W31" i="2"/>
  <c r="X31" i="2"/>
  <c r="Q27" i="2"/>
  <c r="R27" i="2"/>
  <c r="S27" i="2"/>
  <c r="Q28" i="2"/>
  <c r="R28" i="2"/>
  <c r="S28" i="2"/>
  <c r="Q29" i="2"/>
  <c r="R29" i="2"/>
  <c r="S29" i="2"/>
  <c r="Q30" i="2"/>
  <c r="R30" i="2"/>
  <c r="S30" i="2"/>
  <c r="Q31" i="2"/>
  <c r="R31" i="2"/>
  <c r="S31" i="2"/>
  <c r="L27" i="2"/>
  <c r="M27" i="2"/>
  <c r="N27" i="2"/>
  <c r="L28" i="2"/>
  <c r="M28" i="2"/>
  <c r="N28" i="2"/>
  <c r="L29" i="2"/>
  <c r="M29" i="2"/>
  <c r="N29" i="2"/>
  <c r="L30" i="2"/>
  <c r="M30" i="2"/>
  <c r="N30" i="2"/>
  <c r="L31" i="2"/>
  <c r="M31" i="2"/>
  <c r="N31" i="2"/>
  <c r="G27" i="2"/>
  <c r="H27" i="2"/>
  <c r="I27" i="2"/>
  <c r="G28" i="2"/>
  <c r="H28" i="2"/>
  <c r="I28" i="2"/>
  <c r="G29" i="2"/>
  <c r="H29" i="2"/>
  <c r="I29" i="2"/>
  <c r="G30" i="2"/>
  <c r="H30" i="2"/>
  <c r="I30" i="2"/>
  <c r="G31" i="2"/>
  <c r="H31" i="2"/>
  <c r="I31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X26" i="2" l="1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2" i="2"/>
  <c r="W26" i="2"/>
  <c r="W25" i="2"/>
  <c r="W24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S26" i="2"/>
  <c r="R26" i="2"/>
  <c r="Q26" i="2"/>
  <c r="S25" i="2"/>
  <c r="R25" i="2"/>
  <c r="Q25" i="2"/>
  <c r="S24" i="2"/>
  <c r="R24" i="2"/>
  <c r="Q24" i="2"/>
  <c r="S23" i="2"/>
  <c r="R23" i="2"/>
  <c r="Q23" i="2"/>
  <c r="S22" i="2"/>
  <c r="R22" i="2"/>
  <c r="Q22" i="2"/>
  <c r="S21" i="2"/>
  <c r="R21" i="2"/>
  <c r="Q21" i="2"/>
  <c r="S20" i="2"/>
  <c r="R20" i="2"/>
  <c r="Q20" i="2"/>
  <c r="S19" i="2"/>
  <c r="R19" i="2"/>
  <c r="Q19" i="2"/>
  <c r="S18" i="2"/>
  <c r="R18" i="2"/>
  <c r="Q18" i="2"/>
  <c r="S17" i="2"/>
  <c r="R17" i="2"/>
  <c r="Q17" i="2"/>
  <c r="S16" i="2"/>
  <c r="R16" i="2"/>
  <c r="Q16" i="2"/>
  <c r="S15" i="2"/>
  <c r="R15" i="2"/>
  <c r="Q15" i="2"/>
  <c r="S14" i="2"/>
  <c r="R14" i="2"/>
  <c r="Q14" i="2"/>
  <c r="S13" i="2"/>
  <c r="R13" i="2"/>
  <c r="Q13" i="2"/>
  <c r="S12" i="2"/>
  <c r="R12" i="2"/>
  <c r="Q12" i="2"/>
  <c r="S11" i="2"/>
  <c r="R11" i="2"/>
  <c r="Q11" i="2"/>
  <c r="S10" i="2"/>
  <c r="R10" i="2"/>
  <c r="Q10" i="2"/>
  <c r="S9" i="2"/>
  <c r="R9" i="2"/>
  <c r="Q9" i="2"/>
  <c r="S8" i="2"/>
  <c r="R8" i="2"/>
  <c r="Q8" i="2"/>
  <c r="S7" i="2"/>
  <c r="R7" i="2"/>
  <c r="Q7" i="2"/>
  <c r="S6" i="2"/>
  <c r="R6" i="2"/>
  <c r="Q6" i="2"/>
  <c r="S5" i="2"/>
  <c r="R5" i="2"/>
  <c r="Q5" i="2"/>
  <c r="S4" i="2"/>
  <c r="R4" i="2"/>
  <c r="Q4" i="2"/>
  <c r="S3" i="2"/>
  <c r="R3" i="2"/>
  <c r="Q3" i="2"/>
  <c r="S2" i="2"/>
  <c r="R2" i="2"/>
  <c r="Q2" i="2"/>
  <c r="N26" i="2"/>
  <c r="M26" i="2"/>
  <c r="L26" i="2"/>
  <c r="N25" i="2"/>
  <c r="M25" i="2"/>
  <c r="L25" i="2"/>
  <c r="N24" i="2"/>
  <c r="M24" i="2"/>
  <c r="L24" i="2"/>
  <c r="N23" i="2"/>
  <c r="M23" i="2"/>
  <c r="L23" i="2"/>
  <c r="N22" i="2"/>
  <c r="M22" i="2"/>
  <c r="L22" i="2"/>
  <c r="N21" i="2"/>
  <c r="M21" i="2"/>
  <c r="L21" i="2"/>
  <c r="N20" i="2"/>
  <c r="M20" i="2"/>
  <c r="L20" i="2"/>
  <c r="N19" i="2"/>
  <c r="M19" i="2"/>
  <c r="L19" i="2"/>
  <c r="N18" i="2"/>
  <c r="M18" i="2"/>
  <c r="L18" i="2"/>
  <c r="N17" i="2"/>
  <c r="M17" i="2"/>
  <c r="L17" i="2"/>
  <c r="N16" i="2"/>
  <c r="M16" i="2"/>
  <c r="L16" i="2"/>
  <c r="N15" i="2"/>
  <c r="M15" i="2"/>
  <c r="L15" i="2"/>
  <c r="N14" i="2"/>
  <c r="M14" i="2"/>
  <c r="L14" i="2"/>
  <c r="N13" i="2"/>
  <c r="M13" i="2"/>
  <c r="L13" i="2"/>
  <c r="N12" i="2"/>
  <c r="M12" i="2"/>
  <c r="L12" i="2"/>
  <c r="N11" i="2"/>
  <c r="M11" i="2"/>
  <c r="L11" i="2"/>
  <c r="N10" i="2"/>
  <c r="M10" i="2"/>
  <c r="L10" i="2"/>
  <c r="N9" i="2"/>
  <c r="M9" i="2"/>
  <c r="L9" i="2"/>
  <c r="N8" i="2"/>
  <c r="M8" i="2"/>
  <c r="L8" i="2"/>
  <c r="N7" i="2"/>
  <c r="M7" i="2"/>
  <c r="L7" i="2"/>
  <c r="N6" i="2"/>
  <c r="M6" i="2"/>
  <c r="L6" i="2"/>
  <c r="N5" i="2"/>
  <c r="M5" i="2"/>
  <c r="L5" i="2"/>
  <c r="N4" i="2"/>
  <c r="M4" i="2"/>
  <c r="L4" i="2"/>
  <c r="N3" i="2"/>
  <c r="M3" i="2"/>
  <c r="L3" i="2"/>
  <c r="N2" i="2"/>
  <c r="M2" i="2"/>
  <c r="L2" i="2"/>
  <c r="I26" i="2"/>
  <c r="H26" i="2"/>
  <c r="G26" i="2"/>
  <c r="D26" i="2"/>
  <c r="C26" i="2"/>
  <c r="B26" i="2"/>
  <c r="I25" i="2"/>
  <c r="H25" i="2"/>
  <c r="G25" i="2"/>
  <c r="D25" i="2"/>
  <c r="C25" i="2"/>
  <c r="B25" i="2"/>
  <c r="I24" i="2"/>
  <c r="H24" i="2"/>
  <c r="G24" i="2"/>
  <c r="D24" i="2"/>
  <c r="C24" i="2"/>
  <c r="B24" i="2"/>
  <c r="I23" i="2"/>
  <c r="H23" i="2"/>
  <c r="G23" i="2"/>
  <c r="D23" i="2"/>
  <c r="C23" i="2"/>
  <c r="B23" i="2"/>
  <c r="I22" i="2"/>
  <c r="H22" i="2"/>
  <c r="G22" i="2"/>
  <c r="D22" i="2"/>
  <c r="C22" i="2"/>
  <c r="B22" i="2"/>
  <c r="I21" i="2"/>
  <c r="H21" i="2"/>
  <c r="G21" i="2"/>
  <c r="D21" i="2"/>
  <c r="C21" i="2"/>
  <c r="B21" i="2"/>
  <c r="I20" i="2"/>
  <c r="H20" i="2"/>
  <c r="G20" i="2"/>
  <c r="D20" i="2"/>
  <c r="C20" i="2"/>
  <c r="B20" i="2"/>
  <c r="I19" i="2"/>
  <c r="H19" i="2"/>
  <c r="G19" i="2"/>
  <c r="D19" i="2"/>
  <c r="C19" i="2"/>
  <c r="B19" i="2"/>
  <c r="I18" i="2"/>
  <c r="H18" i="2"/>
  <c r="G18" i="2"/>
  <c r="D18" i="2"/>
  <c r="C18" i="2"/>
  <c r="B18" i="2"/>
  <c r="I17" i="2"/>
  <c r="H17" i="2"/>
  <c r="G17" i="2"/>
  <c r="D17" i="2"/>
  <c r="C17" i="2"/>
  <c r="B17" i="2"/>
  <c r="I16" i="2"/>
  <c r="H16" i="2"/>
  <c r="G16" i="2"/>
  <c r="D16" i="2"/>
  <c r="C16" i="2"/>
  <c r="B16" i="2"/>
  <c r="I15" i="2"/>
  <c r="H15" i="2"/>
  <c r="G15" i="2"/>
  <c r="D15" i="2"/>
  <c r="C15" i="2"/>
  <c r="B15" i="2"/>
  <c r="I14" i="2"/>
  <c r="H14" i="2"/>
  <c r="G14" i="2"/>
  <c r="D14" i="2"/>
  <c r="C14" i="2"/>
  <c r="B14" i="2"/>
  <c r="I13" i="2"/>
  <c r="H13" i="2"/>
  <c r="G13" i="2"/>
  <c r="D13" i="2"/>
  <c r="C13" i="2"/>
  <c r="B13" i="2"/>
  <c r="I12" i="2"/>
  <c r="H12" i="2"/>
  <c r="G12" i="2"/>
  <c r="D12" i="2"/>
  <c r="C12" i="2"/>
  <c r="B12" i="2"/>
  <c r="I11" i="2"/>
  <c r="H11" i="2"/>
  <c r="G11" i="2"/>
  <c r="D11" i="2"/>
  <c r="C11" i="2"/>
  <c r="B11" i="2"/>
  <c r="I10" i="2"/>
  <c r="H10" i="2"/>
  <c r="G10" i="2"/>
  <c r="D10" i="2"/>
  <c r="C10" i="2"/>
  <c r="B10" i="2"/>
  <c r="I9" i="2"/>
  <c r="H9" i="2"/>
  <c r="G9" i="2"/>
  <c r="D9" i="2"/>
  <c r="C9" i="2"/>
  <c r="B9" i="2"/>
  <c r="I8" i="2"/>
  <c r="H8" i="2"/>
  <c r="G8" i="2"/>
  <c r="D8" i="2"/>
  <c r="C8" i="2"/>
  <c r="B8" i="2"/>
  <c r="I7" i="2"/>
  <c r="H7" i="2"/>
  <c r="G7" i="2"/>
  <c r="D7" i="2"/>
  <c r="C7" i="2"/>
  <c r="B7" i="2"/>
  <c r="I6" i="2"/>
  <c r="H6" i="2"/>
  <c r="G6" i="2"/>
  <c r="D6" i="2"/>
  <c r="C6" i="2"/>
  <c r="B6" i="2"/>
  <c r="I5" i="2"/>
  <c r="H5" i="2"/>
  <c r="G5" i="2"/>
  <c r="D5" i="2"/>
  <c r="C5" i="2"/>
  <c r="B5" i="2"/>
  <c r="I4" i="2"/>
  <c r="H4" i="2"/>
  <c r="G4" i="2"/>
  <c r="D4" i="2"/>
  <c r="C4" i="2"/>
  <c r="B4" i="2"/>
  <c r="I3" i="2"/>
  <c r="H3" i="2"/>
  <c r="G3" i="2"/>
  <c r="D3" i="2"/>
  <c r="C3" i="2"/>
  <c r="B3" i="2"/>
  <c r="I2" i="2"/>
  <c r="H2" i="2"/>
  <c r="G2" i="2"/>
  <c r="D2" i="2"/>
  <c r="C2" i="2"/>
  <c r="B2" i="2"/>
</calcChain>
</file>

<file path=xl/sharedStrings.xml><?xml version="1.0" encoding="utf-8"?>
<sst xmlns="http://schemas.openxmlformats.org/spreadsheetml/2006/main" count="1949" uniqueCount="10">
  <si>
    <t>Picat</t>
  </si>
  <si>
    <t>success</t>
  </si>
  <si>
    <t>fail</t>
  </si>
  <si>
    <t>CBS</t>
  </si>
  <si>
    <t>Hybrid</t>
  </si>
  <si>
    <t>maze</t>
  </si>
  <si>
    <t>grouped</t>
  </si>
  <si>
    <t>random</t>
  </si>
  <si>
    <t>room</t>
  </si>
  <si>
    <t>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</si>
</sst>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GRAPH!$A$1</c:f>
              <c:strCache>
                <c:ptCount val="1"/>
                <c:pt idx="0">
                  <c:v>CBS</c:v>
                </c:pt>
              </c:strCache>
            </c:strRef>
          </c:tx>
          <c:marker>
            <c:symbol val="none"/>
          </c:marker>
          <c:val>
            <c:numRef>
              <c:f>GRAPH!$A$2:$A$141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674</c:v>
                </c:pt>
                <c:pt idx="42">
                  <c:v>719</c:v>
                </c:pt>
                <c:pt idx="43">
                  <c:v>723</c:v>
                </c:pt>
                <c:pt idx="44">
                  <c:v>749</c:v>
                </c:pt>
                <c:pt idx="45">
                  <c:v>765</c:v>
                </c:pt>
                <c:pt idx="46">
                  <c:v>778</c:v>
                </c:pt>
                <c:pt idx="47">
                  <c:v>798</c:v>
                </c:pt>
                <c:pt idx="48">
                  <c:v>817</c:v>
                </c:pt>
                <c:pt idx="49">
                  <c:v>822</c:v>
                </c:pt>
                <c:pt idx="50">
                  <c:v>839</c:v>
                </c:pt>
                <c:pt idx="51">
                  <c:v>889</c:v>
                </c:pt>
                <c:pt idx="52">
                  <c:v>897</c:v>
                </c:pt>
                <c:pt idx="53">
                  <c:v>990</c:v>
                </c:pt>
                <c:pt idx="54">
                  <c:v>1110</c:v>
                </c:pt>
                <c:pt idx="55">
                  <c:v>1136</c:v>
                </c:pt>
                <c:pt idx="56">
                  <c:v>1296</c:v>
                </c:pt>
                <c:pt idx="57">
                  <c:v>1371</c:v>
                </c:pt>
                <c:pt idx="58">
                  <c:v>1815</c:v>
                </c:pt>
                <c:pt idx="59">
                  <c:v>2250</c:v>
                </c:pt>
                <c:pt idx="60">
                  <c:v>2617</c:v>
                </c:pt>
                <c:pt idx="61">
                  <c:v>2851</c:v>
                </c:pt>
                <c:pt idx="62">
                  <c:v>3068</c:v>
                </c:pt>
                <c:pt idx="63">
                  <c:v>3174</c:v>
                </c:pt>
                <c:pt idx="64">
                  <c:v>3355</c:v>
                </c:pt>
                <c:pt idx="65">
                  <c:v>3368</c:v>
                </c:pt>
                <c:pt idx="66">
                  <c:v>3388</c:v>
                </c:pt>
                <c:pt idx="67">
                  <c:v>3561</c:v>
                </c:pt>
                <c:pt idx="68">
                  <c:v>3743</c:v>
                </c:pt>
                <c:pt idx="69">
                  <c:v>4078</c:v>
                </c:pt>
                <c:pt idx="70">
                  <c:v>4394</c:v>
                </c:pt>
                <c:pt idx="71">
                  <c:v>5677</c:v>
                </c:pt>
                <c:pt idx="72">
                  <c:v>6576</c:v>
                </c:pt>
                <c:pt idx="73">
                  <c:v>6906</c:v>
                </c:pt>
                <c:pt idx="74">
                  <c:v>7275</c:v>
                </c:pt>
                <c:pt idx="75">
                  <c:v>10039</c:v>
                </c:pt>
                <c:pt idx="76">
                  <c:v>13069</c:v>
                </c:pt>
                <c:pt idx="77">
                  <c:v>13149</c:v>
                </c:pt>
                <c:pt idx="78">
                  <c:v>13171</c:v>
                </c:pt>
                <c:pt idx="79">
                  <c:v>13210</c:v>
                </c:pt>
                <c:pt idx="80">
                  <c:v>13251</c:v>
                </c:pt>
                <c:pt idx="81">
                  <c:v>13311</c:v>
                </c:pt>
                <c:pt idx="82">
                  <c:v>13358</c:v>
                </c:pt>
                <c:pt idx="83">
                  <c:v>15905</c:v>
                </c:pt>
                <c:pt idx="84">
                  <c:v>16037</c:v>
                </c:pt>
                <c:pt idx="85">
                  <c:v>16139</c:v>
                </c:pt>
                <c:pt idx="86">
                  <c:v>16928</c:v>
                </c:pt>
                <c:pt idx="87">
                  <c:v>17170</c:v>
                </c:pt>
                <c:pt idx="88">
                  <c:v>17842</c:v>
                </c:pt>
                <c:pt idx="89">
                  <c:v>18903</c:v>
                </c:pt>
                <c:pt idx="90">
                  <c:v>20469</c:v>
                </c:pt>
                <c:pt idx="91">
                  <c:v>20483</c:v>
                </c:pt>
                <c:pt idx="92">
                  <c:v>20534</c:v>
                </c:pt>
                <c:pt idx="93">
                  <c:v>22632</c:v>
                </c:pt>
                <c:pt idx="94">
                  <c:v>26666</c:v>
                </c:pt>
                <c:pt idx="95">
                  <c:v>26711</c:v>
                </c:pt>
                <c:pt idx="96">
                  <c:v>31173</c:v>
                </c:pt>
                <c:pt idx="97">
                  <c:v>35363</c:v>
                </c:pt>
                <c:pt idx="98">
                  <c:v>36013</c:v>
                </c:pt>
                <c:pt idx="99">
                  <c:v>41418</c:v>
                </c:pt>
                <c:pt idx="100">
                  <c:v>42855</c:v>
                </c:pt>
                <c:pt idx="101">
                  <c:v>43056</c:v>
                </c:pt>
                <c:pt idx="102">
                  <c:v>51273</c:v>
                </c:pt>
                <c:pt idx="103">
                  <c:v>54958</c:v>
                </c:pt>
                <c:pt idx="104">
                  <c:v>58347</c:v>
                </c:pt>
                <c:pt idx="105">
                  <c:v>61260</c:v>
                </c:pt>
                <c:pt idx="106">
                  <c:v>66972</c:v>
                </c:pt>
                <c:pt idx="107">
                  <c:v>75357</c:v>
                </c:pt>
                <c:pt idx="108">
                  <c:v>76420</c:v>
                </c:pt>
                <c:pt idx="109">
                  <c:v>78049</c:v>
                </c:pt>
                <c:pt idx="110">
                  <c:v>83230</c:v>
                </c:pt>
                <c:pt idx="111">
                  <c:v>92278</c:v>
                </c:pt>
                <c:pt idx="112">
                  <c:v>96781</c:v>
                </c:pt>
                <c:pt idx="113">
                  <c:v>96963</c:v>
                </c:pt>
                <c:pt idx="114">
                  <c:v>99248</c:v>
                </c:pt>
                <c:pt idx="115">
                  <c:v>112537</c:v>
                </c:pt>
                <c:pt idx="116">
                  <c:v>127750</c:v>
                </c:pt>
                <c:pt idx="117">
                  <c:v>157074</c:v>
                </c:pt>
                <c:pt idx="118">
                  <c:v>177723</c:v>
                </c:pt>
                <c:pt idx="119">
                  <c:v>243270</c:v>
                </c:pt>
                <c:pt idx="120">
                  <c:v>247590</c:v>
                </c:pt>
                <c:pt idx="121">
                  <c:v>286437</c:v>
                </c:pt>
                <c:pt idx="122">
                  <c:v>300536</c:v>
                </c:pt>
                <c:pt idx="123">
                  <c:v>316157</c:v>
                </c:pt>
                <c:pt idx="124">
                  <c:v>337389</c:v>
                </c:pt>
                <c:pt idx="125">
                  <c:v>353989</c:v>
                </c:pt>
                <c:pt idx="126">
                  <c:v>422540</c:v>
                </c:pt>
                <c:pt idx="127">
                  <c:v>433944</c:v>
                </c:pt>
                <c:pt idx="128">
                  <c:v>437029</c:v>
                </c:pt>
                <c:pt idx="129">
                  <c:v>457113</c:v>
                </c:pt>
                <c:pt idx="130">
                  <c:v>458099</c:v>
                </c:pt>
                <c:pt idx="131">
                  <c:v>476339</c:v>
                </c:pt>
                <c:pt idx="132">
                  <c:v>600113</c:v>
                </c:pt>
                <c:pt idx="133">
                  <c:v>600135</c:v>
                </c:pt>
                <c:pt idx="134">
                  <c:v>600136</c:v>
                </c:pt>
                <c:pt idx="135">
                  <c:v>600138</c:v>
                </c:pt>
                <c:pt idx="136">
                  <c:v>600144</c:v>
                </c:pt>
                <c:pt idx="137">
                  <c:v>600147</c:v>
                </c:pt>
                <c:pt idx="138">
                  <c:v>600153</c:v>
                </c:pt>
                <c:pt idx="139">
                  <c:v>600245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GRAPH!$B$1</c:f>
              <c:strCache>
                <c:ptCount val="1"/>
                <c:pt idx="0">
                  <c:v>Picat</c:v>
                </c:pt>
              </c:strCache>
            </c:strRef>
          </c:tx>
          <c:marker>
            <c:symbol val="none"/>
          </c:marker>
          <c:val>
            <c:numRef>
              <c:f>GRAPH!$B$2:$B$141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1714</c:v>
                </c:pt>
                <c:pt idx="42">
                  <c:v>5186</c:v>
                </c:pt>
                <c:pt idx="43">
                  <c:v>5203</c:v>
                </c:pt>
                <c:pt idx="44">
                  <c:v>5226</c:v>
                </c:pt>
                <c:pt idx="45">
                  <c:v>5240</c:v>
                </c:pt>
                <c:pt idx="46">
                  <c:v>6698</c:v>
                </c:pt>
                <c:pt idx="47">
                  <c:v>6866</c:v>
                </c:pt>
                <c:pt idx="48">
                  <c:v>6871</c:v>
                </c:pt>
                <c:pt idx="49">
                  <c:v>6947</c:v>
                </c:pt>
                <c:pt idx="50">
                  <c:v>8510</c:v>
                </c:pt>
                <c:pt idx="51">
                  <c:v>8564</c:v>
                </c:pt>
                <c:pt idx="52">
                  <c:v>8829</c:v>
                </c:pt>
                <c:pt idx="53">
                  <c:v>9175</c:v>
                </c:pt>
                <c:pt idx="54">
                  <c:v>9180</c:v>
                </c:pt>
                <c:pt idx="55">
                  <c:v>9210</c:v>
                </c:pt>
                <c:pt idx="56">
                  <c:v>9240</c:v>
                </c:pt>
                <c:pt idx="57">
                  <c:v>10445</c:v>
                </c:pt>
                <c:pt idx="58">
                  <c:v>12439</c:v>
                </c:pt>
                <c:pt idx="59">
                  <c:v>13889</c:v>
                </c:pt>
                <c:pt idx="60">
                  <c:v>26883</c:v>
                </c:pt>
                <c:pt idx="61">
                  <c:v>26978</c:v>
                </c:pt>
                <c:pt idx="62">
                  <c:v>27586</c:v>
                </c:pt>
                <c:pt idx="63">
                  <c:v>27819</c:v>
                </c:pt>
                <c:pt idx="64">
                  <c:v>33101</c:v>
                </c:pt>
                <c:pt idx="65">
                  <c:v>33150</c:v>
                </c:pt>
                <c:pt idx="66">
                  <c:v>33955</c:v>
                </c:pt>
                <c:pt idx="67">
                  <c:v>34894</c:v>
                </c:pt>
                <c:pt idx="68">
                  <c:v>35522</c:v>
                </c:pt>
                <c:pt idx="69">
                  <c:v>38305</c:v>
                </c:pt>
                <c:pt idx="70">
                  <c:v>40352</c:v>
                </c:pt>
                <c:pt idx="71">
                  <c:v>42431</c:v>
                </c:pt>
                <c:pt idx="72">
                  <c:v>44507</c:v>
                </c:pt>
                <c:pt idx="73">
                  <c:v>48488</c:v>
                </c:pt>
                <c:pt idx="74">
                  <c:v>62543</c:v>
                </c:pt>
                <c:pt idx="75">
                  <c:v>77873</c:v>
                </c:pt>
                <c:pt idx="76">
                  <c:v>81286</c:v>
                </c:pt>
                <c:pt idx="77">
                  <c:v>81298</c:v>
                </c:pt>
                <c:pt idx="78">
                  <c:v>85429</c:v>
                </c:pt>
                <c:pt idx="79">
                  <c:v>86071</c:v>
                </c:pt>
                <c:pt idx="80">
                  <c:v>86161</c:v>
                </c:pt>
                <c:pt idx="81">
                  <c:v>88985</c:v>
                </c:pt>
                <c:pt idx="82">
                  <c:v>88987</c:v>
                </c:pt>
                <c:pt idx="83">
                  <c:v>95697</c:v>
                </c:pt>
                <c:pt idx="84">
                  <c:v>123829</c:v>
                </c:pt>
                <c:pt idx="85">
                  <c:v>137406</c:v>
                </c:pt>
                <c:pt idx="86">
                  <c:v>141737</c:v>
                </c:pt>
                <c:pt idx="87">
                  <c:v>142271</c:v>
                </c:pt>
                <c:pt idx="88">
                  <c:v>145607</c:v>
                </c:pt>
                <c:pt idx="89">
                  <c:v>164199</c:v>
                </c:pt>
                <c:pt idx="90">
                  <c:v>164518</c:v>
                </c:pt>
                <c:pt idx="91">
                  <c:v>164538</c:v>
                </c:pt>
                <c:pt idx="92">
                  <c:v>169692</c:v>
                </c:pt>
                <c:pt idx="93">
                  <c:v>169972</c:v>
                </c:pt>
                <c:pt idx="94">
                  <c:v>179356</c:v>
                </c:pt>
                <c:pt idx="95">
                  <c:v>208907</c:v>
                </c:pt>
                <c:pt idx="96">
                  <c:v>252708</c:v>
                </c:pt>
                <c:pt idx="97">
                  <c:v>255891</c:v>
                </c:pt>
                <c:pt idx="98">
                  <c:v>258489</c:v>
                </c:pt>
                <c:pt idx="99">
                  <c:v>270947</c:v>
                </c:pt>
                <c:pt idx="100">
                  <c:v>274085</c:v>
                </c:pt>
                <c:pt idx="101">
                  <c:v>310123</c:v>
                </c:pt>
                <c:pt idx="102">
                  <c:v>322613</c:v>
                </c:pt>
                <c:pt idx="103">
                  <c:v>327870</c:v>
                </c:pt>
                <c:pt idx="104">
                  <c:v>333038</c:v>
                </c:pt>
                <c:pt idx="105">
                  <c:v>391380</c:v>
                </c:pt>
                <c:pt idx="106">
                  <c:v>404096</c:v>
                </c:pt>
                <c:pt idx="107">
                  <c:v>452540</c:v>
                </c:pt>
                <c:pt idx="108">
                  <c:v>461257</c:v>
                </c:pt>
                <c:pt idx="109">
                  <c:v>471534</c:v>
                </c:pt>
                <c:pt idx="110">
                  <c:v>489768</c:v>
                </c:pt>
                <c:pt idx="111">
                  <c:v>515466</c:v>
                </c:pt>
                <c:pt idx="112">
                  <c:v>524424</c:v>
                </c:pt>
                <c:pt idx="113">
                  <c:v>599328</c:v>
                </c:pt>
                <c:pt idx="114">
                  <c:v>599624</c:v>
                </c:pt>
                <c:pt idx="115">
                  <c:v>599642</c:v>
                </c:pt>
                <c:pt idx="116">
                  <c:v>599661</c:v>
                </c:pt>
                <c:pt idx="117">
                  <c:v>599942</c:v>
                </c:pt>
                <c:pt idx="118">
                  <c:v>599950</c:v>
                </c:pt>
                <c:pt idx="119">
                  <c:v>599971</c:v>
                </c:pt>
                <c:pt idx="120">
                  <c:v>600151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GRAPH!$C$1</c:f>
              <c:strCache>
                <c:ptCount val="1"/>
                <c:pt idx="0">
                  <c:v>Hybrid</c:v>
                </c:pt>
              </c:strCache>
            </c:strRef>
          </c:tx>
          <c:marker>
            <c:symbol val="none"/>
          </c:marker>
          <c:val>
            <c:numRef>
              <c:f>GRAPH!$C$2:$C$141</c:f>
              <c:numCache>
                <c:formatCode>General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304</c:v>
                </c:pt>
                <c:pt idx="42">
                  <c:v>653</c:v>
                </c:pt>
                <c:pt idx="43">
                  <c:v>658</c:v>
                </c:pt>
                <c:pt idx="44">
                  <c:v>728</c:v>
                </c:pt>
                <c:pt idx="45">
                  <c:v>759</c:v>
                </c:pt>
                <c:pt idx="46">
                  <c:v>769</c:v>
                </c:pt>
                <c:pt idx="47">
                  <c:v>771</c:v>
                </c:pt>
                <c:pt idx="48">
                  <c:v>783</c:v>
                </c:pt>
                <c:pt idx="49">
                  <c:v>795</c:v>
                </c:pt>
                <c:pt idx="50">
                  <c:v>796</c:v>
                </c:pt>
                <c:pt idx="51">
                  <c:v>843</c:v>
                </c:pt>
                <c:pt idx="52">
                  <c:v>848</c:v>
                </c:pt>
                <c:pt idx="53">
                  <c:v>956</c:v>
                </c:pt>
                <c:pt idx="54">
                  <c:v>1079</c:v>
                </c:pt>
                <c:pt idx="55">
                  <c:v>1226</c:v>
                </c:pt>
                <c:pt idx="56">
                  <c:v>1298</c:v>
                </c:pt>
                <c:pt idx="57">
                  <c:v>1311</c:v>
                </c:pt>
                <c:pt idx="58">
                  <c:v>1740</c:v>
                </c:pt>
                <c:pt idx="59">
                  <c:v>2144</c:v>
                </c:pt>
                <c:pt idx="60">
                  <c:v>2539</c:v>
                </c:pt>
                <c:pt idx="61">
                  <c:v>2832</c:v>
                </c:pt>
                <c:pt idx="62">
                  <c:v>2946</c:v>
                </c:pt>
                <c:pt idx="63">
                  <c:v>3106</c:v>
                </c:pt>
                <c:pt idx="64">
                  <c:v>3113</c:v>
                </c:pt>
                <c:pt idx="65">
                  <c:v>3116</c:v>
                </c:pt>
                <c:pt idx="66">
                  <c:v>3177</c:v>
                </c:pt>
                <c:pt idx="67">
                  <c:v>3475</c:v>
                </c:pt>
                <c:pt idx="68">
                  <c:v>3684</c:v>
                </c:pt>
                <c:pt idx="69">
                  <c:v>3827</c:v>
                </c:pt>
                <c:pt idx="70">
                  <c:v>3888</c:v>
                </c:pt>
                <c:pt idx="71">
                  <c:v>4107</c:v>
                </c:pt>
                <c:pt idx="72">
                  <c:v>6069</c:v>
                </c:pt>
                <c:pt idx="73">
                  <c:v>6077</c:v>
                </c:pt>
                <c:pt idx="74">
                  <c:v>6142</c:v>
                </c:pt>
                <c:pt idx="75">
                  <c:v>9928</c:v>
                </c:pt>
                <c:pt idx="76">
                  <c:v>13076</c:v>
                </c:pt>
                <c:pt idx="77">
                  <c:v>13147</c:v>
                </c:pt>
                <c:pt idx="78">
                  <c:v>13230</c:v>
                </c:pt>
                <c:pt idx="79">
                  <c:v>13274</c:v>
                </c:pt>
                <c:pt idx="80">
                  <c:v>13338</c:v>
                </c:pt>
                <c:pt idx="81">
                  <c:v>13620</c:v>
                </c:pt>
                <c:pt idx="82">
                  <c:v>13981</c:v>
                </c:pt>
                <c:pt idx="83">
                  <c:v>15803</c:v>
                </c:pt>
                <c:pt idx="84">
                  <c:v>15917</c:v>
                </c:pt>
                <c:pt idx="85">
                  <c:v>15975</c:v>
                </c:pt>
                <c:pt idx="86">
                  <c:v>16685</c:v>
                </c:pt>
                <c:pt idx="87">
                  <c:v>16789</c:v>
                </c:pt>
                <c:pt idx="88">
                  <c:v>17660</c:v>
                </c:pt>
                <c:pt idx="89">
                  <c:v>18644</c:v>
                </c:pt>
                <c:pt idx="90">
                  <c:v>20067</c:v>
                </c:pt>
                <c:pt idx="91">
                  <c:v>20075</c:v>
                </c:pt>
                <c:pt idx="92">
                  <c:v>20343</c:v>
                </c:pt>
                <c:pt idx="93">
                  <c:v>22593</c:v>
                </c:pt>
                <c:pt idx="94">
                  <c:v>23923</c:v>
                </c:pt>
                <c:pt idx="95">
                  <c:v>24596</c:v>
                </c:pt>
                <c:pt idx="96">
                  <c:v>26214</c:v>
                </c:pt>
                <c:pt idx="97">
                  <c:v>26421</c:v>
                </c:pt>
                <c:pt idx="98">
                  <c:v>34262</c:v>
                </c:pt>
                <c:pt idx="99">
                  <c:v>38596</c:v>
                </c:pt>
                <c:pt idx="100">
                  <c:v>42081</c:v>
                </c:pt>
                <c:pt idx="101">
                  <c:v>42275</c:v>
                </c:pt>
                <c:pt idx="102">
                  <c:v>49878</c:v>
                </c:pt>
                <c:pt idx="103">
                  <c:v>52262</c:v>
                </c:pt>
                <c:pt idx="104">
                  <c:v>54508</c:v>
                </c:pt>
                <c:pt idx="105">
                  <c:v>55140</c:v>
                </c:pt>
                <c:pt idx="106">
                  <c:v>58130</c:v>
                </c:pt>
                <c:pt idx="107">
                  <c:v>67959</c:v>
                </c:pt>
                <c:pt idx="108">
                  <c:v>68370</c:v>
                </c:pt>
                <c:pt idx="109">
                  <c:v>76662</c:v>
                </c:pt>
                <c:pt idx="110">
                  <c:v>81526</c:v>
                </c:pt>
                <c:pt idx="111">
                  <c:v>91479</c:v>
                </c:pt>
                <c:pt idx="112">
                  <c:v>92862</c:v>
                </c:pt>
                <c:pt idx="113">
                  <c:v>92917</c:v>
                </c:pt>
                <c:pt idx="114">
                  <c:v>94533</c:v>
                </c:pt>
                <c:pt idx="115">
                  <c:v>106562</c:v>
                </c:pt>
                <c:pt idx="116">
                  <c:v>127401</c:v>
                </c:pt>
                <c:pt idx="117">
                  <c:v>148181</c:v>
                </c:pt>
                <c:pt idx="118">
                  <c:v>179557</c:v>
                </c:pt>
                <c:pt idx="119">
                  <c:v>218324</c:v>
                </c:pt>
                <c:pt idx="120">
                  <c:v>311393</c:v>
                </c:pt>
                <c:pt idx="121">
                  <c:v>321845</c:v>
                </c:pt>
                <c:pt idx="122">
                  <c:v>330680</c:v>
                </c:pt>
                <c:pt idx="123">
                  <c:v>333286</c:v>
                </c:pt>
                <c:pt idx="124">
                  <c:v>354738</c:v>
                </c:pt>
                <c:pt idx="125">
                  <c:v>355471</c:v>
                </c:pt>
                <c:pt idx="126">
                  <c:v>373575</c:v>
                </c:pt>
                <c:pt idx="127">
                  <c:v>405767</c:v>
                </c:pt>
                <c:pt idx="128">
                  <c:v>425133</c:v>
                </c:pt>
                <c:pt idx="129">
                  <c:v>431157</c:v>
                </c:pt>
                <c:pt idx="130">
                  <c:v>435456</c:v>
                </c:pt>
                <c:pt idx="131">
                  <c:v>438797</c:v>
                </c:pt>
                <c:pt idx="132">
                  <c:v>442074</c:v>
                </c:pt>
                <c:pt idx="133">
                  <c:v>446291</c:v>
                </c:pt>
                <c:pt idx="134">
                  <c:v>446786</c:v>
                </c:pt>
                <c:pt idx="135">
                  <c:v>467072</c:v>
                </c:pt>
                <c:pt idx="136">
                  <c:v>484084</c:v>
                </c:pt>
                <c:pt idx="137">
                  <c:v>532926</c:v>
                </c:pt>
                <c:pt idx="138">
                  <c:v>564978</c:v>
                </c:pt>
                <c:pt idx="139">
                  <c:v>599207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43968"/>
        <c:axId val="196281472"/>
      </c:lineChart>
      <c:catAx>
        <c:axId val="194243968"/>
        <c:scaling>
          <c:orientation val="minMax"/>
        </c:scaling>
        <c:delete val="0"/>
        <c:axPos val="b"/>
        <c:majorTickMark val="out"/>
        <c:minorTickMark val="none"/>
        <c:tickLblPos val="nextTo"/>
        <c:crossAx val="196281472"/>
        <c:crosses val="autoZero"/>
        <c:auto val="1"/>
        <c:lblAlgn val="ctr"/>
        <c:lblOffset val="100"/>
        <c:noMultiLvlLbl val="0"/>
      </c:catAx>
      <c:valAx>
        <c:axId val="196281472"/>
        <c:scaling>
          <c:orientation val="minMax"/>
          <c:max val="6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243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185737</xdr:rowOff>
    </xdr:from>
    <xdr:to>
      <xdr:col>18</xdr:col>
      <xdr:colOff>476250</xdr:colOff>
      <xdr:row>29</xdr:row>
      <xdr:rowOff>9525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8"/>
  <sheetViews>
    <sheetView topLeftCell="A374" workbookViewId="0">
      <selection activeCell="F141" sqref="F141:O408"/>
    </sheetView>
  </sheetViews>
  <sheetFormatPr defaultRowHeight="15" x14ac:dyDescent="0.25"/>
  <cols>
    <col min="2" max="2" width="5.7109375" bestFit="1" customWidth="1"/>
    <col min="4" max="4" width="2.85546875" bestFit="1" customWidth="1"/>
    <col min="5" max="6" width="6.85546875" bestFit="1" customWidth="1"/>
    <col min="7" max="7" width="10" bestFit="1" customWidth="1"/>
    <col min="8" max="8" width="7.5703125" bestFit="1" customWidth="1"/>
    <col min="9" max="9" width="13.85546875" bestFit="1" customWidth="1"/>
    <col min="10" max="10" width="14.85546875" bestFit="1" customWidth="1"/>
    <col min="11" max="11" width="9" bestFit="1" customWidth="1"/>
    <col min="12" max="12" width="10.42578125" bestFit="1" customWidth="1"/>
    <col min="13" max="13" width="8.85546875" bestFit="1" customWidth="1"/>
    <col min="14" max="14" width="9.85546875" bestFit="1" customWidth="1"/>
    <col min="15" max="15" width="10" bestFit="1" customWidth="1"/>
  </cols>
  <sheetData>
    <row r="1" spans="1:15" x14ac:dyDescent="0.25">
      <c r="A1">
        <v>32</v>
      </c>
      <c r="B1" t="s">
        <v>5</v>
      </c>
      <c r="C1" t="s">
        <v>7</v>
      </c>
      <c r="D1">
        <v>1</v>
      </c>
      <c r="E1">
        <v>1</v>
      </c>
      <c r="F1" t="s">
        <v>3</v>
      </c>
      <c r="G1">
        <v>16</v>
      </c>
      <c r="H1" t="s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</row>
    <row r="2" spans="1:15" x14ac:dyDescent="0.25">
      <c r="A2">
        <v>32</v>
      </c>
      <c r="B2" t="s">
        <v>5</v>
      </c>
      <c r="C2" t="s">
        <v>7</v>
      </c>
      <c r="D2">
        <v>1</v>
      </c>
      <c r="E2">
        <v>2</v>
      </c>
      <c r="F2" t="s">
        <v>3</v>
      </c>
      <c r="G2">
        <v>36</v>
      </c>
      <c r="H2" t="s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5">
      <c r="A3">
        <v>32</v>
      </c>
      <c r="B3" t="s">
        <v>5</v>
      </c>
      <c r="C3" t="s">
        <v>7</v>
      </c>
      <c r="D3">
        <v>1</v>
      </c>
      <c r="E3">
        <v>3</v>
      </c>
      <c r="F3" t="s">
        <v>3</v>
      </c>
      <c r="G3">
        <v>70</v>
      </c>
      <c r="H3" t="s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5">
      <c r="A4">
        <v>32</v>
      </c>
      <c r="B4" t="s">
        <v>5</v>
      </c>
      <c r="C4" t="s">
        <v>7</v>
      </c>
      <c r="D4">
        <v>1</v>
      </c>
      <c r="E4">
        <v>4</v>
      </c>
      <c r="F4" t="s">
        <v>3</v>
      </c>
      <c r="G4">
        <v>70</v>
      </c>
      <c r="H4" t="s">
        <v>1</v>
      </c>
      <c r="I4">
        <v>1</v>
      </c>
      <c r="J4">
        <v>0</v>
      </c>
      <c r="K4">
        <v>1</v>
      </c>
      <c r="L4">
        <v>0</v>
      </c>
      <c r="M4">
        <v>1110</v>
      </c>
      <c r="N4">
        <v>0</v>
      </c>
      <c r="O4">
        <v>1110</v>
      </c>
    </row>
    <row r="5" spans="1:15" x14ac:dyDescent="0.25">
      <c r="A5">
        <v>32</v>
      </c>
      <c r="B5" t="s">
        <v>5</v>
      </c>
      <c r="C5" t="s">
        <v>7</v>
      </c>
      <c r="D5">
        <v>1</v>
      </c>
      <c r="E5">
        <v>5</v>
      </c>
      <c r="F5" t="s">
        <v>3</v>
      </c>
      <c r="G5">
        <v>70</v>
      </c>
      <c r="H5" t="s">
        <v>1</v>
      </c>
      <c r="I5">
        <v>3</v>
      </c>
      <c r="J5">
        <v>0</v>
      </c>
      <c r="K5">
        <v>3</v>
      </c>
      <c r="L5">
        <v>0</v>
      </c>
      <c r="M5">
        <v>674</v>
      </c>
      <c r="N5">
        <v>0</v>
      </c>
      <c r="O5">
        <v>674</v>
      </c>
    </row>
    <row r="6" spans="1:15" x14ac:dyDescent="0.25">
      <c r="A6">
        <v>32</v>
      </c>
      <c r="B6" t="s">
        <v>5</v>
      </c>
      <c r="C6" t="s">
        <v>7</v>
      </c>
      <c r="D6">
        <v>1</v>
      </c>
      <c r="E6">
        <v>6</v>
      </c>
      <c r="F6" t="s">
        <v>3</v>
      </c>
      <c r="G6">
        <v>70</v>
      </c>
      <c r="H6" t="s">
        <v>1</v>
      </c>
      <c r="I6">
        <v>3</v>
      </c>
      <c r="J6">
        <v>0</v>
      </c>
      <c r="K6">
        <v>3</v>
      </c>
      <c r="L6">
        <v>0</v>
      </c>
      <c r="M6">
        <v>719</v>
      </c>
      <c r="N6">
        <v>0</v>
      </c>
      <c r="O6">
        <v>719</v>
      </c>
    </row>
    <row r="7" spans="1:15" x14ac:dyDescent="0.25">
      <c r="A7">
        <v>32</v>
      </c>
      <c r="B7" t="s">
        <v>5</v>
      </c>
      <c r="C7" t="s">
        <v>7</v>
      </c>
      <c r="D7">
        <v>1</v>
      </c>
      <c r="E7">
        <v>7</v>
      </c>
      <c r="F7" t="s">
        <v>3</v>
      </c>
      <c r="G7">
        <v>70</v>
      </c>
      <c r="H7" t="s">
        <v>1</v>
      </c>
      <c r="I7">
        <v>4</v>
      </c>
      <c r="J7">
        <v>0</v>
      </c>
      <c r="K7">
        <v>4</v>
      </c>
      <c r="L7">
        <v>0</v>
      </c>
      <c r="M7">
        <v>1296</v>
      </c>
      <c r="N7">
        <v>0</v>
      </c>
      <c r="O7">
        <v>1296</v>
      </c>
    </row>
    <row r="8" spans="1:15" x14ac:dyDescent="0.25">
      <c r="A8">
        <v>32</v>
      </c>
      <c r="B8" t="s">
        <v>5</v>
      </c>
      <c r="C8" t="s">
        <v>7</v>
      </c>
      <c r="D8">
        <v>1</v>
      </c>
      <c r="E8">
        <v>8</v>
      </c>
      <c r="F8" t="s">
        <v>3</v>
      </c>
      <c r="G8">
        <v>70</v>
      </c>
      <c r="H8" t="s">
        <v>1</v>
      </c>
      <c r="I8">
        <v>7</v>
      </c>
      <c r="J8">
        <v>0</v>
      </c>
      <c r="K8">
        <v>5</v>
      </c>
      <c r="L8">
        <v>0</v>
      </c>
      <c r="M8">
        <v>2851</v>
      </c>
      <c r="N8">
        <v>0</v>
      </c>
      <c r="O8">
        <v>2851</v>
      </c>
    </row>
    <row r="9" spans="1:15" x14ac:dyDescent="0.25">
      <c r="A9">
        <v>32</v>
      </c>
      <c r="B9" t="s">
        <v>5</v>
      </c>
      <c r="C9" t="s">
        <v>7</v>
      </c>
      <c r="D9">
        <v>1</v>
      </c>
      <c r="E9">
        <v>9</v>
      </c>
      <c r="F9" t="s">
        <v>3</v>
      </c>
      <c r="G9">
        <v>94</v>
      </c>
      <c r="H9" t="s">
        <v>1</v>
      </c>
      <c r="I9">
        <v>11</v>
      </c>
      <c r="J9">
        <v>0</v>
      </c>
      <c r="K9">
        <v>7</v>
      </c>
      <c r="L9">
        <v>0</v>
      </c>
      <c r="M9">
        <v>13171</v>
      </c>
      <c r="N9">
        <v>0</v>
      </c>
      <c r="O9">
        <v>13171</v>
      </c>
    </row>
    <row r="10" spans="1:15" x14ac:dyDescent="0.25">
      <c r="A10">
        <v>32</v>
      </c>
      <c r="B10" t="s">
        <v>5</v>
      </c>
      <c r="C10" t="s">
        <v>7</v>
      </c>
      <c r="D10">
        <v>1</v>
      </c>
      <c r="E10">
        <v>10</v>
      </c>
      <c r="F10" t="s">
        <v>3</v>
      </c>
      <c r="G10">
        <v>94</v>
      </c>
      <c r="H10" t="s">
        <v>1</v>
      </c>
      <c r="I10">
        <v>11</v>
      </c>
      <c r="J10">
        <v>0</v>
      </c>
      <c r="K10">
        <v>7</v>
      </c>
      <c r="L10">
        <v>0</v>
      </c>
      <c r="M10">
        <v>13149</v>
      </c>
      <c r="N10">
        <v>0</v>
      </c>
      <c r="O10">
        <v>13149</v>
      </c>
    </row>
    <row r="11" spans="1:15" x14ac:dyDescent="0.25">
      <c r="A11">
        <v>32</v>
      </c>
      <c r="B11" t="s">
        <v>5</v>
      </c>
      <c r="C11" t="s">
        <v>7</v>
      </c>
      <c r="D11">
        <v>1</v>
      </c>
      <c r="E11">
        <v>11</v>
      </c>
      <c r="F11" t="s">
        <v>3</v>
      </c>
      <c r="G11">
        <v>94</v>
      </c>
      <c r="H11" t="s">
        <v>1</v>
      </c>
      <c r="I11">
        <v>11</v>
      </c>
      <c r="J11">
        <v>0</v>
      </c>
      <c r="K11">
        <v>7</v>
      </c>
      <c r="L11">
        <v>0</v>
      </c>
      <c r="M11">
        <v>13069</v>
      </c>
      <c r="N11">
        <v>0</v>
      </c>
      <c r="O11">
        <v>13069</v>
      </c>
    </row>
    <row r="12" spans="1:15" x14ac:dyDescent="0.25">
      <c r="A12">
        <v>32</v>
      </c>
      <c r="B12" t="s">
        <v>5</v>
      </c>
      <c r="C12" t="s">
        <v>7</v>
      </c>
      <c r="D12">
        <v>1</v>
      </c>
      <c r="E12">
        <v>12</v>
      </c>
      <c r="F12" t="s">
        <v>3</v>
      </c>
      <c r="G12">
        <v>95</v>
      </c>
      <c r="H12" t="s">
        <v>1</v>
      </c>
      <c r="I12">
        <v>12</v>
      </c>
      <c r="J12">
        <v>0</v>
      </c>
      <c r="K12">
        <v>8</v>
      </c>
      <c r="L12">
        <v>0</v>
      </c>
      <c r="M12">
        <v>13358</v>
      </c>
      <c r="N12">
        <v>0</v>
      </c>
      <c r="O12">
        <v>13358</v>
      </c>
    </row>
    <row r="13" spans="1:15" x14ac:dyDescent="0.25">
      <c r="A13">
        <v>32</v>
      </c>
      <c r="B13" t="s">
        <v>5</v>
      </c>
      <c r="C13" t="s">
        <v>7</v>
      </c>
      <c r="D13">
        <v>1</v>
      </c>
      <c r="E13">
        <v>13</v>
      </c>
      <c r="F13" t="s">
        <v>3</v>
      </c>
      <c r="G13">
        <v>95</v>
      </c>
      <c r="H13" t="s">
        <v>1</v>
      </c>
      <c r="I13">
        <v>12</v>
      </c>
      <c r="J13">
        <v>0</v>
      </c>
      <c r="K13">
        <v>8</v>
      </c>
      <c r="L13">
        <v>0</v>
      </c>
      <c r="M13">
        <v>13311</v>
      </c>
      <c r="N13">
        <v>0</v>
      </c>
      <c r="O13">
        <v>13311</v>
      </c>
    </row>
    <row r="14" spans="1:15" x14ac:dyDescent="0.25">
      <c r="A14">
        <v>32</v>
      </c>
      <c r="B14" t="s">
        <v>5</v>
      </c>
      <c r="C14" t="s">
        <v>7</v>
      </c>
      <c r="D14">
        <v>1</v>
      </c>
      <c r="E14">
        <v>14</v>
      </c>
      <c r="F14" t="s">
        <v>3</v>
      </c>
      <c r="G14">
        <v>95</v>
      </c>
      <c r="H14" t="s">
        <v>1</v>
      </c>
      <c r="I14">
        <v>15</v>
      </c>
      <c r="J14">
        <v>0</v>
      </c>
      <c r="K14">
        <v>11</v>
      </c>
      <c r="L14">
        <v>0</v>
      </c>
      <c r="M14">
        <v>22632</v>
      </c>
      <c r="N14">
        <v>0</v>
      </c>
      <c r="O14">
        <v>22632</v>
      </c>
    </row>
    <row r="15" spans="1:15" x14ac:dyDescent="0.25">
      <c r="A15">
        <v>32</v>
      </c>
      <c r="B15" t="s">
        <v>5</v>
      </c>
      <c r="C15" t="s">
        <v>7</v>
      </c>
      <c r="D15">
        <v>1</v>
      </c>
      <c r="E15">
        <v>15</v>
      </c>
      <c r="F15" t="s">
        <v>3</v>
      </c>
      <c r="G15">
        <v>95</v>
      </c>
      <c r="H15" t="s">
        <v>1</v>
      </c>
      <c r="I15">
        <v>33</v>
      </c>
      <c r="J15">
        <v>0</v>
      </c>
      <c r="K15">
        <v>26</v>
      </c>
      <c r="L15">
        <v>0</v>
      </c>
      <c r="M15">
        <v>422540</v>
      </c>
      <c r="N15">
        <v>0</v>
      </c>
      <c r="O15">
        <v>422540</v>
      </c>
    </row>
    <row r="16" spans="1:15" x14ac:dyDescent="0.25">
      <c r="A16">
        <v>32</v>
      </c>
      <c r="B16" t="s">
        <v>5</v>
      </c>
      <c r="C16" t="s">
        <v>7</v>
      </c>
      <c r="D16">
        <v>1</v>
      </c>
      <c r="E16">
        <v>16</v>
      </c>
      <c r="F16" t="s">
        <v>3</v>
      </c>
      <c r="G16">
        <v>95</v>
      </c>
      <c r="H16" t="s">
        <v>2</v>
      </c>
      <c r="I16">
        <v>33</v>
      </c>
      <c r="J16">
        <v>0</v>
      </c>
      <c r="K16">
        <v>24</v>
      </c>
      <c r="L16">
        <v>0</v>
      </c>
      <c r="M16">
        <v>600147</v>
      </c>
      <c r="N16">
        <v>0</v>
      </c>
      <c r="O16">
        <v>600147</v>
      </c>
    </row>
    <row r="17" spans="1:15" x14ac:dyDescent="0.25">
      <c r="A17">
        <v>32</v>
      </c>
      <c r="B17" t="s">
        <v>5</v>
      </c>
      <c r="C17" t="s">
        <v>7</v>
      </c>
      <c r="D17">
        <v>2</v>
      </c>
      <c r="E17">
        <v>1</v>
      </c>
      <c r="F17" t="s">
        <v>3</v>
      </c>
      <c r="G17">
        <v>23</v>
      </c>
      <c r="H17" t="s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25">
      <c r="A18">
        <v>32</v>
      </c>
      <c r="B18" t="s">
        <v>5</v>
      </c>
      <c r="C18" t="s">
        <v>7</v>
      </c>
      <c r="D18">
        <v>2</v>
      </c>
      <c r="E18">
        <v>2</v>
      </c>
      <c r="F18" t="s">
        <v>3</v>
      </c>
      <c r="G18">
        <v>23</v>
      </c>
      <c r="H18" t="s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25">
      <c r="A19">
        <v>32</v>
      </c>
      <c r="B19" t="s">
        <v>5</v>
      </c>
      <c r="C19" t="s">
        <v>7</v>
      </c>
      <c r="D19">
        <v>2</v>
      </c>
      <c r="E19">
        <v>3</v>
      </c>
      <c r="F19" t="s">
        <v>3</v>
      </c>
      <c r="G19">
        <v>53</v>
      </c>
      <c r="H19" t="s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25">
      <c r="A20">
        <v>32</v>
      </c>
      <c r="B20" t="s">
        <v>5</v>
      </c>
      <c r="C20" t="s">
        <v>7</v>
      </c>
      <c r="D20">
        <v>2</v>
      </c>
      <c r="E20">
        <v>4</v>
      </c>
      <c r="F20" t="s">
        <v>3</v>
      </c>
      <c r="G20">
        <v>53</v>
      </c>
      <c r="H20" t="s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5">
      <c r="A21">
        <v>32</v>
      </c>
      <c r="B21" t="s">
        <v>5</v>
      </c>
      <c r="C21" t="s">
        <v>7</v>
      </c>
      <c r="D21">
        <v>2</v>
      </c>
      <c r="E21">
        <v>5</v>
      </c>
      <c r="F21" t="s">
        <v>3</v>
      </c>
      <c r="G21">
        <v>81</v>
      </c>
      <c r="H21" t="s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5">
      <c r="A22">
        <v>32</v>
      </c>
      <c r="B22" t="s">
        <v>5</v>
      </c>
      <c r="C22" t="s">
        <v>7</v>
      </c>
      <c r="D22">
        <v>2</v>
      </c>
      <c r="E22">
        <v>6</v>
      </c>
      <c r="F22" t="s">
        <v>3</v>
      </c>
      <c r="G22">
        <v>81</v>
      </c>
      <c r="H22" t="s">
        <v>1</v>
      </c>
      <c r="I22">
        <v>1</v>
      </c>
      <c r="J22">
        <v>0</v>
      </c>
      <c r="K22">
        <v>1</v>
      </c>
      <c r="L22">
        <v>0</v>
      </c>
      <c r="M22">
        <v>723</v>
      </c>
      <c r="N22">
        <v>0</v>
      </c>
      <c r="O22">
        <v>723</v>
      </c>
    </row>
    <row r="23" spans="1:15" x14ac:dyDescent="0.25">
      <c r="A23">
        <v>32</v>
      </c>
      <c r="B23" t="s">
        <v>5</v>
      </c>
      <c r="C23" t="s">
        <v>7</v>
      </c>
      <c r="D23">
        <v>2</v>
      </c>
      <c r="E23">
        <v>7</v>
      </c>
      <c r="F23" t="s">
        <v>3</v>
      </c>
      <c r="G23">
        <v>81</v>
      </c>
      <c r="H23" t="s">
        <v>1</v>
      </c>
      <c r="I23">
        <v>1</v>
      </c>
      <c r="J23">
        <v>0</v>
      </c>
      <c r="K23">
        <v>1</v>
      </c>
      <c r="L23">
        <v>0</v>
      </c>
      <c r="M23">
        <v>749</v>
      </c>
      <c r="N23">
        <v>0</v>
      </c>
      <c r="O23">
        <v>749</v>
      </c>
    </row>
    <row r="24" spans="1:15" x14ac:dyDescent="0.25">
      <c r="A24">
        <v>32</v>
      </c>
      <c r="B24" t="s">
        <v>5</v>
      </c>
      <c r="C24" t="s">
        <v>7</v>
      </c>
      <c r="D24">
        <v>2</v>
      </c>
      <c r="E24">
        <v>8</v>
      </c>
      <c r="F24" t="s">
        <v>3</v>
      </c>
      <c r="G24">
        <v>81</v>
      </c>
      <c r="H24" t="s">
        <v>1</v>
      </c>
      <c r="I24">
        <v>1</v>
      </c>
      <c r="J24">
        <v>0</v>
      </c>
      <c r="K24">
        <v>1</v>
      </c>
      <c r="L24">
        <v>0</v>
      </c>
      <c r="M24">
        <v>765</v>
      </c>
      <c r="N24">
        <v>0</v>
      </c>
      <c r="O24">
        <v>765</v>
      </c>
    </row>
    <row r="25" spans="1:15" x14ac:dyDescent="0.25">
      <c r="A25">
        <v>32</v>
      </c>
      <c r="B25" t="s">
        <v>5</v>
      </c>
      <c r="C25" t="s">
        <v>7</v>
      </c>
      <c r="D25">
        <v>2</v>
      </c>
      <c r="E25">
        <v>9</v>
      </c>
      <c r="F25" t="s">
        <v>3</v>
      </c>
      <c r="G25">
        <v>81</v>
      </c>
      <c r="H25" t="s">
        <v>1</v>
      </c>
      <c r="I25">
        <v>6</v>
      </c>
      <c r="J25">
        <v>0</v>
      </c>
      <c r="K25">
        <v>6</v>
      </c>
      <c r="L25">
        <v>0</v>
      </c>
      <c r="M25">
        <v>4078</v>
      </c>
      <c r="N25">
        <v>0</v>
      </c>
      <c r="O25">
        <v>4078</v>
      </c>
    </row>
    <row r="26" spans="1:15" x14ac:dyDescent="0.25">
      <c r="A26">
        <v>32</v>
      </c>
      <c r="B26" t="s">
        <v>5</v>
      </c>
      <c r="C26" t="s">
        <v>7</v>
      </c>
      <c r="D26">
        <v>2</v>
      </c>
      <c r="E26">
        <v>10</v>
      </c>
      <c r="F26" t="s">
        <v>3</v>
      </c>
      <c r="G26">
        <v>81</v>
      </c>
      <c r="H26" t="s">
        <v>1</v>
      </c>
      <c r="I26">
        <v>10</v>
      </c>
      <c r="J26">
        <v>0</v>
      </c>
      <c r="K26">
        <v>6</v>
      </c>
      <c r="L26">
        <v>0</v>
      </c>
      <c r="M26">
        <v>18903</v>
      </c>
      <c r="N26">
        <v>0</v>
      </c>
      <c r="O26">
        <v>18903</v>
      </c>
    </row>
    <row r="27" spans="1:15" x14ac:dyDescent="0.25">
      <c r="A27">
        <v>32</v>
      </c>
      <c r="B27" t="s">
        <v>5</v>
      </c>
      <c r="C27" t="s">
        <v>7</v>
      </c>
      <c r="D27">
        <v>2</v>
      </c>
      <c r="E27">
        <v>11</v>
      </c>
      <c r="F27" t="s">
        <v>3</v>
      </c>
      <c r="G27">
        <v>81</v>
      </c>
      <c r="H27" t="s">
        <v>1</v>
      </c>
      <c r="I27">
        <v>16</v>
      </c>
      <c r="J27">
        <v>0</v>
      </c>
      <c r="K27">
        <v>14</v>
      </c>
      <c r="L27">
        <v>0</v>
      </c>
      <c r="M27">
        <v>51273</v>
      </c>
      <c r="N27">
        <v>0</v>
      </c>
      <c r="O27">
        <v>51273</v>
      </c>
    </row>
    <row r="28" spans="1:15" x14ac:dyDescent="0.25">
      <c r="A28">
        <v>32</v>
      </c>
      <c r="B28" t="s">
        <v>5</v>
      </c>
      <c r="C28" t="s">
        <v>7</v>
      </c>
      <c r="D28">
        <v>2</v>
      </c>
      <c r="E28">
        <v>12</v>
      </c>
      <c r="F28" t="s">
        <v>3</v>
      </c>
      <c r="G28">
        <v>94</v>
      </c>
      <c r="H28" t="s">
        <v>1</v>
      </c>
      <c r="I28">
        <v>21</v>
      </c>
      <c r="J28">
        <v>0</v>
      </c>
      <c r="K28">
        <v>17</v>
      </c>
      <c r="L28">
        <v>0</v>
      </c>
      <c r="M28">
        <v>54958</v>
      </c>
      <c r="N28">
        <v>0</v>
      </c>
      <c r="O28">
        <v>54958</v>
      </c>
    </row>
    <row r="29" spans="1:15" x14ac:dyDescent="0.25">
      <c r="A29">
        <v>32</v>
      </c>
      <c r="B29" t="s">
        <v>5</v>
      </c>
      <c r="C29" t="s">
        <v>7</v>
      </c>
      <c r="D29">
        <v>2</v>
      </c>
      <c r="E29">
        <v>13</v>
      </c>
      <c r="F29" t="s">
        <v>3</v>
      </c>
      <c r="G29">
        <v>94</v>
      </c>
      <c r="H29" t="s">
        <v>1</v>
      </c>
      <c r="I29">
        <v>26</v>
      </c>
      <c r="J29">
        <v>0</v>
      </c>
      <c r="K29">
        <v>19</v>
      </c>
      <c r="L29">
        <v>0</v>
      </c>
      <c r="M29">
        <v>58347</v>
      </c>
      <c r="N29">
        <v>0</v>
      </c>
      <c r="O29">
        <v>58347</v>
      </c>
    </row>
    <row r="30" spans="1:15" x14ac:dyDescent="0.25">
      <c r="A30">
        <v>32</v>
      </c>
      <c r="B30" t="s">
        <v>5</v>
      </c>
      <c r="C30" t="s">
        <v>7</v>
      </c>
      <c r="D30">
        <v>2</v>
      </c>
      <c r="E30">
        <v>14</v>
      </c>
      <c r="F30" t="s">
        <v>3</v>
      </c>
      <c r="G30">
        <v>94</v>
      </c>
      <c r="H30" t="s">
        <v>1</v>
      </c>
      <c r="I30">
        <v>29</v>
      </c>
      <c r="J30">
        <v>0</v>
      </c>
      <c r="K30">
        <v>20</v>
      </c>
      <c r="L30">
        <v>0</v>
      </c>
      <c r="M30">
        <v>78049</v>
      </c>
      <c r="N30">
        <v>0</v>
      </c>
      <c r="O30">
        <v>78049</v>
      </c>
    </row>
    <row r="31" spans="1:15" x14ac:dyDescent="0.25">
      <c r="A31">
        <v>32</v>
      </c>
      <c r="B31" t="s">
        <v>5</v>
      </c>
      <c r="C31" t="s">
        <v>7</v>
      </c>
      <c r="D31">
        <v>2</v>
      </c>
      <c r="E31">
        <v>15</v>
      </c>
      <c r="F31" t="s">
        <v>3</v>
      </c>
      <c r="G31">
        <v>94</v>
      </c>
      <c r="H31" t="s">
        <v>2</v>
      </c>
      <c r="I31">
        <v>32</v>
      </c>
      <c r="J31">
        <v>0</v>
      </c>
      <c r="K31">
        <v>22</v>
      </c>
      <c r="L31">
        <v>0</v>
      </c>
      <c r="M31">
        <v>600135</v>
      </c>
      <c r="N31">
        <v>0</v>
      </c>
      <c r="O31">
        <v>600135</v>
      </c>
    </row>
    <row r="32" spans="1:15" x14ac:dyDescent="0.25">
      <c r="A32">
        <v>32</v>
      </c>
      <c r="B32" t="s">
        <v>5</v>
      </c>
      <c r="C32" t="s">
        <v>7</v>
      </c>
      <c r="D32">
        <v>3</v>
      </c>
      <c r="E32">
        <v>1</v>
      </c>
      <c r="F32" t="s">
        <v>3</v>
      </c>
      <c r="G32">
        <v>15</v>
      </c>
      <c r="H32" t="s">
        <v>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25">
      <c r="A33">
        <v>32</v>
      </c>
      <c r="B33" t="s">
        <v>5</v>
      </c>
      <c r="C33" t="s">
        <v>7</v>
      </c>
      <c r="D33">
        <v>3</v>
      </c>
      <c r="E33">
        <v>2</v>
      </c>
      <c r="F33" t="s">
        <v>3</v>
      </c>
      <c r="G33">
        <v>43</v>
      </c>
      <c r="H33" t="s">
        <v>1</v>
      </c>
      <c r="I33">
        <v>3</v>
      </c>
      <c r="J33">
        <v>0</v>
      </c>
      <c r="K33">
        <v>1</v>
      </c>
      <c r="L33">
        <v>0</v>
      </c>
      <c r="M33">
        <v>798</v>
      </c>
      <c r="N33">
        <v>0</v>
      </c>
      <c r="O33">
        <v>798</v>
      </c>
    </row>
    <row r="34" spans="1:15" x14ac:dyDescent="0.25">
      <c r="A34">
        <v>32</v>
      </c>
      <c r="B34" t="s">
        <v>5</v>
      </c>
      <c r="C34" t="s">
        <v>7</v>
      </c>
      <c r="D34">
        <v>3</v>
      </c>
      <c r="E34">
        <v>3</v>
      </c>
      <c r="F34" t="s">
        <v>3</v>
      </c>
      <c r="G34">
        <v>77</v>
      </c>
      <c r="H34" t="s">
        <v>1</v>
      </c>
      <c r="I34">
        <v>3</v>
      </c>
      <c r="J34">
        <v>0</v>
      </c>
      <c r="K34">
        <v>1</v>
      </c>
      <c r="L34">
        <v>0</v>
      </c>
      <c r="M34">
        <v>822</v>
      </c>
      <c r="N34">
        <v>0</v>
      </c>
      <c r="O34">
        <v>822</v>
      </c>
    </row>
    <row r="35" spans="1:15" x14ac:dyDescent="0.25">
      <c r="A35">
        <v>32</v>
      </c>
      <c r="B35" t="s">
        <v>5</v>
      </c>
      <c r="C35" t="s">
        <v>7</v>
      </c>
      <c r="D35">
        <v>3</v>
      </c>
      <c r="E35">
        <v>4</v>
      </c>
      <c r="F35" t="s">
        <v>3</v>
      </c>
      <c r="G35">
        <v>77</v>
      </c>
      <c r="H35" t="s">
        <v>1</v>
      </c>
      <c r="I35">
        <v>3</v>
      </c>
      <c r="J35">
        <v>0</v>
      </c>
      <c r="K35">
        <v>1</v>
      </c>
      <c r="L35">
        <v>0</v>
      </c>
      <c r="M35">
        <v>839</v>
      </c>
      <c r="N35">
        <v>0</v>
      </c>
      <c r="O35">
        <v>839</v>
      </c>
    </row>
    <row r="36" spans="1:15" x14ac:dyDescent="0.25">
      <c r="A36">
        <v>32</v>
      </c>
      <c r="B36" t="s">
        <v>5</v>
      </c>
      <c r="C36" t="s">
        <v>7</v>
      </c>
      <c r="D36">
        <v>3</v>
      </c>
      <c r="E36">
        <v>5</v>
      </c>
      <c r="F36" t="s">
        <v>3</v>
      </c>
      <c r="G36">
        <v>77</v>
      </c>
      <c r="H36" t="s">
        <v>1</v>
      </c>
      <c r="I36">
        <v>3</v>
      </c>
      <c r="J36">
        <v>0</v>
      </c>
      <c r="K36">
        <v>1</v>
      </c>
      <c r="L36">
        <v>0</v>
      </c>
      <c r="M36">
        <v>817</v>
      </c>
      <c r="N36">
        <v>0</v>
      </c>
      <c r="O36">
        <v>817</v>
      </c>
    </row>
    <row r="37" spans="1:15" x14ac:dyDescent="0.25">
      <c r="A37">
        <v>32</v>
      </c>
      <c r="B37" t="s">
        <v>5</v>
      </c>
      <c r="C37" t="s">
        <v>7</v>
      </c>
      <c r="D37">
        <v>3</v>
      </c>
      <c r="E37">
        <v>6</v>
      </c>
      <c r="F37" t="s">
        <v>3</v>
      </c>
      <c r="G37">
        <v>77</v>
      </c>
      <c r="H37" t="s">
        <v>1</v>
      </c>
      <c r="I37">
        <v>4</v>
      </c>
      <c r="J37">
        <v>0</v>
      </c>
      <c r="K37">
        <v>2</v>
      </c>
      <c r="L37">
        <v>0</v>
      </c>
      <c r="M37">
        <v>1136</v>
      </c>
      <c r="N37">
        <v>0</v>
      </c>
      <c r="O37">
        <v>1136</v>
      </c>
    </row>
    <row r="38" spans="1:15" x14ac:dyDescent="0.25">
      <c r="A38">
        <v>32</v>
      </c>
      <c r="B38" t="s">
        <v>5</v>
      </c>
      <c r="C38" t="s">
        <v>7</v>
      </c>
      <c r="D38">
        <v>3</v>
      </c>
      <c r="E38">
        <v>7</v>
      </c>
      <c r="F38" t="s">
        <v>3</v>
      </c>
      <c r="G38">
        <v>77</v>
      </c>
      <c r="H38" t="s">
        <v>1</v>
      </c>
      <c r="I38">
        <v>5</v>
      </c>
      <c r="J38">
        <v>0</v>
      </c>
      <c r="K38">
        <v>3</v>
      </c>
      <c r="L38">
        <v>0</v>
      </c>
      <c r="M38">
        <v>1371</v>
      </c>
      <c r="N38">
        <v>0</v>
      </c>
      <c r="O38">
        <v>1371</v>
      </c>
    </row>
    <row r="39" spans="1:15" x14ac:dyDescent="0.25">
      <c r="A39">
        <v>32</v>
      </c>
      <c r="B39" t="s">
        <v>5</v>
      </c>
      <c r="C39" t="s">
        <v>7</v>
      </c>
      <c r="D39">
        <v>3</v>
      </c>
      <c r="E39">
        <v>8</v>
      </c>
      <c r="F39" t="s">
        <v>3</v>
      </c>
      <c r="G39">
        <v>88</v>
      </c>
      <c r="H39" t="s">
        <v>1</v>
      </c>
      <c r="I39">
        <v>7</v>
      </c>
      <c r="J39">
        <v>0</v>
      </c>
      <c r="K39">
        <v>5</v>
      </c>
      <c r="L39">
        <v>0</v>
      </c>
      <c r="M39">
        <v>1815</v>
      </c>
      <c r="N39">
        <v>0</v>
      </c>
      <c r="O39">
        <v>1815</v>
      </c>
    </row>
    <row r="40" spans="1:15" x14ac:dyDescent="0.25">
      <c r="A40">
        <v>32</v>
      </c>
      <c r="B40" t="s">
        <v>5</v>
      </c>
      <c r="C40" t="s">
        <v>7</v>
      </c>
      <c r="D40">
        <v>3</v>
      </c>
      <c r="E40">
        <v>9</v>
      </c>
      <c r="F40" t="s">
        <v>3</v>
      </c>
      <c r="G40">
        <v>88</v>
      </c>
      <c r="H40" t="s">
        <v>1</v>
      </c>
      <c r="I40">
        <v>10</v>
      </c>
      <c r="J40">
        <v>0</v>
      </c>
      <c r="K40">
        <v>8</v>
      </c>
      <c r="L40">
        <v>0</v>
      </c>
      <c r="M40">
        <v>3068</v>
      </c>
      <c r="N40">
        <v>0</v>
      </c>
      <c r="O40">
        <v>3068</v>
      </c>
    </row>
    <row r="41" spans="1:15" x14ac:dyDescent="0.25">
      <c r="A41">
        <v>32</v>
      </c>
      <c r="B41" t="s">
        <v>5</v>
      </c>
      <c r="C41" t="s">
        <v>7</v>
      </c>
      <c r="D41">
        <v>3</v>
      </c>
      <c r="E41">
        <v>10</v>
      </c>
      <c r="F41" t="s">
        <v>3</v>
      </c>
      <c r="G41">
        <v>88</v>
      </c>
      <c r="H41" t="s">
        <v>1</v>
      </c>
      <c r="I41">
        <v>13</v>
      </c>
      <c r="J41">
        <v>0</v>
      </c>
      <c r="K41">
        <v>8</v>
      </c>
      <c r="L41">
        <v>0</v>
      </c>
      <c r="M41">
        <v>10039</v>
      </c>
      <c r="N41">
        <v>0</v>
      </c>
      <c r="O41">
        <v>10039</v>
      </c>
    </row>
    <row r="42" spans="1:15" x14ac:dyDescent="0.25">
      <c r="A42">
        <v>32</v>
      </c>
      <c r="B42" t="s">
        <v>5</v>
      </c>
      <c r="C42" t="s">
        <v>7</v>
      </c>
      <c r="D42">
        <v>3</v>
      </c>
      <c r="E42">
        <v>11</v>
      </c>
      <c r="F42" t="s">
        <v>3</v>
      </c>
      <c r="G42">
        <v>88</v>
      </c>
      <c r="H42" t="s">
        <v>1</v>
      </c>
      <c r="I42">
        <v>19</v>
      </c>
      <c r="J42">
        <v>0</v>
      </c>
      <c r="K42">
        <v>11</v>
      </c>
      <c r="L42">
        <v>0</v>
      </c>
      <c r="M42">
        <v>31173</v>
      </c>
      <c r="N42">
        <v>0</v>
      </c>
      <c r="O42">
        <v>31173</v>
      </c>
    </row>
    <row r="43" spans="1:15" x14ac:dyDescent="0.25">
      <c r="A43">
        <v>32</v>
      </c>
      <c r="B43" t="s">
        <v>5</v>
      </c>
      <c r="C43" t="s">
        <v>7</v>
      </c>
      <c r="D43">
        <v>3</v>
      </c>
      <c r="E43">
        <v>12</v>
      </c>
      <c r="F43" t="s">
        <v>3</v>
      </c>
      <c r="G43">
        <v>88</v>
      </c>
      <c r="H43" t="s">
        <v>1</v>
      </c>
      <c r="I43">
        <v>29</v>
      </c>
      <c r="J43">
        <v>0</v>
      </c>
      <c r="K43">
        <v>21</v>
      </c>
      <c r="L43">
        <v>0</v>
      </c>
      <c r="M43">
        <v>458099</v>
      </c>
      <c r="N43">
        <v>0</v>
      </c>
      <c r="O43">
        <v>458099</v>
      </c>
    </row>
    <row r="44" spans="1:15" x14ac:dyDescent="0.25">
      <c r="A44">
        <v>32</v>
      </c>
      <c r="B44" t="s">
        <v>5</v>
      </c>
      <c r="C44" t="s">
        <v>7</v>
      </c>
      <c r="D44">
        <v>3</v>
      </c>
      <c r="E44">
        <v>13</v>
      </c>
      <c r="F44" t="s">
        <v>3</v>
      </c>
      <c r="G44">
        <v>88</v>
      </c>
      <c r="H44" t="s">
        <v>1</v>
      </c>
      <c r="I44">
        <v>29</v>
      </c>
      <c r="J44">
        <v>0</v>
      </c>
      <c r="K44">
        <v>21</v>
      </c>
      <c r="L44">
        <v>0</v>
      </c>
      <c r="M44">
        <v>457113</v>
      </c>
      <c r="N44">
        <v>0</v>
      </c>
      <c r="O44">
        <v>457113</v>
      </c>
    </row>
    <row r="45" spans="1:15" x14ac:dyDescent="0.25">
      <c r="A45">
        <v>32</v>
      </c>
      <c r="B45" t="s">
        <v>5</v>
      </c>
      <c r="C45" t="s">
        <v>7</v>
      </c>
      <c r="D45">
        <v>3</v>
      </c>
      <c r="E45">
        <v>14</v>
      </c>
      <c r="F45" t="s">
        <v>3</v>
      </c>
      <c r="G45">
        <v>88</v>
      </c>
      <c r="H45" t="s">
        <v>1</v>
      </c>
      <c r="I45">
        <v>31</v>
      </c>
      <c r="J45">
        <v>0</v>
      </c>
      <c r="K45">
        <v>23</v>
      </c>
      <c r="L45">
        <v>0</v>
      </c>
      <c r="M45">
        <v>476339</v>
      </c>
      <c r="N45">
        <v>0</v>
      </c>
      <c r="O45">
        <v>476339</v>
      </c>
    </row>
    <row r="46" spans="1:15" x14ac:dyDescent="0.25">
      <c r="A46">
        <v>32</v>
      </c>
      <c r="B46" t="s">
        <v>5</v>
      </c>
      <c r="C46" t="s">
        <v>7</v>
      </c>
      <c r="D46">
        <v>3</v>
      </c>
      <c r="E46">
        <v>15</v>
      </c>
      <c r="F46" t="s">
        <v>3</v>
      </c>
      <c r="G46">
        <v>93</v>
      </c>
      <c r="H46" t="s">
        <v>1</v>
      </c>
      <c r="I46">
        <v>36</v>
      </c>
      <c r="J46">
        <v>0</v>
      </c>
      <c r="K46">
        <v>26</v>
      </c>
      <c r="L46">
        <v>0</v>
      </c>
      <c r="M46">
        <v>337389</v>
      </c>
      <c r="N46">
        <v>0</v>
      </c>
      <c r="O46">
        <v>337389</v>
      </c>
    </row>
    <row r="47" spans="1:15" x14ac:dyDescent="0.25">
      <c r="A47">
        <v>32</v>
      </c>
      <c r="B47" t="s">
        <v>5</v>
      </c>
      <c r="C47" t="s">
        <v>7</v>
      </c>
      <c r="D47">
        <v>3</v>
      </c>
      <c r="E47">
        <v>16</v>
      </c>
      <c r="F47" t="s">
        <v>3</v>
      </c>
      <c r="G47">
        <v>93</v>
      </c>
      <c r="H47" t="s">
        <v>2</v>
      </c>
      <c r="I47">
        <v>39</v>
      </c>
      <c r="J47">
        <v>0</v>
      </c>
      <c r="K47">
        <v>26</v>
      </c>
      <c r="L47">
        <v>0</v>
      </c>
      <c r="M47">
        <v>600113</v>
      </c>
      <c r="N47">
        <v>0</v>
      </c>
      <c r="O47">
        <v>600113</v>
      </c>
    </row>
    <row r="48" spans="1:15" x14ac:dyDescent="0.25">
      <c r="A48">
        <v>32</v>
      </c>
      <c r="B48" t="s">
        <v>5</v>
      </c>
      <c r="C48" t="s">
        <v>7</v>
      </c>
      <c r="D48">
        <v>4</v>
      </c>
      <c r="E48">
        <v>1</v>
      </c>
      <c r="F48" t="s">
        <v>3</v>
      </c>
      <c r="G48">
        <v>28</v>
      </c>
      <c r="H48" t="s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25">
      <c r="A49">
        <v>32</v>
      </c>
      <c r="B49" t="s">
        <v>5</v>
      </c>
      <c r="C49" t="s">
        <v>7</v>
      </c>
      <c r="D49">
        <v>4</v>
      </c>
      <c r="E49">
        <v>2</v>
      </c>
      <c r="F49" t="s">
        <v>3</v>
      </c>
      <c r="G49">
        <v>93</v>
      </c>
      <c r="H49" t="s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25">
      <c r="A50">
        <v>32</v>
      </c>
      <c r="B50" t="s">
        <v>5</v>
      </c>
      <c r="C50" t="s">
        <v>7</v>
      </c>
      <c r="D50">
        <v>4</v>
      </c>
      <c r="E50">
        <v>3</v>
      </c>
      <c r="F50" t="s">
        <v>3</v>
      </c>
      <c r="G50">
        <v>93</v>
      </c>
      <c r="H50" t="s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25">
      <c r="A51">
        <v>32</v>
      </c>
      <c r="B51" t="s">
        <v>5</v>
      </c>
      <c r="C51" t="s">
        <v>7</v>
      </c>
      <c r="D51">
        <v>4</v>
      </c>
      <c r="E51">
        <v>4</v>
      </c>
      <c r="F51" t="s">
        <v>3</v>
      </c>
      <c r="G51">
        <v>93</v>
      </c>
      <c r="H51" t="s">
        <v>1</v>
      </c>
      <c r="I51">
        <v>2</v>
      </c>
      <c r="J51">
        <v>0</v>
      </c>
      <c r="K51">
        <v>2</v>
      </c>
      <c r="L51">
        <v>0</v>
      </c>
      <c r="M51">
        <v>990</v>
      </c>
      <c r="N51">
        <v>0</v>
      </c>
      <c r="O51">
        <v>990</v>
      </c>
    </row>
    <row r="52" spans="1:15" x14ac:dyDescent="0.25">
      <c r="A52">
        <v>32</v>
      </c>
      <c r="B52" t="s">
        <v>5</v>
      </c>
      <c r="C52" t="s">
        <v>7</v>
      </c>
      <c r="D52">
        <v>4</v>
      </c>
      <c r="E52">
        <v>5</v>
      </c>
      <c r="F52" t="s">
        <v>3</v>
      </c>
      <c r="G52">
        <v>108</v>
      </c>
      <c r="H52" t="s">
        <v>1</v>
      </c>
      <c r="I52">
        <v>5</v>
      </c>
      <c r="J52">
        <v>0</v>
      </c>
      <c r="K52">
        <v>3</v>
      </c>
      <c r="L52">
        <v>0</v>
      </c>
      <c r="M52">
        <v>35363</v>
      </c>
      <c r="N52">
        <v>0</v>
      </c>
      <c r="O52">
        <v>35363</v>
      </c>
    </row>
    <row r="53" spans="1:15" x14ac:dyDescent="0.25">
      <c r="A53">
        <v>32</v>
      </c>
      <c r="B53" t="s">
        <v>5</v>
      </c>
      <c r="C53" t="s">
        <v>7</v>
      </c>
      <c r="D53">
        <v>4</v>
      </c>
      <c r="E53">
        <v>6</v>
      </c>
      <c r="F53" t="s">
        <v>3</v>
      </c>
      <c r="G53">
        <v>108</v>
      </c>
      <c r="H53" t="s">
        <v>1</v>
      </c>
      <c r="I53">
        <v>10</v>
      </c>
      <c r="J53">
        <v>0</v>
      </c>
      <c r="K53">
        <v>8</v>
      </c>
      <c r="L53">
        <v>0</v>
      </c>
      <c r="M53">
        <v>61260</v>
      </c>
      <c r="N53">
        <v>0</v>
      </c>
      <c r="O53">
        <v>61260</v>
      </c>
    </row>
    <row r="54" spans="1:15" x14ac:dyDescent="0.25">
      <c r="A54">
        <v>32</v>
      </c>
      <c r="B54" t="s">
        <v>5</v>
      </c>
      <c r="C54" t="s">
        <v>7</v>
      </c>
      <c r="D54">
        <v>4</v>
      </c>
      <c r="E54">
        <v>7</v>
      </c>
      <c r="F54" t="s">
        <v>3</v>
      </c>
      <c r="G54">
        <v>108</v>
      </c>
      <c r="H54" t="s">
        <v>1</v>
      </c>
      <c r="I54">
        <v>6</v>
      </c>
      <c r="J54">
        <v>0</v>
      </c>
      <c r="K54">
        <v>4</v>
      </c>
      <c r="L54">
        <v>0</v>
      </c>
      <c r="M54">
        <v>36013</v>
      </c>
      <c r="N54">
        <v>0</v>
      </c>
      <c r="O54">
        <v>36013</v>
      </c>
    </row>
    <row r="55" spans="1:15" x14ac:dyDescent="0.25">
      <c r="A55">
        <v>32</v>
      </c>
      <c r="B55" t="s">
        <v>5</v>
      </c>
      <c r="C55" t="s">
        <v>7</v>
      </c>
      <c r="D55">
        <v>4</v>
      </c>
      <c r="E55">
        <v>8</v>
      </c>
      <c r="F55" t="s">
        <v>3</v>
      </c>
      <c r="G55">
        <v>108</v>
      </c>
      <c r="H55" t="s">
        <v>1</v>
      </c>
      <c r="I55">
        <v>13</v>
      </c>
      <c r="J55">
        <v>0</v>
      </c>
      <c r="K55">
        <v>11</v>
      </c>
      <c r="L55">
        <v>0</v>
      </c>
      <c r="M55">
        <v>66972</v>
      </c>
      <c r="N55">
        <v>0</v>
      </c>
      <c r="O55">
        <v>66972</v>
      </c>
    </row>
    <row r="56" spans="1:15" x14ac:dyDescent="0.25">
      <c r="A56">
        <v>32</v>
      </c>
      <c r="B56" t="s">
        <v>5</v>
      </c>
      <c r="C56" t="s">
        <v>7</v>
      </c>
      <c r="D56">
        <v>4</v>
      </c>
      <c r="E56">
        <v>9</v>
      </c>
      <c r="F56" t="s">
        <v>3</v>
      </c>
      <c r="G56">
        <v>108</v>
      </c>
      <c r="H56" t="s">
        <v>1</v>
      </c>
      <c r="I56">
        <v>15</v>
      </c>
      <c r="J56">
        <v>0</v>
      </c>
      <c r="K56">
        <v>13</v>
      </c>
      <c r="L56">
        <v>0</v>
      </c>
      <c r="M56">
        <v>127750</v>
      </c>
      <c r="N56">
        <v>0</v>
      </c>
      <c r="O56">
        <v>127750</v>
      </c>
    </row>
    <row r="57" spans="1:15" x14ac:dyDescent="0.25">
      <c r="A57">
        <v>32</v>
      </c>
      <c r="B57" t="s">
        <v>5</v>
      </c>
      <c r="C57" t="s">
        <v>7</v>
      </c>
      <c r="D57">
        <v>4</v>
      </c>
      <c r="E57">
        <v>10</v>
      </c>
      <c r="F57" t="s">
        <v>3</v>
      </c>
      <c r="G57">
        <v>108</v>
      </c>
      <c r="H57" t="s">
        <v>1</v>
      </c>
      <c r="I57">
        <v>18</v>
      </c>
      <c r="J57">
        <v>0</v>
      </c>
      <c r="K57">
        <v>15</v>
      </c>
      <c r="L57">
        <v>0</v>
      </c>
      <c r="M57">
        <v>177723</v>
      </c>
      <c r="N57">
        <v>0</v>
      </c>
      <c r="O57">
        <v>177723</v>
      </c>
    </row>
    <row r="58" spans="1:15" x14ac:dyDescent="0.25">
      <c r="A58">
        <v>32</v>
      </c>
      <c r="B58" t="s">
        <v>5</v>
      </c>
      <c r="C58" t="s">
        <v>7</v>
      </c>
      <c r="D58">
        <v>4</v>
      </c>
      <c r="E58">
        <v>11</v>
      </c>
      <c r="F58" t="s">
        <v>3</v>
      </c>
      <c r="G58">
        <v>108</v>
      </c>
      <c r="H58" t="s">
        <v>1</v>
      </c>
      <c r="I58">
        <v>19</v>
      </c>
      <c r="J58">
        <v>0</v>
      </c>
      <c r="K58">
        <v>16</v>
      </c>
      <c r="L58">
        <v>0</v>
      </c>
      <c r="M58">
        <v>353989</v>
      </c>
      <c r="N58">
        <v>0</v>
      </c>
      <c r="O58">
        <v>353989</v>
      </c>
    </row>
    <row r="59" spans="1:15" x14ac:dyDescent="0.25">
      <c r="A59">
        <v>32</v>
      </c>
      <c r="B59" t="s">
        <v>5</v>
      </c>
      <c r="C59" t="s">
        <v>7</v>
      </c>
      <c r="D59">
        <v>4</v>
      </c>
      <c r="E59">
        <v>12</v>
      </c>
      <c r="F59" t="s">
        <v>3</v>
      </c>
      <c r="G59">
        <v>108</v>
      </c>
      <c r="H59" t="s">
        <v>1</v>
      </c>
      <c r="I59">
        <v>21</v>
      </c>
      <c r="J59">
        <v>0</v>
      </c>
      <c r="K59">
        <v>18</v>
      </c>
      <c r="L59">
        <v>0</v>
      </c>
      <c r="M59">
        <v>247590</v>
      </c>
      <c r="N59">
        <v>0</v>
      </c>
      <c r="O59">
        <v>247590</v>
      </c>
    </row>
    <row r="60" spans="1:15" x14ac:dyDescent="0.25">
      <c r="A60">
        <v>32</v>
      </c>
      <c r="B60" t="s">
        <v>5</v>
      </c>
      <c r="C60" t="s">
        <v>7</v>
      </c>
      <c r="D60">
        <v>4</v>
      </c>
      <c r="E60">
        <v>13</v>
      </c>
      <c r="F60" t="s">
        <v>3</v>
      </c>
      <c r="G60">
        <v>108</v>
      </c>
      <c r="H60" t="s">
        <v>1</v>
      </c>
      <c r="I60">
        <v>24</v>
      </c>
      <c r="J60">
        <v>0</v>
      </c>
      <c r="K60">
        <v>19</v>
      </c>
      <c r="L60">
        <v>0</v>
      </c>
      <c r="M60">
        <v>286437</v>
      </c>
      <c r="N60">
        <v>0</v>
      </c>
      <c r="O60">
        <v>286437</v>
      </c>
    </row>
    <row r="61" spans="1:15" x14ac:dyDescent="0.25">
      <c r="A61">
        <v>32</v>
      </c>
      <c r="B61" t="s">
        <v>5</v>
      </c>
      <c r="C61" t="s">
        <v>7</v>
      </c>
      <c r="D61">
        <v>4</v>
      </c>
      <c r="E61">
        <v>14</v>
      </c>
      <c r="F61" t="s">
        <v>3</v>
      </c>
      <c r="G61">
        <v>108</v>
      </c>
      <c r="H61" t="s">
        <v>1</v>
      </c>
      <c r="I61">
        <v>24</v>
      </c>
      <c r="J61">
        <v>0</v>
      </c>
      <c r="K61">
        <v>19</v>
      </c>
      <c r="L61">
        <v>0</v>
      </c>
      <c r="M61">
        <v>300536</v>
      </c>
      <c r="N61">
        <v>0</v>
      </c>
      <c r="O61">
        <v>300536</v>
      </c>
    </row>
    <row r="62" spans="1:15" x14ac:dyDescent="0.25">
      <c r="A62">
        <v>32</v>
      </c>
      <c r="B62" t="s">
        <v>5</v>
      </c>
      <c r="C62" t="s">
        <v>7</v>
      </c>
      <c r="D62">
        <v>4</v>
      </c>
      <c r="E62">
        <v>15</v>
      </c>
      <c r="F62" t="s">
        <v>3</v>
      </c>
      <c r="G62">
        <v>108</v>
      </c>
      <c r="H62" t="s">
        <v>2</v>
      </c>
      <c r="I62">
        <v>26</v>
      </c>
      <c r="J62">
        <v>0</v>
      </c>
      <c r="K62">
        <v>20</v>
      </c>
      <c r="L62">
        <v>0</v>
      </c>
      <c r="M62">
        <v>600144</v>
      </c>
      <c r="N62">
        <v>0</v>
      </c>
      <c r="O62">
        <v>600144</v>
      </c>
    </row>
    <row r="63" spans="1:15" x14ac:dyDescent="0.25">
      <c r="A63">
        <v>32</v>
      </c>
      <c r="B63" t="s">
        <v>8</v>
      </c>
      <c r="C63" t="s">
        <v>7</v>
      </c>
      <c r="D63">
        <v>1</v>
      </c>
      <c r="E63">
        <v>1</v>
      </c>
      <c r="F63" t="s">
        <v>3</v>
      </c>
      <c r="G63">
        <v>45</v>
      </c>
      <c r="H63" t="s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25">
      <c r="A64">
        <v>32</v>
      </c>
      <c r="B64" t="s">
        <v>8</v>
      </c>
      <c r="C64" t="s">
        <v>7</v>
      </c>
      <c r="D64">
        <v>1</v>
      </c>
      <c r="E64">
        <v>2</v>
      </c>
      <c r="F64" t="s">
        <v>3</v>
      </c>
      <c r="G64">
        <v>45</v>
      </c>
      <c r="H64" t="s">
        <v>1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25">
      <c r="A65">
        <v>32</v>
      </c>
      <c r="B65" t="s">
        <v>8</v>
      </c>
      <c r="C65" t="s">
        <v>7</v>
      </c>
      <c r="D65">
        <v>1</v>
      </c>
      <c r="E65">
        <v>3</v>
      </c>
      <c r="F65" t="s">
        <v>3</v>
      </c>
      <c r="G65">
        <v>45</v>
      </c>
      <c r="H65" t="s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25">
      <c r="A66">
        <v>32</v>
      </c>
      <c r="B66" t="s">
        <v>8</v>
      </c>
      <c r="C66" t="s">
        <v>7</v>
      </c>
      <c r="D66">
        <v>1</v>
      </c>
      <c r="E66">
        <v>4</v>
      </c>
      <c r="F66" t="s">
        <v>3</v>
      </c>
      <c r="G66">
        <v>45</v>
      </c>
      <c r="H66" t="s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25">
      <c r="A67">
        <v>32</v>
      </c>
      <c r="B67" t="s">
        <v>8</v>
      </c>
      <c r="C67" t="s">
        <v>7</v>
      </c>
      <c r="D67">
        <v>1</v>
      </c>
      <c r="E67">
        <v>5</v>
      </c>
      <c r="F67" t="s">
        <v>3</v>
      </c>
      <c r="G67">
        <v>45</v>
      </c>
      <c r="H67" t="s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25">
      <c r="A68">
        <v>32</v>
      </c>
      <c r="B68" t="s">
        <v>8</v>
      </c>
      <c r="C68" t="s">
        <v>7</v>
      </c>
      <c r="D68">
        <v>1</v>
      </c>
      <c r="E68">
        <v>6</v>
      </c>
      <c r="F68" t="s">
        <v>3</v>
      </c>
      <c r="G68">
        <v>47</v>
      </c>
      <c r="H68" t="s">
        <v>1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25">
      <c r="A69">
        <v>32</v>
      </c>
      <c r="B69" t="s">
        <v>8</v>
      </c>
      <c r="C69" t="s">
        <v>7</v>
      </c>
      <c r="D69">
        <v>1</v>
      </c>
      <c r="E69">
        <v>7</v>
      </c>
      <c r="F69" t="s">
        <v>3</v>
      </c>
      <c r="G69">
        <v>47</v>
      </c>
      <c r="H69" t="s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25">
      <c r="A70">
        <v>32</v>
      </c>
      <c r="B70" t="s">
        <v>8</v>
      </c>
      <c r="C70" t="s">
        <v>7</v>
      </c>
      <c r="D70">
        <v>1</v>
      </c>
      <c r="E70">
        <v>8</v>
      </c>
      <c r="F70" t="s">
        <v>3</v>
      </c>
      <c r="G70">
        <v>47</v>
      </c>
      <c r="H70" t="s">
        <v>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25">
      <c r="A71">
        <v>32</v>
      </c>
      <c r="B71" t="s">
        <v>8</v>
      </c>
      <c r="C71" t="s">
        <v>7</v>
      </c>
      <c r="D71">
        <v>1</v>
      </c>
      <c r="E71">
        <v>9</v>
      </c>
      <c r="F71" t="s">
        <v>3</v>
      </c>
      <c r="G71">
        <v>47</v>
      </c>
      <c r="H71" t="s">
        <v>1</v>
      </c>
      <c r="I71">
        <v>7</v>
      </c>
      <c r="J71">
        <v>0</v>
      </c>
      <c r="K71">
        <v>3</v>
      </c>
      <c r="L71">
        <v>0</v>
      </c>
      <c r="M71">
        <v>3388</v>
      </c>
      <c r="N71">
        <v>0</v>
      </c>
      <c r="O71">
        <v>3388</v>
      </c>
    </row>
    <row r="72" spans="1:15" x14ac:dyDescent="0.25">
      <c r="A72">
        <v>32</v>
      </c>
      <c r="B72" t="s">
        <v>8</v>
      </c>
      <c r="C72" t="s">
        <v>7</v>
      </c>
      <c r="D72">
        <v>1</v>
      </c>
      <c r="E72">
        <v>10</v>
      </c>
      <c r="F72" t="s">
        <v>3</v>
      </c>
      <c r="G72">
        <v>47</v>
      </c>
      <c r="H72" t="s">
        <v>1</v>
      </c>
      <c r="I72">
        <v>7</v>
      </c>
      <c r="J72">
        <v>0</v>
      </c>
      <c r="K72">
        <v>3</v>
      </c>
      <c r="L72">
        <v>0</v>
      </c>
      <c r="M72">
        <v>3355</v>
      </c>
      <c r="N72">
        <v>0</v>
      </c>
      <c r="O72">
        <v>3355</v>
      </c>
    </row>
    <row r="73" spans="1:15" x14ac:dyDescent="0.25">
      <c r="A73">
        <v>32</v>
      </c>
      <c r="B73" t="s">
        <v>8</v>
      </c>
      <c r="C73" t="s">
        <v>7</v>
      </c>
      <c r="D73">
        <v>1</v>
      </c>
      <c r="E73">
        <v>11</v>
      </c>
      <c r="F73" t="s">
        <v>3</v>
      </c>
      <c r="G73">
        <v>47</v>
      </c>
      <c r="H73" t="s">
        <v>1</v>
      </c>
      <c r="I73">
        <v>7</v>
      </c>
      <c r="J73">
        <v>0</v>
      </c>
      <c r="K73">
        <v>3</v>
      </c>
      <c r="L73">
        <v>0</v>
      </c>
      <c r="M73">
        <v>3368</v>
      </c>
      <c r="N73">
        <v>0</v>
      </c>
      <c r="O73">
        <v>3368</v>
      </c>
    </row>
    <row r="74" spans="1:15" x14ac:dyDescent="0.25">
      <c r="A74">
        <v>32</v>
      </c>
      <c r="B74" t="s">
        <v>8</v>
      </c>
      <c r="C74" t="s">
        <v>7</v>
      </c>
      <c r="D74">
        <v>1</v>
      </c>
      <c r="E74">
        <v>12</v>
      </c>
      <c r="F74" t="s">
        <v>3</v>
      </c>
      <c r="G74">
        <v>51</v>
      </c>
      <c r="H74" t="s">
        <v>1</v>
      </c>
      <c r="I74">
        <v>10</v>
      </c>
      <c r="J74">
        <v>0</v>
      </c>
      <c r="K74">
        <v>6</v>
      </c>
      <c r="L74">
        <v>0</v>
      </c>
      <c r="M74">
        <v>4394</v>
      </c>
      <c r="N74">
        <v>0</v>
      </c>
      <c r="O74">
        <v>4394</v>
      </c>
    </row>
    <row r="75" spans="1:15" x14ac:dyDescent="0.25">
      <c r="A75">
        <v>32</v>
      </c>
      <c r="B75" t="s">
        <v>8</v>
      </c>
      <c r="C75" t="s">
        <v>7</v>
      </c>
      <c r="D75">
        <v>1</v>
      </c>
      <c r="E75">
        <v>13</v>
      </c>
      <c r="F75" t="s">
        <v>3</v>
      </c>
      <c r="G75">
        <v>51</v>
      </c>
      <c r="H75" t="s">
        <v>1</v>
      </c>
      <c r="I75">
        <v>21</v>
      </c>
      <c r="J75">
        <v>0</v>
      </c>
      <c r="K75">
        <v>15</v>
      </c>
      <c r="L75">
        <v>0</v>
      </c>
      <c r="M75">
        <v>41418</v>
      </c>
      <c r="N75">
        <v>0</v>
      </c>
      <c r="O75">
        <v>41418</v>
      </c>
    </row>
    <row r="76" spans="1:15" x14ac:dyDescent="0.25">
      <c r="A76">
        <v>32</v>
      </c>
      <c r="B76" t="s">
        <v>8</v>
      </c>
      <c r="C76" t="s">
        <v>7</v>
      </c>
      <c r="D76">
        <v>1</v>
      </c>
      <c r="E76">
        <v>14</v>
      </c>
      <c r="F76" t="s">
        <v>3</v>
      </c>
      <c r="G76">
        <v>51</v>
      </c>
      <c r="H76" t="s">
        <v>1</v>
      </c>
      <c r="I76">
        <v>27</v>
      </c>
      <c r="J76">
        <v>0</v>
      </c>
      <c r="K76">
        <v>18</v>
      </c>
      <c r="L76">
        <v>0</v>
      </c>
      <c r="M76">
        <v>316157</v>
      </c>
      <c r="N76">
        <v>0</v>
      </c>
      <c r="O76">
        <v>316157</v>
      </c>
    </row>
    <row r="77" spans="1:15" x14ac:dyDescent="0.25">
      <c r="A77">
        <v>32</v>
      </c>
      <c r="B77" t="s">
        <v>8</v>
      </c>
      <c r="C77" t="s">
        <v>7</v>
      </c>
      <c r="D77">
        <v>1</v>
      </c>
      <c r="E77">
        <v>15</v>
      </c>
      <c r="F77" t="s">
        <v>3</v>
      </c>
      <c r="G77">
        <v>51</v>
      </c>
      <c r="H77" t="s">
        <v>1</v>
      </c>
      <c r="I77">
        <v>29</v>
      </c>
      <c r="J77">
        <v>0</v>
      </c>
      <c r="K77">
        <v>20</v>
      </c>
      <c r="L77">
        <v>0</v>
      </c>
      <c r="M77">
        <v>437029</v>
      </c>
      <c r="N77">
        <v>0</v>
      </c>
      <c r="O77">
        <v>437029</v>
      </c>
    </row>
    <row r="78" spans="1:15" x14ac:dyDescent="0.25">
      <c r="A78">
        <v>32</v>
      </c>
      <c r="B78" t="s">
        <v>8</v>
      </c>
      <c r="C78" t="s">
        <v>7</v>
      </c>
      <c r="D78">
        <v>1</v>
      </c>
      <c r="E78">
        <v>16</v>
      </c>
      <c r="F78" t="s">
        <v>3</v>
      </c>
      <c r="G78">
        <v>51</v>
      </c>
      <c r="H78" t="s">
        <v>2</v>
      </c>
      <c r="I78">
        <v>31</v>
      </c>
      <c r="J78">
        <v>0</v>
      </c>
      <c r="K78">
        <v>19</v>
      </c>
      <c r="L78">
        <v>0</v>
      </c>
      <c r="M78">
        <v>600138</v>
      </c>
      <c r="N78">
        <v>0</v>
      </c>
      <c r="O78">
        <v>600138</v>
      </c>
    </row>
    <row r="79" spans="1:15" x14ac:dyDescent="0.25">
      <c r="A79">
        <v>32</v>
      </c>
      <c r="B79" t="s">
        <v>8</v>
      </c>
      <c r="C79" t="s">
        <v>7</v>
      </c>
      <c r="D79">
        <v>2</v>
      </c>
      <c r="E79">
        <v>1</v>
      </c>
      <c r="F79" t="s">
        <v>3</v>
      </c>
      <c r="G79">
        <v>4</v>
      </c>
      <c r="H79" t="s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25">
      <c r="A80">
        <v>32</v>
      </c>
      <c r="B80" t="s">
        <v>8</v>
      </c>
      <c r="C80" t="s">
        <v>7</v>
      </c>
      <c r="D80">
        <v>2</v>
      </c>
      <c r="E80">
        <v>2</v>
      </c>
      <c r="F80" t="s">
        <v>3</v>
      </c>
      <c r="G80">
        <v>19</v>
      </c>
      <c r="H80" t="s">
        <v>1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25">
      <c r="A81">
        <v>32</v>
      </c>
      <c r="B81" t="s">
        <v>8</v>
      </c>
      <c r="C81" t="s">
        <v>7</v>
      </c>
      <c r="D81">
        <v>2</v>
      </c>
      <c r="E81">
        <v>3</v>
      </c>
      <c r="F81" t="s">
        <v>3</v>
      </c>
      <c r="G81">
        <v>19</v>
      </c>
      <c r="H81" t="s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25">
      <c r="A82">
        <v>32</v>
      </c>
      <c r="B82" t="s">
        <v>8</v>
      </c>
      <c r="C82" t="s">
        <v>7</v>
      </c>
      <c r="D82">
        <v>2</v>
      </c>
      <c r="E82">
        <v>4</v>
      </c>
      <c r="F82" t="s">
        <v>3</v>
      </c>
      <c r="G82">
        <v>19</v>
      </c>
      <c r="H82" t="s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25">
      <c r="A83">
        <v>32</v>
      </c>
      <c r="B83" t="s">
        <v>8</v>
      </c>
      <c r="C83" t="s">
        <v>7</v>
      </c>
      <c r="D83">
        <v>2</v>
      </c>
      <c r="E83">
        <v>5</v>
      </c>
      <c r="F83" t="s">
        <v>3</v>
      </c>
      <c r="G83">
        <v>19</v>
      </c>
      <c r="H83" t="s">
        <v>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25">
      <c r="A84">
        <v>32</v>
      </c>
      <c r="B84" t="s">
        <v>8</v>
      </c>
      <c r="C84" t="s">
        <v>7</v>
      </c>
      <c r="D84">
        <v>2</v>
      </c>
      <c r="E84">
        <v>6</v>
      </c>
      <c r="F84" t="s">
        <v>3</v>
      </c>
      <c r="G84">
        <v>43</v>
      </c>
      <c r="H84" t="s">
        <v>1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25">
      <c r="A85">
        <v>32</v>
      </c>
      <c r="B85" t="s">
        <v>8</v>
      </c>
      <c r="C85" t="s">
        <v>7</v>
      </c>
      <c r="D85">
        <v>2</v>
      </c>
      <c r="E85">
        <v>7</v>
      </c>
      <c r="F85" t="s">
        <v>3</v>
      </c>
      <c r="G85">
        <v>52</v>
      </c>
      <c r="H85" t="s">
        <v>1</v>
      </c>
      <c r="I85">
        <v>2</v>
      </c>
      <c r="J85">
        <v>0</v>
      </c>
      <c r="K85">
        <v>2</v>
      </c>
      <c r="L85">
        <v>0</v>
      </c>
      <c r="M85">
        <v>778</v>
      </c>
      <c r="N85">
        <v>0</v>
      </c>
      <c r="O85">
        <v>778</v>
      </c>
    </row>
    <row r="86" spans="1:15" x14ac:dyDescent="0.25">
      <c r="A86">
        <v>32</v>
      </c>
      <c r="B86" t="s">
        <v>8</v>
      </c>
      <c r="C86" t="s">
        <v>7</v>
      </c>
      <c r="D86">
        <v>2</v>
      </c>
      <c r="E86">
        <v>8</v>
      </c>
      <c r="F86" t="s">
        <v>3</v>
      </c>
      <c r="G86">
        <v>52</v>
      </c>
      <c r="H86" t="s">
        <v>1</v>
      </c>
      <c r="I86">
        <v>4</v>
      </c>
      <c r="J86">
        <v>0</v>
      </c>
      <c r="K86">
        <v>4</v>
      </c>
      <c r="L86">
        <v>0</v>
      </c>
      <c r="M86">
        <v>2250</v>
      </c>
      <c r="N86">
        <v>0</v>
      </c>
      <c r="O86">
        <v>2250</v>
      </c>
    </row>
    <row r="87" spans="1:15" x14ac:dyDescent="0.25">
      <c r="A87">
        <v>32</v>
      </c>
      <c r="B87" t="s">
        <v>8</v>
      </c>
      <c r="C87" t="s">
        <v>7</v>
      </c>
      <c r="D87">
        <v>2</v>
      </c>
      <c r="E87">
        <v>9</v>
      </c>
      <c r="F87" t="s">
        <v>3</v>
      </c>
      <c r="G87">
        <v>52</v>
      </c>
      <c r="H87" t="s">
        <v>1</v>
      </c>
      <c r="I87">
        <v>6</v>
      </c>
      <c r="J87">
        <v>0</v>
      </c>
      <c r="K87">
        <v>6</v>
      </c>
      <c r="L87">
        <v>0</v>
      </c>
      <c r="M87">
        <v>3174</v>
      </c>
      <c r="N87">
        <v>0</v>
      </c>
      <c r="O87">
        <v>3174</v>
      </c>
    </row>
    <row r="88" spans="1:15" x14ac:dyDescent="0.25">
      <c r="A88">
        <v>32</v>
      </c>
      <c r="B88" t="s">
        <v>8</v>
      </c>
      <c r="C88" t="s">
        <v>7</v>
      </c>
      <c r="D88">
        <v>2</v>
      </c>
      <c r="E88">
        <v>10</v>
      </c>
      <c r="F88" t="s">
        <v>3</v>
      </c>
      <c r="G88">
        <v>52</v>
      </c>
      <c r="H88" t="s">
        <v>1</v>
      </c>
      <c r="I88">
        <v>7</v>
      </c>
      <c r="J88">
        <v>0</v>
      </c>
      <c r="K88">
        <v>7</v>
      </c>
      <c r="L88">
        <v>0</v>
      </c>
      <c r="M88">
        <v>3561</v>
      </c>
      <c r="N88">
        <v>0</v>
      </c>
      <c r="O88">
        <v>3561</v>
      </c>
    </row>
    <row r="89" spans="1:15" x14ac:dyDescent="0.25">
      <c r="A89">
        <v>32</v>
      </c>
      <c r="B89" t="s">
        <v>8</v>
      </c>
      <c r="C89" t="s">
        <v>7</v>
      </c>
      <c r="D89">
        <v>2</v>
      </c>
      <c r="E89">
        <v>11</v>
      </c>
      <c r="F89" t="s">
        <v>3</v>
      </c>
      <c r="G89">
        <v>52</v>
      </c>
      <c r="H89" t="s">
        <v>1</v>
      </c>
      <c r="I89">
        <v>17</v>
      </c>
      <c r="J89">
        <v>0</v>
      </c>
      <c r="K89">
        <v>14</v>
      </c>
      <c r="L89">
        <v>0</v>
      </c>
      <c r="M89">
        <v>96963</v>
      </c>
      <c r="N89">
        <v>0</v>
      </c>
      <c r="O89">
        <v>96963</v>
      </c>
    </row>
    <row r="90" spans="1:15" x14ac:dyDescent="0.25">
      <c r="A90">
        <v>32</v>
      </c>
      <c r="B90" t="s">
        <v>8</v>
      </c>
      <c r="C90" t="s">
        <v>7</v>
      </c>
      <c r="D90">
        <v>2</v>
      </c>
      <c r="E90">
        <v>12</v>
      </c>
      <c r="F90" t="s">
        <v>3</v>
      </c>
      <c r="G90">
        <v>52</v>
      </c>
      <c r="H90" t="s">
        <v>1</v>
      </c>
      <c r="I90">
        <v>17</v>
      </c>
      <c r="J90">
        <v>0</v>
      </c>
      <c r="K90">
        <v>14</v>
      </c>
      <c r="L90">
        <v>0</v>
      </c>
      <c r="M90">
        <v>96781</v>
      </c>
      <c r="N90">
        <v>0</v>
      </c>
      <c r="O90">
        <v>96781</v>
      </c>
    </row>
    <row r="91" spans="1:15" x14ac:dyDescent="0.25">
      <c r="A91">
        <v>32</v>
      </c>
      <c r="B91" t="s">
        <v>8</v>
      </c>
      <c r="C91" t="s">
        <v>7</v>
      </c>
      <c r="D91">
        <v>2</v>
      </c>
      <c r="E91">
        <v>13</v>
      </c>
      <c r="F91" t="s">
        <v>3</v>
      </c>
      <c r="G91">
        <v>52</v>
      </c>
      <c r="H91" t="s">
        <v>1</v>
      </c>
      <c r="I91">
        <v>20</v>
      </c>
      <c r="J91">
        <v>0</v>
      </c>
      <c r="K91">
        <v>17</v>
      </c>
      <c r="L91">
        <v>0</v>
      </c>
      <c r="M91">
        <v>99248</v>
      </c>
      <c r="N91">
        <v>0</v>
      </c>
      <c r="O91">
        <v>99248</v>
      </c>
    </row>
    <row r="92" spans="1:15" x14ac:dyDescent="0.25">
      <c r="A92">
        <v>32</v>
      </c>
      <c r="B92" t="s">
        <v>8</v>
      </c>
      <c r="C92" t="s">
        <v>7</v>
      </c>
      <c r="D92">
        <v>2</v>
      </c>
      <c r="E92">
        <v>14</v>
      </c>
      <c r="F92" t="s">
        <v>3</v>
      </c>
      <c r="G92">
        <v>52</v>
      </c>
      <c r="H92" t="s">
        <v>1</v>
      </c>
      <c r="I92">
        <v>21</v>
      </c>
      <c r="J92">
        <v>0</v>
      </c>
      <c r="K92">
        <v>18</v>
      </c>
      <c r="L92">
        <v>0</v>
      </c>
      <c r="M92">
        <v>112537</v>
      </c>
      <c r="N92">
        <v>0</v>
      </c>
      <c r="O92">
        <v>112537</v>
      </c>
    </row>
    <row r="93" spans="1:15" x14ac:dyDescent="0.25">
      <c r="A93">
        <v>32</v>
      </c>
      <c r="B93" t="s">
        <v>8</v>
      </c>
      <c r="C93" t="s">
        <v>7</v>
      </c>
      <c r="D93">
        <v>2</v>
      </c>
      <c r="E93">
        <v>15</v>
      </c>
      <c r="F93" t="s">
        <v>3</v>
      </c>
      <c r="G93">
        <v>52</v>
      </c>
      <c r="H93" t="s">
        <v>1</v>
      </c>
      <c r="I93">
        <v>27</v>
      </c>
      <c r="J93">
        <v>0</v>
      </c>
      <c r="K93">
        <v>22</v>
      </c>
      <c r="L93">
        <v>0</v>
      </c>
      <c r="M93">
        <v>157074</v>
      </c>
      <c r="N93">
        <v>0</v>
      </c>
      <c r="O93">
        <v>157074</v>
      </c>
    </row>
    <row r="94" spans="1:15" x14ac:dyDescent="0.25">
      <c r="A94">
        <v>32</v>
      </c>
      <c r="B94" t="s">
        <v>8</v>
      </c>
      <c r="C94" t="s">
        <v>7</v>
      </c>
      <c r="D94">
        <v>2</v>
      </c>
      <c r="E94">
        <v>16</v>
      </c>
      <c r="F94" t="s">
        <v>3</v>
      </c>
      <c r="G94">
        <v>52</v>
      </c>
      <c r="H94" t="s">
        <v>1</v>
      </c>
      <c r="I94">
        <v>30</v>
      </c>
      <c r="J94">
        <v>0</v>
      </c>
      <c r="K94">
        <v>25</v>
      </c>
      <c r="L94">
        <v>0</v>
      </c>
      <c r="M94">
        <v>243270</v>
      </c>
      <c r="N94">
        <v>0</v>
      </c>
      <c r="O94">
        <v>243270</v>
      </c>
    </row>
    <row r="95" spans="1:15" x14ac:dyDescent="0.25">
      <c r="A95">
        <v>32</v>
      </c>
      <c r="B95" t="s">
        <v>8</v>
      </c>
      <c r="C95" t="s">
        <v>7</v>
      </c>
      <c r="D95">
        <v>2</v>
      </c>
      <c r="E95">
        <v>17</v>
      </c>
      <c r="F95" t="s">
        <v>3</v>
      </c>
      <c r="G95">
        <v>52</v>
      </c>
      <c r="H95" t="s">
        <v>1</v>
      </c>
      <c r="I95">
        <v>38</v>
      </c>
      <c r="J95">
        <v>0</v>
      </c>
      <c r="K95">
        <v>32</v>
      </c>
      <c r="L95">
        <v>0</v>
      </c>
      <c r="M95">
        <v>433944</v>
      </c>
      <c r="N95">
        <v>0</v>
      </c>
      <c r="O95">
        <v>433944</v>
      </c>
    </row>
    <row r="96" spans="1:15" x14ac:dyDescent="0.25">
      <c r="A96">
        <v>32</v>
      </c>
      <c r="B96" t="s">
        <v>8</v>
      </c>
      <c r="C96" t="s">
        <v>7</v>
      </c>
      <c r="D96">
        <v>2</v>
      </c>
      <c r="E96">
        <v>18</v>
      </c>
      <c r="F96" t="s">
        <v>3</v>
      </c>
      <c r="G96">
        <v>52</v>
      </c>
      <c r="H96" t="s">
        <v>2</v>
      </c>
      <c r="I96">
        <v>43</v>
      </c>
      <c r="J96">
        <v>0</v>
      </c>
      <c r="K96">
        <v>29</v>
      </c>
      <c r="L96">
        <v>0</v>
      </c>
      <c r="M96">
        <v>600136</v>
      </c>
      <c r="N96">
        <v>0</v>
      </c>
      <c r="O96">
        <v>600136</v>
      </c>
    </row>
    <row r="97" spans="1:15" x14ac:dyDescent="0.25">
      <c r="A97">
        <v>32</v>
      </c>
      <c r="B97" t="s">
        <v>8</v>
      </c>
      <c r="C97" t="s">
        <v>7</v>
      </c>
      <c r="D97">
        <v>3</v>
      </c>
      <c r="E97">
        <v>1</v>
      </c>
      <c r="F97" t="s">
        <v>3</v>
      </c>
      <c r="G97">
        <v>2</v>
      </c>
      <c r="H97" t="s">
        <v>1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25">
      <c r="A98">
        <v>32</v>
      </c>
      <c r="B98" t="s">
        <v>8</v>
      </c>
      <c r="C98" t="s">
        <v>7</v>
      </c>
      <c r="D98">
        <v>3</v>
      </c>
      <c r="E98">
        <v>2</v>
      </c>
      <c r="F98" t="s">
        <v>3</v>
      </c>
      <c r="G98">
        <v>23</v>
      </c>
      <c r="H98" t="s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25">
      <c r="A99">
        <v>32</v>
      </c>
      <c r="B99" t="s">
        <v>8</v>
      </c>
      <c r="C99" t="s">
        <v>7</v>
      </c>
      <c r="D99">
        <v>3</v>
      </c>
      <c r="E99">
        <v>3</v>
      </c>
      <c r="F99" t="s">
        <v>3</v>
      </c>
      <c r="G99">
        <v>23</v>
      </c>
      <c r="H99" t="s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25">
      <c r="A100">
        <v>32</v>
      </c>
      <c r="B100" t="s">
        <v>8</v>
      </c>
      <c r="C100" t="s">
        <v>7</v>
      </c>
      <c r="D100">
        <v>3</v>
      </c>
      <c r="E100">
        <v>4</v>
      </c>
      <c r="F100" t="s">
        <v>3</v>
      </c>
      <c r="G100">
        <v>23</v>
      </c>
      <c r="H100" t="s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25">
      <c r="A101">
        <v>32</v>
      </c>
      <c r="B101" t="s">
        <v>8</v>
      </c>
      <c r="C101" t="s">
        <v>7</v>
      </c>
      <c r="D101">
        <v>3</v>
      </c>
      <c r="E101">
        <v>5</v>
      </c>
      <c r="F101" t="s">
        <v>3</v>
      </c>
      <c r="G101">
        <v>54</v>
      </c>
      <c r="H101" t="s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25">
      <c r="A102">
        <v>32</v>
      </c>
      <c r="B102" t="s">
        <v>8</v>
      </c>
      <c r="C102" t="s">
        <v>7</v>
      </c>
      <c r="D102">
        <v>3</v>
      </c>
      <c r="E102">
        <v>6</v>
      </c>
      <c r="F102" t="s">
        <v>3</v>
      </c>
      <c r="G102">
        <v>54</v>
      </c>
      <c r="H102" t="s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25">
      <c r="A103">
        <v>32</v>
      </c>
      <c r="B103" t="s">
        <v>8</v>
      </c>
      <c r="C103" t="s">
        <v>7</v>
      </c>
      <c r="D103">
        <v>3</v>
      </c>
      <c r="E103">
        <v>7</v>
      </c>
      <c r="F103" t="s">
        <v>3</v>
      </c>
      <c r="G103">
        <v>54</v>
      </c>
      <c r="H103" t="s">
        <v>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25">
      <c r="A104">
        <v>32</v>
      </c>
      <c r="B104" t="s">
        <v>8</v>
      </c>
      <c r="C104" t="s">
        <v>7</v>
      </c>
      <c r="D104">
        <v>3</v>
      </c>
      <c r="E104">
        <v>8</v>
      </c>
      <c r="F104" t="s">
        <v>3</v>
      </c>
      <c r="G104">
        <v>54</v>
      </c>
      <c r="H104" t="s">
        <v>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25">
      <c r="A105">
        <v>32</v>
      </c>
      <c r="B105" t="s">
        <v>8</v>
      </c>
      <c r="C105" t="s">
        <v>7</v>
      </c>
      <c r="D105">
        <v>3</v>
      </c>
      <c r="E105">
        <v>9</v>
      </c>
      <c r="F105" t="s">
        <v>3</v>
      </c>
      <c r="G105">
        <v>54</v>
      </c>
      <c r="H105" t="s">
        <v>1</v>
      </c>
      <c r="I105">
        <v>4</v>
      </c>
      <c r="J105">
        <v>0</v>
      </c>
      <c r="K105">
        <v>4</v>
      </c>
      <c r="L105">
        <v>0</v>
      </c>
      <c r="M105">
        <v>5677</v>
      </c>
      <c r="N105">
        <v>0</v>
      </c>
      <c r="O105">
        <v>5677</v>
      </c>
    </row>
    <row r="106" spans="1:15" x14ac:dyDescent="0.25">
      <c r="A106">
        <v>32</v>
      </c>
      <c r="B106" t="s">
        <v>8</v>
      </c>
      <c r="C106" t="s">
        <v>7</v>
      </c>
      <c r="D106">
        <v>3</v>
      </c>
      <c r="E106">
        <v>10</v>
      </c>
      <c r="F106" t="s">
        <v>3</v>
      </c>
      <c r="G106">
        <v>54</v>
      </c>
      <c r="H106" t="s">
        <v>1</v>
      </c>
      <c r="I106">
        <v>7</v>
      </c>
      <c r="J106">
        <v>0</v>
      </c>
      <c r="K106">
        <v>7</v>
      </c>
      <c r="L106">
        <v>0</v>
      </c>
      <c r="M106">
        <v>6576</v>
      </c>
      <c r="N106">
        <v>0</v>
      </c>
      <c r="O106">
        <v>6576</v>
      </c>
    </row>
    <row r="107" spans="1:15" x14ac:dyDescent="0.25">
      <c r="A107">
        <v>32</v>
      </c>
      <c r="B107" t="s">
        <v>8</v>
      </c>
      <c r="C107" t="s">
        <v>7</v>
      </c>
      <c r="D107">
        <v>3</v>
      </c>
      <c r="E107">
        <v>11</v>
      </c>
      <c r="F107" t="s">
        <v>3</v>
      </c>
      <c r="G107">
        <v>54</v>
      </c>
      <c r="H107" t="s">
        <v>1</v>
      </c>
      <c r="I107">
        <v>7</v>
      </c>
      <c r="J107">
        <v>0</v>
      </c>
      <c r="K107">
        <v>7</v>
      </c>
      <c r="L107">
        <v>0</v>
      </c>
      <c r="M107">
        <v>6906</v>
      </c>
      <c r="N107">
        <v>0</v>
      </c>
      <c r="O107">
        <v>6906</v>
      </c>
    </row>
    <row r="108" spans="1:15" x14ac:dyDescent="0.25">
      <c r="A108">
        <v>32</v>
      </c>
      <c r="B108" t="s">
        <v>8</v>
      </c>
      <c r="C108" t="s">
        <v>7</v>
      </c>
      <c r="D108">
        <v>3</v>
      </c>
      <c r="E108">
        <v>12</v>
      </c>
      <c r="F108" t="s">
        <v>3</v>
      </c>
      <c r="G108">
        <v>54</v>
      </c>
      <c r="H108" t="s">
        <v>1</v>
      </c>
      <c r="I108">
        <v>7</v>
      </c>
      <c r="J108">
        <v>0</v>
      </c>
      <c r="K108">
        <v>7</v>
      </c>
      <c r="L108">
        <v>0</v>
      </c>
      <c r="M108">
        <v>7275</v>
      </c>
      <c r="N108">
        <v>0</v>
      </c>
      <c r="O108">
        <v>7275</v>
      </c>
    </row>
    <row r="109" spans="1:15" x14ac:dyDescent="0.25">
      <c r="A109">
        <v>32</v>
      </c>
      <c r="B109" t="s">
        <v>8</v>
      </c>
      <c r="C109" t="s">
        <v>7</v>
      </c>
      <c r="D109">
        <v>3</v>
      </c>
      <c r="E109">
        <v>13</v>
      </c>
      <c r="F109" t="s">
        <v>3</v>
      </c>
      <c r="G109">
        <v>54</v>
      </c>
      <c r="H109" t="s">
        <v>1</v>
      </c>
      <c r="I109">
        <v>14</v>
      </c>
      <c r="J109">
        <v>0</v>
      </c>
      <c r="K109">
        <v>12</v>
      </c>
      <c r="L109">
        <v>0</v>
      </c>
      <c r="M109">
        <v>76420</v>
      </c>
      <c r="N109">
        <v>0</v>
      </c>
      <c r="O109">
        <v>76420</v>
      </c>
    </row>
    <row r="110" spans="1:15" x14ac:dyDescent="0.25">
      <c r="A110">
        <v>32</v>
      </c>
      <c r="B110" t="s">
        <v>8</v>
      </c>
      <c r="C110" t="s">
        <v>7</v>
      </c>
      <c r="D110">
        <v>3</v>
      </c>
      <c r="E110">
        <v>14</v>
      </c>
      <c r="F110" t="s">
        <v>3</v>
      </c>
      <c r="G110">
        <v>54</v>
      </c>
      <c r="H110" t="s">
        <v>1</v>
      </c>
      <c r="I110">
        <v>14</v>
      </c>
      <c r="J110">
        <v>0</v>
      </c>
      <c r="K110">
        <v>12</v>
      </c>
      <c r="L110">
        <v>0</v>
      </c>
      <c r="M110">
        <v>75357</v>
      </c>
      <c r="N110">
        <v>0</v>
      </c>
      <c r="O110">
        <v>75357</v>
      </c>
    </row>
    <row r="111" spans="1:15" x14ac:dyDescent="0.25">
      <c r="A111">
        <v>32</v>
      </c>
      <c r="B111" t="s">
        <v>8</v>
      </c>
      <c r="C111" t="s">
        <v>7</v>
      </c>
      <c r="D111">
        <v>3</v>
      </c>
      <c r="E111">
        <v>15</v>
      </c>
      <c r="F111" t="s">
        <v>3</v>
      </c>
      <c r="G111">
        <v>54</v>
      </c>
      <c r="H111" t="s">
        <v>2</v>
      </c>
      <c r="I111">
        <v>18</v>
      </c>
      <c r="J111">
        <v>0</v>
      </c>
      <c r="K111">
        <v>15</v>
      </c>
      <c r="L111">
        <v>0</v>
      </c>
      <c r="M111">
        <v>600153</v>
      </c>
      <c r="N111">
        <v>0</v>
      </c>
      <c r="O111">
        <v>600153</v>
      </c>
    </row>
    <row r="112" spans="1:15" x14ac:dyDescent="0.25">
      <c r="A112">
        <v>32</v>
      </c>
      <c r="B112" t="s">
        <v>8</v>
      </c>
      <c r="C112" t="s">
        <v>7</v>
      </c>
      <c r="D112">
        <v>4</v>
      </c>
      <c r="E112">
        <v>1</v>
      </c>
      <c r="F112" t="s">
        <v>3</v>
      </c>
      <c r="G112">
        <v>12</v>
      </c>
      <c r="H112" t="s">
        <v>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25">
      <c r="A113">
        <v>32</v>
      </c>
      <c r="B113" t="s">
        <v>8</v>
      </c>
      <c r="C113" t="s">
        <v>7</v>
      </c>
      <c r="D113">
        <v>4</v>
      </c>
      <c r="E113">
        <v>2</v>
      </c>
      <c r="F113" t="s">
        <v>3</v>
      </c>
      <c r="G113">
        <v>27</v>
      </c>
      <c r="H113" t="s">
        <v>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25">
      <c r="A114">
        <v>32</v>
      </c>
      <c r="B114" t="s">
        <v>8</v>
      </c>
      <c r="C114" t="s">
        <v>7</v>
      </c>
      <c r="D114">
        <v>4</v>
      </c>
      <c r="E114">
        <v>3</v>
      </c>
      <c r="F114" t="s">
        <v>3</v>
      </c>
      <c r="G114">
        <v>27</v>
      </c>
      <c r="H114" t="s">
        <v>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25">
      <c r="A115">
        <v>32</v>
      </c>
      <c r="B115" t="s">
        <v>8</v>
      </c>
      <c r="C115" t="s">
        <v>7</v>
      </c>
      <c r="D115">
        <v>4</v>
      </c>
      <c r="E115">
        <v>4</v>
      </c>
      <c r="F115" t="s">
        <v>3</v>
      </c>
      <c r="G115">
        <v>52</v>
      </c>
      <c r="H115" t="s">
        <v>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25">
      <c r="A116">
        <v>32</v>
      </c>
      <c r="B116" t="s">
        <v>8</v>
      </c>
      <c r="C116" t="s">
        <v>7</v>
      </c>
      <c r="D116">
        <v>4</v>
      </c>
      <c r="E116">
        <v>5</v>
      </c>
      <c r="F116" t="s">
        <v>3</v>
      </c>
      <c r="G116">
        <v>52</v>
      </c>
      <c r="H116" t="s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25">
      <c r="A117">
        <v>32</v>
      </c>
      <c r="B117" t="s">
        <v>8</v>
      </c>
      <c r="C117" t="s">
        <v>7</v>
      </c>
      <c r="D117">
        <v>4</v>
      </c>
      <c r="E117">
        <v>6</v>
      </c>
      <c r="F117" t="s">
        <v>3</v>
      </c>
      <c r="G117">
        <v>52</v>
      </c>
      <c r="H117" t="s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25">
      <c r="A118">
        <v>32</v>
      </c>
      <c r="B118" t="s">
        <v>8</v>
      </c>
      <c r="C118" t="s">
        <v>7</v>
      </c>
      <c r="D118">
        <v>4</v>
      </c>
      <c r="E118">
        <v>7</v>
      </c>
      <c r="F118" t="s">
        <v>3</v>
      </c>
      <c r="G118">
        <v>52</v>
      </c>
      <c r="H118" t="s">
        <v>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25">
      <c r="A119">
        <v>32</v>
      </c>
      <c r="B119" t="s">
        <v>8</v>
      </c>
      <c r="C119" t="s">
        <v>7</v>
      </c>
      <c r="D119">
        <v>4</v>
      </c>
      <c r="E119">
        <v>8</v>
      </c>
      <c r="F119" t="s">
        <v>3</v>
      </c>
      <c r="G119">
        <v>52</v>
      </c>
      <c r="H119" t="s">
        <v>1</v>
      </c>
      <c r="I119">
        <v>2</v>
      </c>
      <c r="J119">
        <v>0</v>
      </c>
      <c r="K119">
        <v>2</v>
      </c>
      <c r="L119">
        <v>0</v>
      </c>
      <c r="M119">
        <v>897</v>
      </c>
      <c r="N119">
        <v>0</v>
      </c>
      <c r="O119">
        <v>897</v>
      </c>
    </row>
    <row r="120" spans="1:15" x14ac:dyDescent="0.25">
      <c r="A120">
        <v>32</v>
      </c>
      <c r="B120" t="s">
        <v>8</v>
      </c>
      <c r="C120" t="s">
        <v>7</v>
      </c>
      <c r="D120">
        <v>4</v>
      </c>
      <c r="E120">
        <v>9</v>
      </c>
      <c r="F120" t="s">
        <v>3</v>
      </c>
      <c r="G120">
        <v>52</v>
      </c>
      <c r="H120" t="s">
        <v>1</v>
      </c>
      <c r="I120">
        <v>2</v>
      </c>
      <c r="J120">
        <v>0</v>
      </c>
      <c r="K120">
        <v>2</v>
      </c>
      <c r="L120">
        <v>0</v>
      </c>
      <c r="M120">
        <v>889</v>
      </c>
      <c r="N120">
        <v>0</v>
      </c>
      <c r="O120">
        <v>889</v>
      </c>
    </row>
    <row r="121" spans="1:15" x14ac:dyDescent="0.25">
      <c r="A121">
        <v>32</v>
      </c>
      <c r="B121" t="s">
        <v>8</v>
      </c>
      <c r="C121" t="s">
        <v>7</v>
      </c>
      <c r="D121">
        <v>4</v>
      </c>
      <c r="E121">
        <v>10</v>
      </c>
      <c r="F121" t="s">
        <v>3</v>
      </c>
      <c r="G121">
        <v>52</v>
      </c>
      <c r="H121" t="s">
        <v>1</v>
      </c>
      <c r="I121">
        <v>4</v>
      </c>
      <c r="J121">
        <v>0</v>
      </c>
      <c r="K121">
        <v>4</v>
      </c>
      <c r="L121">
        <v>0</v>
      </c>
      <c r="M121">
        <v>2617</v>
      </c>
      <c r="N121">
        <v>0</v>
      </c>
      <c r="O121">
        <v>2617</v>
      </c>
    </row>
    <row r="122" spans="1:15" x14ac:dyDescent="0.25">
      <c r="A122">
        <v>32</v>
      </c>
      <c r="B122" t="s">
        <v>8</v>
      </c>
      <c r="C122" t="s">
        <v>7</v>
      </c>
      <c r="D122">
        <v>4</v>
      </c>
      <c r="E122">
        <v>11</v>
      </c>
      <c r="F122" t="s">
        <v>3</v>
      </c>
      <c r="G122">
        <v>52</v>
      </c>
      <c r="H122" t="s">
        <v>1</v>
      </c>
      <c r="I122">
        <v>7</v>
      </c>
      <c r="J122">
        <v>0</v>
      </c>
      <c r="K122">
        <v>5</v>
      </c>
      <c r="L122">
        <v>0</v>
      </c>
      <c r="M122">
        <v>3743</v>
      </c>
      <c r="N122">
        <v>0</v>
      </c>
      <c r="O122">
        <v>3743</v>
      </c>
    </row>
    <row r="123" spans="1:15" x14ac:dyDescent="0.25">
      <c r="A123">
        <v>32</v>
      </c>
      <c r="B123" t="s">
        <v>8</v>
      </c>
      <c r="C123" t="s">
        <v>7</v>
      </c>
      <c r="D123">
        <v>4</v>
      </c>
      <c r="E123">
        <v>12</v>
      </c>
      <c r="F123" t="s">
        <v>3</v>
      </c>
      <c r="G123">
        <v>52</v>
      </c>
      <c r="H123" t="s">
        <v>1</v>
      </c>
      <c r="I123">
        <v>13</v>
      </c>
      <c r="J123">
        <v>0</v>
      </c>
      <c r="K123">
        <v>10</v>
      </c>
      <c r="L123">
        <v>0</v>
      </c>
      <c r="M123">
        <v>13251</v>
      </c>
      <c r="N123">
        <v>0</v>
      </c>
      <c r="O123">
        <v>13251</v>
      </c>
    </row>
    <row r="124" spans="1:15" x14ac:dyDescent="0.25">
      <c r="A124">
        <v>32</v>
      </c>
      <c r="B124" t="s">
        <v>8</v>
      </c>
      <c r="C124" t="s">
        <v>7</v>
      </c>
      <c r="D124">
        <v>4</v>
      </c>
      <c r="E124">
        <v>13</v>
      </c>
      <c r="F124" t="s">
        <v>3</v>
      </c>
      <c r="G124">
        <v>52</v>
      </c>
      <c r="H124" t="s">
        <v>1</v>
      </c>
      <c r="I124">
        <v>13</v>
      </c>
      <c r="J124">
        <v>0</v>
      </c>
      <c r="K124">
        <v>10</v>
      </c>
      <c r="L124">
        <v>0</v>
      </c>
      <c r="M124">
        <v>13210</v>
      </c>
      <c r="N124">
        <v>0</v>
      </c>
      <c r="O124">
        <v>13210</v>
      </c>
    </row>
    <row r="125" spans="1:15" x14ac:dyDescent="0.25">
      <c r="A125">
        <v>32</v>
      </c>
      <c r="B125" t="s">
        <v>8</v>
      </c>
      <c r="C125" t="s">
        <v>7</v>
      </c>
      <c r="D125">
        <v>4</v>
      </c>
      <c r="E125">
        <v>14</v>
      </c>
      <c r="F125" t="s">
        <v>3</v>
      </c>
      <c r="G125">
        <v>52</v>
      </c>
      <c r="H125" t="s">
        <v>1</v>
      </c>
      <c r="I125">
        <v>17</v>
      </c>
      <c r="J125">
        <v>0</v>
      </c>
      <c r="K125">
        <v>13</v>
      </c>
      <c r="L125">
        <v>0</v>
      </c>
      <c r="M125">
        <v>15905</v>
      </c>
      <c r="N125">
        <v>0</v>
      </c>
      <c r="O125">
        <v>15905</v>
      </c>
    </row>
    <row r="126" spans="1:15" x14ac:dyDescent="0.25">
      <c r="A126">
        <v>32</v>
      </c>
      <c r="B126" t="s">
        <v>8</v>
      </c>
      <c r="C126" t="s">
        <v>7</v>
      </c>
      <c r="D126">
        <v>4</v>
      </c>
      <c r="E126">
        <v>15</v>
      </c>
      <c r="F126" t="s">
        <v>3</v>
      </c>
      <c r="G126">
        <v>52</v>
      </c>
      <c r="H126" t="s">
        <v>1</v>
      </c>
      <c r="I126">
        <v>18</v>
      </c>
      <c r="J126">
        <v>0</v>
      </c>
      <c r="K126">
        <v>14</v>
      </c>
      <c r="L126">
        <v>0</v>
      </c>
      <c r="M126">
        <v>16139</v>
      </c>
      <c r="N126">
        <v>0</v>
      </c>
      <c r="O126">
        <v>16139</v>
      </c>
    </row>
    <row r="127" spans="1:15" x14ac:dyDescent="0.25">
      <c r="A127">
        <v>32</v>
      </c>
      <c r="B127" t="s">
        <v>8</v>
      </c>
      <c r="C127" t="s">
        <v>7</v>
      </c>
      <c r="D127">
        <v>4</v>
      </c>
      <c r="E127">
        <v>16</v>
      </c>
      <c r="F127" t="s">
        <v>3</v>
      </c>
      <c r="G127">
        <v>52</v>
      </c>
      <c r="H127" t="s">
        <v>1</v>
      </c>
      <c r="I127">
        <v>18</v>
      </c>
      <c r="J127">
        <v>0</v>
      </c>
      <c r="K127">
        <v>14</v>
      </c>
      <c r="L127">
        <v>0</v>
      </c>
      <c r="M127">
        <v>16037</v>
      </c>
      <c r="N127">
        <v>0</v>
      </c>
      <c r="O127">
        <v>16037</v>
      </c>
    </row>
    <row r="128" spans="1:15" x14ac:dyDescent="0.25">
      <c r="A128">
        <v>32</v>
      </c>
      <c r="B128" t="s">
        <v>8</v>
      </c>
      <c r="C128" t="s">
        <v>7</v>
      </c>
      <c r="D128">
        <v>4</v>
      </c>
      <c r="E128">
        <v>17</v>
      </c>
      <c r="F128" t="s">
        <v>3</v>
      </c>
      <c r="G128">
        <v>52</v>
      </c>
      <c r="H128" t="s">
        <v>1</v>
      </c>
      <c r="I128">
        <v>20</v>
      </c>
      <c r="J128">
        <v>0</v>
      </c>
      <c r="K128">
        <v>15</v>
      </c>
      <c r="L128">
        <v>0</v>
      </c>
      <c r="M128">
        <v>16928</v>
      </c>
      <c r="N128">
        <v>0</v>
      </c>
      <c r="O128">
        <v>16928</v>
      </c>
    </row>
    <row r="129" spans="1:15" x14ac:dyDescent="0.25">
      <c r="A129">
        <v>32</v>
      </c>
      <c r="B129" t="s">
        <v>8</v>
      </c>
      <c r="C129" t="s">
        <v>7</v>
      </c>
      <c r="D129">
        <v>4</v>
      </c>
      <c r="E129">
        <v>18</v>
      </c>
      <c r="F129" t="s">
        <v>3</v>
      </c>
      <c r="G129">
        <v>52</v>
      </c>
      <c r="H129" t="s">
        <v>1</v>
      </c>
      <c r="I129">
        <v>20</v>
      </c>
      <c r="J129">
        <v>0</v>
      </c>
      <c r="K129">
        <v>15</v>
      </c>
      <c r="L129">
        <v>0</v>
      </c>
      <c r="M129">
        <v>17170</v>
      </c>
      <c r="N129">
        <v>0</v>
      </c>
      <c r="O129">
        <v>17170</v>
      </c>
    </row>
    <row r="130" spans="1:15" x14ac:dyDescent="0.25">
      <c r="A130">
        <v>32</v>
      </c>
      <c r="B130" t="s">
        <v>8</v>
      </c>
      <c r="C130" t="s">
        <v>7</v>
      </c>
      <c r="D130">
        <v>4</v>
      </c>
      <c r="E130">
        <v>19</v>
      </c>
      <c r="F130" t="s">
        <v>3</v>
      </c>
      <c r="G130">
        <v>52</v>
      </c>
      <c r="H130" t="s">
        <v>1</v>
      </c>
      <c r="I130">
        <v>24</v>
      </c>
      <c r="J130">
        <v>0</v>
      </c>
      <c r="K130">
        <v>17</v>
      </c>
      <c r="L130">
        <v>0</v>
      </c>
      <c r="M130">
        <v>17842</v>
      </c>
      <c r="N130">
        <v>0</v>
      </c>
      <c r="O130">
        <v>17842</v>
      </c>
    </row>
    <row r="131" spans="1:15" x14ac:dyDescent="0.25">
      <c r="A131">
        <v>32</v>
      </c>
      <c r="B131" t="s">
        <v>8</v>
      </c>
      <c r="C131" t="s">
        <v>7</v>
      </c>
      <c r="D131">
        <v>4</v>
      </c>
      <c r="E131">
        <v>20</v>
      </c>
      <c r="F131" t="s">
        <v>3</v>
      </c>
      <c r="G131">
        <v>52</v>
      </c>
      <c r="H131" t="s">
        <v>1</v>
      </c>
      <c r="I131">
        <v>27</v>
      </c>
      <c r="J131">
        <v>0</v>
      </c>
      <c r="K131">
        <v>18</v>
      </c>
      <c r="L131">
        <v>0</v>
      </c>
      <c r="M131">
        <v>20534</v>
      </c>
      <c r="N131">
        <v>0</v>
      </c>
      <c r="O131">
        <v>20534</v>
      </c>
    </row>
    <row r="132" spans="1:15" x14ac:dyDescent="0.25">
      <c r="A132">
        <v>32</v>
      </c>
      <c r="B132" t="s">
        <v>8</v>
      </c>
      <c r="C132" t="s">
        <v>7</v>
      </c>
      <c r="D132">
        <v>4</v>
      </c>
      <c r="E132">
        <v>21</v>
      </c>
      <c r="F132" t="s">
        <v>3</v>
      </c>
      <c r="G132">
        <v>52</v>
      </c>
      <c r="H132" t="s">
        <v>1</v>
      </c>
      <c r="I132">
        <v>27</v>
      </c>
      <c r="J132">
        <v>0</v>
      </c>
      <c r="K132">
        <v>18</v>
      </c>
      <c r="L132">
        <v>0</v>
      </c>
      <c r="M132">
        <v>20483</v>
      </c>
      <c r="N132">
        <v>0</v>
      </c>
      <c r="O132">
        <v>20483</v>
      </c>
    </row>
    <row r="133" spans="1:15" x14ac:dyDescent="0.25">
      <c r="A133">
        <v>32</v>
      </c>
      <c r="B133" t="s">
        <v>8</v>
      </c>
      <c r="C133" t="s">
        <v>7</v>
      </c>
      <c r="D133">
        <v>4</v>
      </c>
      <c r="E133">
        <v>22</v>
      </c>
      <c r="F133" t="s">
        <v>3</v>
      </c>
      <c r="G133">
        <v>52</v>
      </c>
      <c r="H133" t="s">
        <v>1</v>
      </c>
      <c r="I133">
        <v>29</v>
      </c>
      <c r="J133">
        <v>0</v>
      </c>
      <c r="K133">
        <v>21</v>
      </c>
      <c r="L133">
        <v>0</v>
      </c>
      <c r="M133">
        <v>20469</v>
      </c>
      <c r="N133">
        <v>0</v>
      </c>
      <c r="O133">
        <v>20469</v>
      </c>
    </row>
    <row r="134" spans="1:15" x14ac:dyDescent="0.25">
      <c r="A134">
        <v>32</v>
      </c>
      <c r="B134" t="s">
        <v>8</v>
      </c>
      <c r="C134" t="s">
        <v>7</v>
      </c>
      <c r="D134">
        <v>4</v>
      </c>
      <c r="E134">
        <v>23</v>
      </c>
      <c r="F134" t="s">
        <v>3</v>
      </c>
      <c r="G134">
        <v>52</v>
      </c>
      <c r="H134" t="s">
        <v>1</v>
      </c>
      <c r="I134">
        <v>37</v>
      </c>
      <c r="J134">
        <v>0</v>
      </c>
      <c r="K134">
        <v>24</v>
      </c>
      <c r="L134">
        <v>0</v>
      </c>
      <c r="M134">
        <v>26711</v>
      </c>
      <c r="N134">
        <v>0</v>
      </c>
      <c r="O134">
        <v>26711</v>
      </c>
    </row>
    <row r="135" spans="1:15" x14ac:dyDescent="0.25">
      <c r="A135">
        <v>32</v>
      </c>
      <c r="B135" t="s">
        <v>8</v>
      </c>
      <c r="C135" t="s">
        <v>7</v>
      </c>
      <c r="D135">
        <v>4</v>
      </c>
      <c r="E135">
        <v>24</v>
      </c>
      <c r="F135" t="s">
        <v>3</v>
      </c>
      <c r="G135">
        <v>52</v>
      </c>
      <c r="H135" t="s">
        <v>1</v>
      </c>
      <c r="I135">
        <v>37</v>
      </c>
      <c r="J135">
        <v>0</v>
      </c>
      <c r="K135">
        <v>24</v>
      </c>
      <c r="L135">
        <v>0</v>
      </c>
      <c r="M135">
        <v>26666</v>
      </c>
      <c r="N135">
        <v>0</v>
      </c>
      <c r="O135">
        <v>26666</v>
      </c>
    </row>
    <row r="136" spans="1:15" x14ac:dyDescent="0.25">
      <c r="A136">
        <v>32</v>
      </c>
      <c r="B136" t="s">
        <v>8</v>
      </c>
      <c r="C136" t="s">
        <v>7</v>
      </c>
      <c r="D136">
        <v>4</v>
      </c>
      <c r="E136">
        <v>25</v>
      </c>
      <c r="F136" t="s">
        <v>3</v>
      </c>
      <c r="G136">
        <v>52</v>
      </c>
      <c r="H136" t="s">
        <v>1</v>
      </c>
      <c r="I136">
        <v>41</v>
      </c>
      <c r="J136">
        <v>0</v>
      </c>
      <c r="K136">
        <v>29</v>
      </c>
      <c r="L136">
        <v>0</v>
      </c>
      <c r="M136">
        <v>43056</v>
      </c>
      <c r="N136">
        <v>0</v>
      </c>
      <c r="O136">
        <v>43056</v>
      </c>
    </row>
    <row r="137" spans="1:15" x14ac:dyDescent="0.25">
      <c r="A137">
        <v>32</v>
      </c>
      <c r="B137" t="s">
        <v>8</v>
      </c>
      <c r="C137" t="s">
        <v>7</v>
      </c>
      <c r="D137">
        <v>4</v>
      </c>
      <c r="E137">
        <v>26</v>
      </c>
      <c r="F137" t="s">
        <v>3</v>
      </c>
      <c r="G137">
        <v>52</v>
      </c>
      <c r="H137" t="s">
        <v>1</v>
      </c>
      <c r="I137">
        <v>41</v>
      </c>
      <c r="J137">
        <v>0</v>
      </c>
      <c r="K137">
        <v>29</v>
      </c>
      <c r="L137">
        <v>0</v>
      </c>
      <c r="M137">
        <v>42855</v>
      </c>
      <c r="N137">
        <v>0</v>
      </c>
      <c r="O137">
        <v>42855</v>
      </c>
    </row>
    <row r="138" spans="1:15" x14ac:dyDescent="0.25">
      <c r="A138">
        <v>32</v>
      </c>
      <c r="B138" t="s">
        <v>8</v>
      </c>
      <c r="C138" t="s">
        <v>7</v>
      </c>
      <c r="D138">
        <v>4</v>
      </c>
      <c r="E138">
        <v>27</v>
      </c>
      <c r="F138" t="s">
        <v>3</v>
      </c>
      <c r="G138">
        <v>52</v>
      </c>
      <c r="H138" t="s">
        <v>1</v>
      </c>
      <c r="I138">
        <v>46</v>
      </c>
      <c r="J138">
        <v>0</v>
      </c>
      <c r="K138">
        <v>34</v>
      </c>
      <c r="L138">
        <v>0</v>
      </c>
      <c r="M138">
        <v>92278</v>
      </c>
      <c r="N138">
        <v>0</v>
      </c>
      <c r="O138">
        <v>92278</v>
      </c>
    </row>
    <row r="139" spans="1:15" x14ac:dyDescent="0.25">
      <c r="A139">
        <v>32</v>
      </c>
      <c r="B139" t="s">
        <v>8</v>
      </c>
      <c r="C139" t="s">
        <v>7</v>
      </c>
      <c r="D139">
        <v>4</v>
      </c>
      <c r="E139">
        <v>28</v>
      </c>
      <c r="F139" t="s">
        <v>3</v>
      </c>
      <c r="G139">
        <v>52</v>
      </c>
      <c r="H139" t="s">
        <v>1</v>
      </c>
      <c r="I139">
        <v>45</v>
      </c>
      <c r="J139">
        <v>0</v>
      </c>
      <c r="K139">
        <v>33</v>
      </c>
      <c r="L139">
        <v>0</v>
      </c>
      <c r="M139">
        <v>83230</v>
      </c>
      <c r="N139">
        <v>0</v>
      </c>
      <c r="O139">
        <v>83230</v>
      </c>
    </row>
    <row r="140" spans="1:15" x14ac:dyDescent="0.25">
      <c r="A140">
        <v>32</v>
      </c>
      <c r="B140" t="s">
        <v>8</v>
      </c>
      <c r="C140" t="s">
        <v>7</v>
      </c>
      <c r="D140">
        <v>4</v>
      </c>
      <c r="E140">
        <v>29</v>
      </c>
      <c r="F140" t="s">
        <v>3</v>
      </c>
      <c r="G140">
        <v>52</v>
      </c>
      <c r="H140" t="s">
        <v>2</v>
      </c>
      <c r="I140">
        <v>51</v>
      </c>
      <c r="J140">
        <v>0</v>
      </c>
      <c r="K140">
        <v>35</v>
      </c>
      <c r="L140">
        <v>0</v>
      </c>
      <c r="M140">
        <v>600245</v>
      </c>
      <c r="N140">
        <v>0</v>
      </c>
      <c r="O140">
        <v>600245</v>
      </c>
    </row>
    <row r="141" spans="1:15" x14ac:dyDescent="0.25">
      <c r="A141">
        <v>32</v>
      </c>
      <c r="B141" t="s">
        <v>5</v>
      </c>
      <c r="C141" t="s">
        <v>7</v>
      </c>
      <c r="D141">
        <v>1</v>
      </c>
      <c r="E141">
        <v>1</v>
      </c>
      <c r="F141" t="s">
        <v>0</v>
      </c>
      <c r="G141">
        <v>16</v>
      </c>
      <c r="H141" t="s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25">
      <c r="A142">
        <v>32</v>
      </c>
      <c r="B142" t="s">
        <v>5</v>
      </c>
      <c r="C142" t="s">
        <v>7</v>
      </c>
      <c r="D142">
        <v>1</v>
      </c>
      <c r="E142">
        <v>2</v>
      </c>
      <c r="F142" t="s">
        <v>0</v>
      </c>
      <c r="G142">
        <v>36</v>
      </c>
      <c r="H142" t="s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25">
      <c r="A143">
        <v>32</v>
      </c>
      <c r="B143" t="s">
        <v>5</v>
      </c>
      <c r="C143" t="s">
        <v>7</v>
      </c>
      <c r="D143">
        <v>1</v>
      </c>
      <c r="E143">
        <v>3</v>
      </c>
      <c r="F143" t="s">
        <v>0</v>
      </c>
      <c r="G143">
        <v>70</v>
      </c>
      <c r="H143" t="s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25">
      <c r="A144">
        <v>32</v>
      </c>
      <c r="B144" t="s">
        <v>5</v>
      </c>
      <c r="C144" t="s">
        <v>7</v>
      </c>
      <c r="D144">
        <v>1</v>
      </c>
      <c r="E144">
        <v>4</v>
      </c>
      <c r="F144" t="s">
        <v>0</v>
      </c>
      <c r="G144">
        <v>70</v>
      </c>
      <c r="H144" t="s">
        <v>1</v>
      </c>
      <c r="I144">
        <v>0</v>
      </c>
      <c r="J144">
        <v>1</v>
      </c>
      <c r="K144">
        <v>0</v>
      </c>
      <c r="L144">
        <v>1</v>
      </c>
      <c r="M144">
        <v>0</v>
      </c>
      <c r="N144">
        <v>1714</v>
      </c>
      <c r="O144">
        <v>1714</v>
      </c>
    </row>
    <row r="145" spans="1:15" x14ac:dyDescent="0.25">
      <c r="A145">
        <v>32</v>
      </c>
      <c r="B145" t="s">
        <v>5</v>
      </c>
      <c r="C145" t="s">
        <v>7</v>
      </c>
      <c r="D145">
        <v>1</v>
      </c>
      <c r="E145">
        <v>5</v>
      </c>
      <c r="F145" t="s">
        <v>0</v>
      </c>
      <c r="G145">
        <v>70</v>
      </c>
      <c r="H145" t="s">
        <v>1</v>
      </c>
      <c r="I145">
        <v>0</v>
      </c>
      <c r="J145">
        <v>3</v>
      </c>
      <c r="K145">
        <v>0</v>
      </c>
      <c r="L145">
        <v>3</v>
      </c>
      <c r="M145">
        <v>0</v>
      </c>
      <c r="N145">
        <v>6871</v>
      </c>
      <c r="O145">
        <v>6871</v>
      </c>
    </row>
    <row r="146" spans="1:15" x14ac:dyDescent="0.25">
      <c r="A146">
        <v>32</v>
      </c>
      <c r="B146" t="s">
        <v>5</v>
      </c>
      <c r="C146" t="s">
        <v>7</v>
      </c>
      <c r="D146">
        <v>1</v>
      </c>
      <c r="E146">
        <v>6</v>
      </c>
      <c r="F146" t="s">
        <v>0</v>
      </c>
      <c r="G146">
        <v>70</v>
      </c>
      <c r="H146" t="s">
        <v>1</v>
      </c>
      <c r="I146">
        <v>0</v>
      </c>
      <c r="J146">
        <v>3</v>
      </c>
      <c r="K146">
        <v>0</v>
      </c>
      <c r="L146">
        <v>3</v>
      </c>
      <c r="M146">
        <v>0</v>
      </c>
      <c r="N146">
        <v>6866</v>
      </c>
      <c r="O146">
        <v>6866</v>
      </c>
    </row>
    <row r="147" spans="1:15" x14ac:dyDescent="0.25">
      <c r="A147">
        <v>32</v>
      </c>
      <c r="B147" t="s">
        <v>5</v>
      </c>
      <c r="C147" t="s">
        <v>7</v>
      </c>
      <c r="D147">
        <v>1</v>
      </c>
      <c r="E147">
        <v>7</v>
      </c>
      <c r="F147" t="s">
        <v>0</v>
      </c>
      <c r="G147">
        <v>70</v>
      </c>
      <c r="H147" t="s">
        <v>1</v>
      </c>
      <c r="I147">
        <v>0</v>
      </c>
      <c r="J147">
        <v>4</v>
      </c>
      <c r="K147">
        <v>0</v>
      </c>
      <c r="L147">
        <v>4</v>
      </c>
      <c r="M147">
        <v>0</v>
      </c>
      <c r="N147">
        <v>13889</v>
      </c>
      <c r="O147">
        <v>13889</v>
      </c>
    </row>
    <row r="148" spans="1:15" x14ac:dyDescent="0.25">
      <c r="A148">
        <v>32</v>
      </c>
      <c r="B148" t="s">
        <v>5</v>
      </c>
      <c r="C148" t="s">
        <v>7</v>
      </c>
      <c r="D148">
        <v>1</v>
      </c>
      <c r="E148">
        <v>8</v>
      </c>
      <c r="F148" t="s">
        <v>0</v>
      </c>
      <c r="G148">
        <v>70</v>
      </c>
      <c r="H148" t="s">
        <v>1</v>
      </c>
      <c r="I148">
        <v>0</v>
      </c>
      <c r="J148">
        <v>9</v>
      </c>
      <c r="K148">
        <v>0</v>
      </c>
      <c r="L148">
        <v>6</v>
      </c>
      <c r="M148">
        <v>0</v>
      </c>
      <c r="N148">
        <v>33955</v>
      </c>
      <c r="O148">
        <v>33955</v>
      </c>
    </row>
    <row r="149" spans="1:15" x14ac:dyDescent="0.25">
      <c r="A149">
        <v>32</v>
      </c>
      <c r="B149" t="s">
        <v>5</v>
      </c>
      <c r="C149" t="s">
        <v>7</v>
      </c>
      <c r="D149">
        <v>1</v>
      </c>
      <c r="E149">
        <v>9</v>
      </c>
      <c r="F149" t="s">
        <v>0</v>
      </c>
      <c r="G149">
        <v>94</v>
      </c>
      <c r="H149" t="s">
        <v>1</v>
      </c>
      <c r="I149">
        <v>0</v>
      </c>
      <c r="J149">
        <v>11</v>
      </c>
      <c r="K149">
        <v>0</v>
      </c>
      <c r="L149">
        <v>7</v>
      </c>
      <c r="M149">
        <v>0</v>
      </c>
      <c r="N149">
        <v>137406</v>
      </c>
      <c r="O149">
        <v>137406</v>
      </c>
    </row>
    <row r="150" spans="1:15" x14ac:dyDescent="0.25">
      <c r="A150">
        <v>32</v>
      </c>
      <c r="B150" t="s">
        <v>5</v>
      </c>
      <c r="C150" t="s">
        <v>7</v>
      </c>
      <c r="D150">
        <v>1</v>
      </c>
      <c r="E150">
        <v>10</v>
      </c>
      <c r="F150" t="s">
        <v>0</v>
      </c>
      <c r="G150">
        <v>94</v>
      </c>
      <c r="H150" t="s">
        <v>1</v>
      </c>
      <c r="I150">
        <v>0</v>
      </c>
      <c r="J150">
        <v>12</v>
      </c>
      <c r="K150">
        <v>0</v>
      </c>
      <c r="L150">
        <v>8</v>
      </c>
      <c r="M150">
        <v>0</v>
      </c>
      <c r="N150">
        <v>142271</v>
      </c>
      <c r="O150">
        <v>142271</v>
      </c>
    </row>
    <row r="151" spans="1:15" x14ac:dyDescent="0.25">
      <c r="A151">
        <v>32</v>
      </c>
      <c r="B151" t="s">
        <v>5</v>
      </c>
      <c r="C151" t="s">
        <v>7</v>
      </c>
      <c r="D151">
        <v>1</v>
      </c>
      <c r="E151">
        <v>11</v>
      </c>
      <c r="F151" t="s">
        <v>0</v>
      </c>
      <c r="G151">
        <v>94</v>
      </c>
      <c r="H151" t="s">
        <v>1</v>
      </c>
      <c r="I151">
        <v>0</v>
      </c>
      <c r="J151">
        <v>12</v>
      </c>
      <c r="K151">
        <v>0</v>
      </c>
      <c r="L151">
        <v>8</v>
      </c>
      <c r="M151">
        <v>0</v>
      </c>
      <c r="N151">
        <v>141737</v>
      </c>
      <c r="O151">
        <v>141737</v>
      </c>
    </row>
    <row r="152" spans="1:15" x14ac:dyDescent="0.25">
      <c r="A152">
        <v>32</v>
      </c>
      <c r="B152" t="s">
        <v>5</v>
      </c>
      <c r="C152" t="s">
        <v>7</v>
      </c>
      <c r="D152">
        <v>1</v>
      </c>
      <c r="E152">
        <v>12</v>
      </c>
      <c r="F152" t="s">
        <v>0</v>
      </c>
      <c r="G152">
        <v>95</v>
      </c>
      <c r="H152" t="s">
        <v>1</v>
      </c>
      <c r="I152">
        <v>0</v>
      </c>
      <c r="J152">
        <v>16</v>
      </c>
      <c r="K152">
        <v>0</v>
      </c>
      <c r="L152">
        <v>12</v>
      </c>
      <c r="M152">
        <v>0</v>
      </c>
      <c r="N152">
        <v>274085</v>
      </c>
      <c r="O152">
        <v>274085</v>
      </c>
    </row>
    <row r="153" spans="1:15" x14ac:dyDescent="0.25">
      <c r="A153">
        <v>32</v>
      </c>
      <c r="B153" t="s">
        <v>5</v>
      </c>
      <c r="C153" t="s">
        <v>7</v>
      </c>
      <c r="D153">
        <v>1</v>
      </c>
      <c r="E153">
        <v>13</v>
      </c>
      <c r="F153" t="s">
        <v>0</v>
      </c>
      <c r="G153">
        <v>95</v>
      </c>
      <c r="H153" t="s">
        <v>1</v>
      </c>
      <c r="I153">
        <v>0</v>
      </c>
      <c r="J153">
        <v>18</v>
      </c>
      <c r="K153">
        <v>0</v>
      </c>
      <c r="L153">
        <v>14</v>
      </c>
      <c r="M153">
        <v>0</v>
      </c>
      <c r="N153">
        <v>391380</v>
      </c>
      <c r="O153">
        <v>391380</v>
      </c>
    </row>
    <row r="154" spans="1:15" x14ac:dyDescent="0.25">
      <c r="A154">
        <v>32</v>
      </c>
      <c r="B154" t="s">
        <v>5</v>
      </c>
      <c r="C154" t="s">
        <v>7</v>
      </c>
      <c r="D154">
        <v>1</v>
      </c>
      <c r="E154">
        <v>14</v>
      </c>
      <c r="F154" t="s">
        <v>0</v>
      </c>
      <c r="G154">
        <v>95</v>
      </c>
      <c r="H154" t="s">
        <v>1</v>
      </c>
      <c r="I154">
        <v>0</v>
      </c>
      <c r="J154">
        <v>22</v>
      </c>
      <c r="K154">
        <v>0</v>
      </c>
      <c r="L154">
        <v>18</v>
      </c>
      <c r="M154">
        <v>0</v>
      </c>
      <c r="N154">
        <v>489768</v>
      </c>
      <c r="O154">
        <v>489768</v>
      </c>
    </row>
    <row r="155" spans="1:15" x14ac:dyDescent="0.25">
      <c r="A155">
        <v>32</v>
      </c>
      <c r="B155" t="s">
        <v>5</v>
      </c>
      <c r="C155" t="s">
        <v>7</v>
      </c>
      <c r="D155">
        <v>1</v>
      </c>
      <c r="E155">
        <v>15</v>
      </c>
      <c r="F155" t="s">
        <v>0</v>
      </c>
      <c r="G155">
        <v>95</v>
      </c>
      <c r="H155" t="s">
        <v>2</v>
      </c>
      <c r="I155">
        <v>0</v>
      </c>
      <c r="J155">
        <v>24</v>
      </c>
      <c r="K155">
        <v>0</v>
      </c>
      <c r="L155">
        <v>19</v>
      </c>
      <c r="M155">
        <v>0</v>
      </c>
      <c r="N155">
        <v>599971</v>
      </c>
      <c r="O155">
        <v>599971</v>
      </c>
    </row>
    <row r="156" spans="1:15" x14ac:dyDescent="0.25">
      <c r="A156">
        <v>32</v>
      </c>
      <c r="B156" t="s">
        <v>5</v>
      </c>
      <c r="C156" t="s">
        <v>7</v>
      </c>
      <c r="D156">
        <v>1</v>
      </c>
      <c r="E156">
        <v>1</v>
      </c>
      <c r="F156" t="s">
        <v>4</v>
      </c>
      <c r="G156">
        <v>16</v>
      </c>
      <c r="H156" t="s">
        <v>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25">
      <c r="A157">
        <v>32</v>
      </c>
      <c r="B157" t="s">
        <v>5</v>
      </c>
      <c r="C157" t="s">
        <v>7</v>
      </c>
      <c r="D157">
        <v>1</v>
      </c>
      <c r="E157">
        <v>2</v>
      </c>
      <c r="F157" t="s">
        <v>4</v>
      </c>
      <c r="G157">
        <v>36</v>
      </c>
      <c r="H157" t="s">
        <v>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25">
      <c r="A158">
        <v>32</v>
      </c>
      <c r="B158" t="s">
        <v>5</v>
      </c>
      <c r="C158" t="s">
        <v>7</v>
      </c>
      <c r="D158">
        <v>1</v>
      </c>
      <c r="E158">
        <v>3</v>
      </c>
      <c r="F158" t="s">
        <v>4</v>
      </c>
      <c r="G158">
        <v>70</v>
      </c>
      <c r="H158" t="s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25">
      <c r="A159">
        <v>32</v>
      </c>
      <c r="B159" t="s">
        <v>5</v>
      </c>
      <c r="C159" t="s">
        <v>7</v>
      </c>
      <c r="D159">
        <v>1</v>
      </c>
      <c r="E159">
        <v>4</v>
      </c>
      <c r="F159" t="s">
        <v>4</v>
      </c>
      <c r="G159">
        <v>70</v>
      </c>
      <c r="H159" t="s">
        <v>1</v>
      </c>
      <c r="I159">
        <v>1</v>
      </c>
      <c r="J159">
        <v>0</v>
      </c>
      <c r="K159">
        <v>1</v>
      </c>
      <c r="L159">
        <v>0</v>
      </c>
      <c r="M159">
        <v>304</v>
      </c>
      <c r="N159">
        <v>0</v>
      </c>
      <c r="O159">
        <v>304</v>
      </c>
    </row>
    <row r="160" spans="1:15" x14ac:dyDescent="0.25">
      <c r="A160">
        <v>32</v>
      </c>
      <c r="B160" t="s">
        <v>5</v>
      </c>
      <c r="C160" t="s">
        <v>7</v>
      </c>
      <c r="D160">
        <v>1</v>
      </c>
      <c r="E160">
        <v>5</v>
      </c>
      <c r="F160" t="s">
        <v>4</v>
      </c>
      <c r="G160">
        <v>70</v>
      </c>
      <c r="H160" t="s">
        <v>1</v>
      </c>
      <c r="I160">
        <v>3</v>
      </c>
      <c r="J160">
        <v>0</v>
      </c>
      <c r="K160">
        <v>3</v>
      </c>
      <c r="L160">
        <v>0</v>
      </c>
      <c r="M160">
        <v>658</v>
      </c>
      <c r="N160">
        <v>0</v>
      </c>
      <c r="O160">
        <v>658</v>
      </c>
    </row>
    <row r="161" spans="1:15" x14ac:dyDescent="0.25">
      <c r="A161">
        <v>32</v>
      </c>
      <c r="B161" t="s">
        <v>5</v>
      </c>
      <c r="C161" t="s">
        <v>7</v>
      </c>
      <c r="D161">
        <v>1</v>
      </c>
      <c r="E161">
        <v>6</v>
      </c>
      <c r="F161" t="s">
        <v>4</v>
      </c>
      <c r="G161">
        <v>70</v>
      </c>
      <c r="H161" t="s">
        <v>1</v>
      </c>
      <c r="I161">
        <v>3</v>
      </c>
      <c r="J161">
        <v>0</v>
      </c>
      <c r="K161">
        <v>3</v>
      </c>
      <c r="L161">
        <v>0</v>
      </c>
      <c r="M161">
        <v>653</v>
      </c>
      <c r="N161">
        <v>0</v>
      </c>
      <c r="O161">
        <v>653</v>
      </c>
    </row>
    <row r="162" spans="1:15" x14ac:dyDescent="0.25">
      <c r="A162">
        <v>32</v>
      </c>
      <c r="B162" t="s">
        <v>5</v>
      </c>
      <c r="C162" t="s">
        <v>7</v>
      </c>
      <c r="D162">
        <v>1</v>
      </c>
      <c r="E162">
        <v>7</v>
      </c>
      <c r="F162" t="s">
        <v>4</v>
      </c>
      <c r="G162">
        <v>70</v>
      </c>
      <c r="H162" t="s">
        <v>1</v>
      </c>
      <c r="I162">
        <v>4</v>
      </c>
      <c r="J162">
        <v>0</v>
      </c>
      <c r="K162">
        <v>4</v>
      </c>
      <c r="L162">
        <v>0</v>
      </c>
      <c r="M162">
        <v>1298</v>
      </c>
      <c r="N162">
        <v>0</v>
      </c>
      <c r="O162">
        <v>1298</v>
      </c>
    </row>
    <row r="163" spans="1:15" x14ac:dyDescent="0.25">
      <c r="A163">
        <v>32</v>
      </c>
      <c r="B163" t="s">
        <v>5</v>
      </c>
      <c r="C163" t="s">
        <v>7</v>
      </c>
      <c r="D163">
        <v>1</v>
      </c>
      <c r="E163">
        <v>8</v>
      </c>
      <c r="F163" t="s">
        <v>4</v>
      </c>
      <c r="G163">
        <v>70</v>
      </c>
      <c r="H163" t="s">
        <v>1</v>
      </c>
      <c r="I163">
        <v>7</v>
      </c>
      <c r="J163">
        <v>0</v>
      </c>
      <c r="K163">
        <v>5</v>
      </c>
      <c r="L163">
        <v>0</v>
      </c>
      <c r="M163">
        <v>2832</v>
      </c>
      <c r="N163">
        <v>0</v>
      </c>
      <c r="O163">
        <v>2832</v>
      </c>
    </row>
    <row r="164" spans="1:15" x14ac:dyDescent="0.25">
      <c r="A164">
        <v>32</v>
      </c>
      <c r="B164" t="s">
        <v>5</v>
      </c>
      <c r="C164" t="s">
        <v>7</v>
      </c>
      <c r="D164">
        <v>1</v>
      </c>
      <c r="E164">
        <v>9</v>
      </c>
      <c r="F164" t="s">
        <v>4</v>
      </c>
      <c r="G164">
        <v>94</v>
      </c>
      <c r="H164" t="s">
        <v>1</v>
      </c>
      <c r="I164">
        <v>11</v>
      </c>
      <c r="J164">
        <v>0</v>
      </c>
      <c r="K164">
        <v>7</v>
      </c>
      <c r="L164">
        <v>0</v>
      </c>
      <c r="M164">
        <v>13981</v>
      </c>
      <c r="N164">
        <v>0</v>
      </c>
      <c r="O164">
        <v>13981</v>
      </c>
    </row>
    <row r="165" spans="1:15" x14ac:dyDescent="0.25">
      <c r="A165">
        <v>32</v>
      </c>
      <c r="B165" t="s">
        <v>5</v>
      </c>
      <c r="C165" t="s">
        <v>7</v>
      </c>
      <c r="D165">
        <v>1</v>
      </c>
      <c r="E165">
        <v>10</v>
      </c>
      <c r="F165" t="s">
        <v>4</v>
      </c>
      <c r="G165">
        <v>94</v>
      </c>
      <c r="H165" t="s">
        <v>1</v>
      </c>
      <c r="I165">
        <v>11</v>
      </c>
      <c r="J165">
        <v>0</v>
      </c>
      <c r="K165">
        <v>7</v>
      </c>
      <c r="L165">
        <v>0</v>
      </c>
      <c r="M165">
        <v>13274</v>
      </c>
      <c r="N165">
        <v>0</v>
      </c>
      <c r="O165">
        <v>13274</v>
      </c>
    </row>
    <row r="166" spans="1:15" x14ac:dyDescent="0.25">
      <c r="A166">
        <v>32</v>
      </c>
      <c r="B166" t="s">
        <v>5</v>
      </c>
      <c r="C166" t="s">
        <v>7</v>
      </c>
      <c r="D166">
        <v>1</v>
      </c>
      <c r="E166">
        <v>11</v>
      </c>
      <c r="F166" t="s">
        <v>4</v>
      </c>
      <c r="G166">
        <v>94</v>
      </c>
      <c r="H166" t="s">
        <v>1</v>
      </c>
      <c r="I166">
        <v>11</v>
      </c>
      <c r="J166">
        <v>0</v>
      </c>
      <c r="K166">
        <v>7</v>
      </c>
      <c r="L166">
        <v>0</v>
      </c>
      <c r="M166">
        <v>13338</v>
      </c>
      <c r="N166">
        <v>0</v>
      </c>
      <c r="O166">
        <v>13338</v>
      </c>
    </row>
    <row r="167" spans="1:15" x14ac:dyDescent="0.25">
      <c r="A167">
        <v>32</v>
      </c>
      <c r="B167" t="s">
        <v>5</v>
      </c>
      <c r="C167" t="s">
        <v>7</v>
      </c>
      <c r="D167">
        <v>1</v>
      </c>
      <c r="E167">
        <v>12</v>
      </c>
      <c r="F167" t="s">
        <v>4</v>
      </c>
      <c r="G167">
        <v>95</v>
      </c>
      <c r="H167" t="s">
        <v>1</v>
      </c>
      <c r="I167">
        <v>12</v>
      </c>
      <c r="J167">
        <v>0</v>
      </c>
      <c r="K167">
        <v>8</v>
      </c>
      <c r="L167">
        <v>0</v>
      </c>
      <c r="M167">
        <v>13620</v>
      </c>
      <c r="N167">
        <v>0</v>
      </c>
      <c r="O167">
        <v>13620</v>
      </c>
    </row>
    <row r="168" spans="1:15" x14ac:dyDescent="0.25">
      <c r="A168">
        <v>32</v>
      </c>
      <c r="B168" t="s">
        <v>5</v>
      </c>
      <c r="C168" t="s">
        <v>7</v>
      </c>
      <c r="D168">
        <v>1</v>
      </c>
      <c r="E168">
        <v>13</v>
      </c>
      <c r="F168" t="s">
        <v>4</v>
      </c>
      <c r="G168">
        <v>95</v>
      </c>
      <c r="H168" t="s">
        <v>1</v>
      </c>
      <c r="I168">
        <v>12</v>
      </c>
      <c r="J168">
        <v>0</v>
      </c>
      <c r="K168">
        <v>8</v>
      </c>
      <c r="L168">
        <v>0</v>
      </c>
      <c r="M168">
        <v>13230</v>
      </c>
      <c r="N168">
        <v>0</v>
      </c>
      <c r="O168">
        <v>13230</v>
      </c>
    </row>
    <row r="169" spans="1:15" x14ac:dyDescent="0.25">
      <c r="A169">
        <v>32</v>
      </c>
      <c r="B169" t="s">
        <v>5</v>
      </c>
      <c r="C169" t="s">
        <v>7</v>
      </c>
      <c r="D169">
        <v>1</v>
      </c>
      <c r="E169">
        <v>14</v>
      </c>
      <c r="F169" t="s">
        <v>4</v>
      </c>
      <c r="G169">
        <v>95</v>
      </c>
      <c r="H169" t="s">
        <v>1</v>
      </c>
      <c r="I169">
        <v>15</v>
      </c>
      <c r="J169">
        <v>0</v>
      </c>
      <c r="K169">
        <v>11</v>
      </c>
      <c r="L169">
        <v>0</v>
      </c>
      <c r="M169">
        <v>22593</v>
      </c>
      <c r="N169">
        <v>0</v>
      </c>
      <c r="O169">
        <v>22593</v>
      </c>
    </row>
    <row r="170" spans="1:15" x14ac:dyDescent="0.25">
      <c r="A170">
        <v>32</v>
      </c>
      <c r="B170" t="s">
        <v>5</v>
      </c>
      <c r="C170" t="s">
        <v>7</v>
      </c>
      <c r="D170">
        <v>1</v>
      </c>
      <c r="E170">
        <v>15</v>
      </c>
      <c r="F170" t="s">
        <v>4</v>
      </c>
      <c r="G170">
        <v>95</v>
      </c>
      <c r="H170" t="s">
        <v>1</v>
      </c>
      <c r="I170">
        <v>33</v>
      </c>
      <c r="J170">
        <v>0</v>
      </c>
      <c r="K170">
        <v>26</v>
      </c>
      <c r="L170">
        <v>0</v>
      </c>
      <c r="M170">
        <v>442074</v>
      </c>
      <c r="N170">
        <v>0</v>
      </c>
      <c r="O170">
        <v>442074</v>
      </c>
    </row>
    <row r="171" spans="1:15" x14ac:dyDescent="0.25">
      <c r="A171">
        <v>32</v>
      </c>
      <c r="B171" t="s">
        <v>5</v>
      </c>
      <c r="C171" t="s">
        <v>7</v>
      </c>
      <c r="D171">
        <v>1</v>
      </c>
      <c r="E171">
        <v>16</v>
      </c>
      <c r="F171" t="s">
        <v>4</v>
      </c>
      <c r="G171">
        <v>95</v>
      </c>
      <c r="H171" t="s">
        <v>2</v>
      </c>
      <c r="I171">
        <v>32</v>
      </c>
      <c r="J171">
        <v>3</v>
      </c>
      <c r="K171">
        <v>24</v>
      </c>
      <c r="L171">
        <v>2</v>
      </c>
      <c r="M171">
        <v>407897</v>
      </c>
      <c r="N171">
        <v>191510</v>
      </c>
      <c r="O171">
        <v>599407</v>
      </c>
    </row>
    <row r="172" spans="1:15" x14ac:dyDescent="0.25">
      <c r="A172">
        <v>32</v>
      </c>
      <c r="B172" t="s">
        <v>5</v>
      </c>
      <c r="C172" t="s">
        <v>7</v>
      </c>
      <c r="D172">
        <v>2</v>
      </c>
      <c r="E172">
        <v>1</v>
      </c>
      <c r="F172" t="s">
        <v>0</v>
      </c>
      <c r="G172">
        <v>23</v>
      </c>
      <c r="H172" t="s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25">
      <c r="A173">
        <v>32</v>
      </c>
      <c r="B173" t="s">
        <v>5</v>
      </c>
      <c r="C173" t="s">
        <v>7</v>
      </c>
      <c r="D173">
        <v>2</v>
      </c>
      <c r="E173">
        <v>2</v>
      </c>
      <c r="F173" t="s">
        <v>0</v>
      </c>
      <c r="G173">
        <v>23</v>
      </c>
      <c r="H173" t="s">
        <v>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25">
      <c r="A174">
        <v>32</v>
      </c>
      <c r="B174" t="s">
        <v>5</v>
      </c>
      <c r="C174" t="s">
        <v>7</v>
      </c>
      <c r="D174">
        <v>2</v>
      </c>
      <c r="E174">
        <v>3</v>
      </c>
      <c r="F174" t="s">
        <v>0</v>
      </c>
      <c r="G174">
        <v>53</v>
      </c>
      <c r="H174" t="s">
        <v>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25">
      <c r="A175">
        <v>32</v>
      </c>
      <c r="B175" t="s">
        <v>5</v>
      </c>
      <c r="C175" t="s">
        <v>7</v>
      </c>
      <c r="D175">
        <v>2</v>
      </c>
      <c r="E175">
        <v>4</v>
      </c>
      <c r="F175" t="s">
        <v>0</v>
      </c>
      <c r="G175">
        <v>53</v>
      </c>
      <c r="H175" t="s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25">
      <c r="A176">
        <v>32</v>
      </c>
      <c r="B176" t="s">
        <v>5</v>
      </c>
      <c r="C176" t="s">
        <v>7</v>
      </c>
      <c r="D176">
        <v>2</v>
      </c>
      <c r="E176">
        <v>5</v>
      </c>
      <c r="F176" t="s">
        <v>0</v>
      </c>
      <c r="G176">
        <v>81</v>
      </c>
      <c r="H176" t="s">
        <v>1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25">
      <c r="A177">
        <v>32</v>
      </c>
      <c r="B177" t="s">
        <v>5</v>
      </c>
      <c r="C177" t="s">
        <v>7</v>
      </c>
      <c r="D177">
        <v>2</v>
      </c>
      <c r="E177">
        <v>6</v>
      </c>
      <c r="F177" t="s">
        <v>0</v>
      </c>
      <c r="G177">
        <v>81</v>
      </c>
      <c r="H177" t="s">
        <v>1</v>
      </c>
      <c r="I177">
        <v>0</v>
      </c>
      <c r="J177">
        <v>1</v>
      </c>
      <c r="K177">
        <v>0</v>
      </c>
      <c r="L177">
        <v>1</v>
      </c>
      <c r="M177">
        <v>0</v>
      </c>
      <c r="N177">
        <v>8564</v>
      </c>
      <c r="O177">
        <v>8564</v>
      </c>
    </row>
    <row r="178" spans="1:15" x14ac:dyDescent="0.25">
      <c r="A178">
        <v>32</v>
      </c>
      <c r="B178" t="s">
        <v>5</v>
      </c>
      <c r="C178" t="s">
        <v>7</v>
      </c>
      <c r="D178">
        <v>2</v>
      </c>
      <c r="E178">
        <v>7</v>
      </c>
      <c r="F178" t="s">
        <v>0</v>
      </c>
      <c r="G178">
        <v>81</v>
      </c>
      <c r="H178" t="s">
        <v>1</v>
      </c>
      <c r="I178">
        <v>0</v>
      </c>
      <c r="J178">
        <v>1</v>
      </c>
      <c r="K178">
        <v>0</v>
      </c>
      <c r="L178">
        <v>1</v>
      </c>
      <c r="M178">
        <v>0</v>
      </c>
      <c r="N178">
        <v>8829</v>
      </c>
      <c r="O178">
        <v>8829</v>
      </c>
    </row>
    <row r="179" spans="1:15" x14ac:dyDescent="0.25">
      <c r="A179">
        <v>32</v>
      </c>
      <c r="B179" t="s">
        <v>5</v>
      </c>
      <c r="C179" t="s">
        <v>7</v>
      </c>
      <c r="D179">
        <v>2</v>
      </c>
      <c r="E179">
        <v>8</v>
      </c>
      <c r="F179" t="s">
        <v>0</v>
      </c>
      <c r="G179">
        <v>81</v>
      </c>
      <c r="H179" t="s">
        <v>1</v>
      </c>
      <c r="I179">
        <v>0</v>
      </c>
      <c r="J179">
        <v>1</v>
      </c>
      <c r="K179">
        <v>0</v>
      </c>
      <c r="L179">
        <v>1</v>
      </c>
      <c r="M179">
        <v>0</v>
      </c>
      <c r="N179">
        <v>8510</v>
      </c>
      <c r="O179">
        <v>8510</v>
      </c>
    </row>
    <row r="180" spans="1:15" x14ac:dyDescent="0.25">
      <c r="A180">
        <v>32</v>
      </c>
      <c r="B180" t="s">
        <v>5</v>
      </c>
      <c r="C180" t="s">
        <v>7</v>
      </c>
      <c r="D180">
        <v>2</v>
      </c>
      <c r="E180">
        <v>9</v>
      </c>
      <c r="F180" t="s">
        <v>0</v>
      </c>
      <c r="G180">
        <v>81</v>
      </c>
      <c r="H180" t="s">
        <v>1</v>
      </c>
      <c r="I180">
        <v>0</v>
      </c>
      <c r="J180">
        <v>7</v>
      </c>
      <c r="K180">
        <v>0</v>
      </c>
      <c r="L180">
        <v>7</v>
      </c>
      <c r="M180">
        <v>0</v>
      </c>
      <c r="N180">
        <v>34894</v>
      </c>
      <c r="O180">
        <v>34894</v>
      </c>
    </row>
    <row r="181" spans="1:15" x14ac:dyDescent="0.25">
      <c r="A181">
        <v>32</v>
      </c>
      <c r="B181" t="s">
        <v>5</v>
      </c>
      <c r="C181" t="s">
        <v>7</v>
      </c>
      <c r="D181">
        <v>2</v>
      </c>
      <c r="E181">
        <v>10</v>
      </c>
      <c r="F181" t="s">
        <v>0</v>
      </c>
      <c r="G181">
        <v>81</v>
      </c>
      <c r="H181" t="s">
        <v>1</v>
      </c>
      <c r="I181">
        <v>0</v>
      </c>
      <c r="J181">
        <v>12</v>
      </c>
      <c r="K181">
        <v>0</v>
      </c>
      <c r="L181">
        <v>9</v>
      </c>
      <c r="M181">
        <v>0</v>
      </c>
      <c r="N181">
        <v>145607</v>
      </c>
      <c r="O181">
        <v>145607</v>
      </c>
    </row>
    <row r="182" spans="1:15" x14ac:dyDescent="0.25">
      <c r="A182">
        <v>32</v>
      </c>
      <c r="B182" t="s">
        <v>5</v>
      </c>
      <c r="C182" t="s">
        <v>7</v>
      </c>
      <c r="D182">
        <v>2</v>
      </c>
      <c r="E182">
        <v>11</v>
      </c>
      <c r="F182" t="s">
        <v>0</v>
      </c>
      <c r="G182">
        <v>81</v>
      </c>
      <c r="H182" t="s">
        <v>1</v>
      </c>
      <c r="I182">
        <v>0</v>
      </c>
      <c r="J182">
        <v>20</v>
      </c>
      <c r="K182">
        <v>0</v>
      </c>
      <c r="L182">
        <v>18</v>
      </c>
      <c r="M182">
        <v>0</v>
      </c>
      <c r="N182">
        <v>310123</v>
      </c>
      <c r="O182">
        <v>310123</v>
      </c>
    </row>
    <row r="183" spans="1:15" x14ac:dyDescent="0.25">
      <c r="A183">
        <v>32</v>
      </c>
      <c r="B183" t="s">
        <v>5</v>
      </c>
      <c r="C183" t="s">
        <v>7</v>
      </c>
      <c r="D183">
        <v>2</v>
      </c>
      <c r="E183">
        <v>12</v>
      </c>
      <c r="F183" t="s">
        <v>0</v>
      </c>
      <c r="G183">
        <v>94</v>
      </c>
      <c r="H183" t="s">
        <v>1</v>
      </c>
      <c r="I183">
        <v>0</v>
      </c>
      <c r="J183">
        <v>23</v>
      </c>
      <c r="K183">
        <v>0</v>
      </c>
      <c r="L183">
        <v>19</v>
      </c>
      <c r="M183">
        <v>0</v>
      </c>
      <c r="N183">
        <v>322613</v>
      </c>
      <c r="O183">
        <v>322613</v>
      </c>
    </row>
    <row r="184" spans="1:15" x14ac:dyDescent="0.25">
      <c r="A184">
        <v>32</v>
      </c>
      <c r="B184" t="s">
        <v>5</v>
      </c>
      <c r="C184" t="s">
        <v>7</v>
      </c>
      <c r="D184">
        <v>2</v>
      </c>
      <c r="E184">
        <v>13</v>
      </c>
      <c r="F184" t="s">
        <v>0</v>
      </c>
      <c r="G184">
        <v>94</v>
      </c>
      <c r="H184" t="s">
        <v>1</v>
      </c>
      <c r="I184">
        <v>0</v>
      </c>
      <c r="J184">
        <v>31</v>
      </c>
      <c r="K184">
        <v>0</v>
      </c>
      <c r="L184">
        <v>24</v>
      </c>
      <c r="M184">
        <v>0</v>
      </c>
      <c r="N184">
        <v>471534</v>
      </c>
      <c r="O184">
        <v>471534</v>
      </c>
    </row>
    <row r="185" spans="1:15" x14ac:dyDescent="0.25">
      <c r="A185">
        <v>32</v>
      </c>
      <c r="B185" t="s">
        <v>5</v>
      </c>
      <c r="C185" t="s">
        <v>7</v>
      </c>
      <c r="D185">
        <v>2</v>
      </c>
      <c r="E185">
        <v>14</v>
      </c>
      <c r="F185" t="s">
        <v>0</v>
      </c>
      <c r="G185">
        <v>94</v>
      </c>
      <c r="H185" t="s">
        <v>2</v>
      </c>
      <c r="I185">
        <v>0</v>
      </c>
      <c r="J185">
        <v>31</v>
      </c>
      <c r="K185">
        <v>0</v>
      </c>
      <c r="L185">
        <v>20</v>
      </c>
      <c r="M185">
        <v>0</v>
      </c>
      <c r="N185">
        <v>599661</v>
      </c>
      <c r="O185">
        <v>599661</v>
      </c>
    </row>
    <row r="186" spans="1:15" x14ac:dyDescent="0.25">
      <c r="A186">
        <v>32</v>
      </c>
      <c r="B186" t="s">
        <v>5</v>
      </c>
      <c r="C186" t="s">
        <v>7</v>
      </c>
      <c r="D186">
        <v>2</v>
      </c>
      <c r="E186">
        <v>1</v>
      </c>
      <c r="F186" t="s">
        <v>4</v>
      </c>
      <c r="G186">
        <v>23</v>
      </c>
      <c r="H186" t="s">
        <v>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25">
      <c r="A187">
        <v>32</v>
      </c>
      <c r="B187" t="s">
        <v>5</v>
      </c>
      <c r="C187" t="s">
        <v>7</v>
      </c>
      <c r="D187">
        <v>2</v>
      </c>
      <c r="E187">
        <v>2</v>
      </c>
      <c r="F187" t="s">
        <v>4</v>
      </c>
      <c r="G187">
        <v>23</v>
      </c>
      <c r="H187" t="s">
        <v>1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25">
      <c r="A188">
        <v>32</v>
      </c>
      <c r="B188" t="s">
        <v>5</v>
      </c>
      <c r="C188" t="s">
        <v>7</v>
      </c>
      <c r="D188">
        <v>2</v>
      </c>
      <c r="E188">
        <v>3</v>
      </c>
      <c r="F188" t="s">
        <v>4</v>
      </c>
      <c r="G188">
        <v>53</v>
      </c>
      <c r="H188" t="s">
        <v>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25">
      <c r="A189">
        <v>32</v>
      </c>
      <c r="B189" t="s">
        <v>5</v>
      </c>
      <c r="C189" t="s">
        <v>7</v>
      </c>
      <c r="D189">
        <v>2</v>
      </c>
      <c r="E189">
        <v>4</v>
      </c>
      <c r="F189" t="s">
        <v>4</v>
      </c>
      <c r="G189">
        <v>53</v>
      </c>
      <c r="H189" t="s">
        <v>1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25">
      <c r="A190">
        <v>32</v>
      </c>
      <c r="B190" t="s">
        <v>5</v>
      </c>
      <c r="C190" t="s">
        <v>7</v>
      </c>
      <c r="D190">
        <v>2</v>
      </c>
      <c r="E190">
        <v>5</v>
      </c>
      <c r="F190" t="s">
        <v>4</v>
      </c>
      <c r="G190">
        <v>81</v>
      </c>
      <c r="H190" t="s">
        <v>1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25">
      <c r="A191">
        <v>32</v>
      </c>
      <c r="B191" t="s">
        <v>5</v>
      </c>
      <c r="C191" t="s">
        <v>7</v>
      </c>
      <c r="D191">
        <v>2</v>
      </c>
      <c r="E191">
        <v>6</v>
      </c>
      <c r="F191" t="s">
        <v>4</v>
      </c>
      <c r="G191">
        <v>81</v>
      </c>
      <c r="H191" t="s">
        <v>1</v>
      </c>
      <c r="I191">
        <v>1</v>
      </c>
      <c r="J191">
        <v>0</v>
      </c>
      <c r="K191">
        <v>1</v>
      </c>
      <c r="L191">
        <v>0</v>
      </c>
      <c r="M191">
        <v>728</v>
      </c>
      <c r="N191">
        <v>0</v>
      </c>
      <c r="O191">
        <v>728</v>
      </c>
    </row>
    <row r="192" spans="1:15" x14ac:dyDescent="0.25">
      <c r="A192">
        <v>32</v>
      </c>
      <c r="B192" t="s">
        <v>5</v>
      </c>
      <c r="C192" t="s">
        <v>7</v>
      </c>
      <c r="D192">
        <v>2</v>
      </c>
      <c r="E192">
        <v>7</v>
      </c>
      <c r="F192" t="s">
        <v>4</v>
      </c>
      <c r="G192">
        <v>81</v>
      </c>
      <c r="H192" t="s">
        <v>1</v>
      </c>
      <c r="I192">
        <v>1</v>
      </c>
      <c r="J192">
        <v>0</v>
      </c>
      <c r="K192">
        <v>1</v>
      </c>
      <c r="L192">
        <v>0</v>
      </c>
      <c r="M192">
        <v>771</v>
      </c>
      <c r="N192">
        <v>0</v>
      </c>
      <c r="O192">
        <v>771</v>
      </c>
    </row>
    <row r="193" spans="1:15" x14ac:dyDescent="0.25">
      <c r="A193">
        <v>32</v>
      </c>
      <c r="B193" t="s">
        <v>5</v>
      </c>
      <c r="C193" t="s">
        <v>7</v>
      </c>
      <c r="D193">
        <v>2</v>
      </c>
      <c r="E193">
        <v>8</v>
      </c>
      <c r="F193" t="s">
        <v>4</v>
      </c>
      <c r="G193">
        <v>81</v>
      </c>
      <c r="H193" t="s">
        <v>1</v>
      </c>
      <c r="I193">
        <v>1</v>
      </c>
      <c r="J193">
        <v>0</v>
      </c>
      <c r="K193">
        <v>1</v>
      </c>
      <c r="L193">
        <v>0</v>
      </c>
      <c r="M193">
        <v>759</v>
      </c>
      <c r="N193">
        <v>0</v>
      </c>
      <c r="O193">
        <v>759</v>
      </c>
    </row>
    <row r="194" spans="1:15" x14ac:dyDescent="0.25">
      <c r="A194">
        <v>32</v>
      </c>
      <c r="B194" t="s">
        <v>5</v>
      </c>
      <c r="C194" t="s">
        <v>7</v>
      </c>
      <c r="D194">
        <v>2</v>
      </c>
      <c r="E194">
        <v>9</v>
      </c>
      <c r="F194" t="s">
        <v>4</v>
      </c>
      <c r="G194">
        <v>81</v>
      </c>
      <c r="H194" t="s">
        <v>1</v>
      </c>
      <c r="I194">
        <v>6</v>
      </c>
      <c r="J194">
        <v>0</v>
      </c>
      <c r="K194">
        <v>6</v>
      </c>
      <c r="L194">
        <v>0</v>
      </c>
      <c r="M194">
        <v>3888</v>
      </c>
      <c r="N194">
        <v>0</v>
      </c>
      <c r="O194">
        <v>3888</v>
      </c>
    </row>
    <row r="195" spans="1:15" x14ac:dyDescent="0.25">
      <c r="A195">
        <v>32</v>
      </c>
      <c r="B195" t="s">
        <v>5</v>
      </c>
      <c r="C195" t="s">
        <v>7</v>
      </c>
      <c r="D195">
        <v>2</v>
      </c>
      <c r="E195">
        <v>10</v>
      </c>
      <c r="F195" t="s">
        <v>4</v>
      </c>
      <c r="G195">
        <v>81</v>
      </c>
      <c r="H195" t="s">
        <v>1</v>
      </c>
      <c r="I195">
        <v>10</v>
      </c>
      <c r="J195">
        <v>0</v>
      </c>
      <c r="K195">
        <v>6</v>
      </c>
      <c r="L195">
        <v>0</v>
      </c>
      <c r="M195">
        <v>18644</v>
      </c>
      <c r="N195">
        <v>0</v>
      </c>
      <c r="O195">
        <v>18644</v>
      </c>
    </row>
    <row r="196" spans="1:15" x14ac:dyDescent="0.25">
      <c r="A196">
        <v>32</v>
      </c>
      <c r="B196" t="s">
        <v>5</v>
      </c>
      <c r="C196" t="s">
        <v>7</v>
      </c>
      <c r="D196">
        <v>2</v>
      </c>
      <c r="E196">
        <v>11</v>
      </c>
      <c r="F196" t="s">
        <v>4</v>
      </c>
      <c r="G196">
        <v>81</v>
      </c>
      <c r="H196" t="s">
        <v>1</v>
      </c>
      <c r="I196">
        <v>16</v>
      </c>
      <c r="J196">
        <v>0</v>
      </c>
      <c r="K196">
        <v>14</v>
      </c>
      <c r="L196">
        <v>0</v>
      </c>
      <c r="M196">
        <v>52262</v>
      </c>
      <c r="N196">
        <v>0</v>
      </c>
      <c r="O196">
        <v>52262</v>
      </c>
    </row>
    <row r="197" spans="1:15" x14ac:dyDescent="0.25">
      <c r="A197">
        <v>32</v>
      </c>
      <c r="B197" t="s">
        <v>5</v>
      </c>
      <c r="C197" t="s">
        <v>7</v>
      </c>
      <c r="D197">
        <v>2</v>
      </c>
      <c r="E197">
        <v>12</v>
      </c>
      <c r="F197" t="s">
        <v>4</v>
      </c>
      <c r="G197">
        <v>94</v>
      </c>
      <c r="H197" t="s">
        <v>1</v>
      </c>
      <c r="I197">
        <v>21</v>
      </c>
      <c r="J197">
        <v>0</v>
      </c>
      <c r="K197">
        <v>17</v>
      </c>
      <c r="L197">
        <v>0</v>
      </c>
      <c r="M197">
        <v>54508</v>
      </c>
      <c r="N197">
        <v>0</v>
      </c>
      <c r="O197">
        <v>54508</v>
      </c>
    </row>
    <row r="198" spans="1:15" x14ac:dyDescent="0.25">
      <c r="A198">
        <v>32</v>
      </c>
      <c r="B198" t="s">
        <v>5</v>
      </c>
      <c r="C198" t="s">
        <v>7</v>
      </c>
      <c r="D198">
        <v>2</v>
      </c>
      <c r="E198">
        <v>13</v>
      </c>
      <c r="F198" t="s">
        <v>4</v>
      </c>
      <c r="G198">
        <v>94</v>
      </c>
      <c r="H198" t="s">
        <v>1</v>
      </c>
      <c r="I198">
        <v>26</v>
      </c>
      <c r="J198">
        <v>0</v>
      </c>
      <c r="K198">
        <v>19</v>
      </c>
      <c r="L198">
        <v>0</v>
      </c>
      <c r="M198">
        <v>58130</v>
      </c>
      <c r="N198">
        <v>0</v>
      </c>
      <c r="O198">
        <v>58130</v>
      </c>
    </row>
    <row r="199" spans="1:15" x14ac:dyDescent="0.25">
      <c r="A199">
        <v>32</v>
      </c>
      <c r="B199" t="s">
        <v>5</v>
      </c>
      <c r="C199" t="s">
        <v>7</v>
      </c>
      <c r="D199">
        <v>2</v>
      </c>
      <c r="E199">
        <v>14</v>
      </c>
      <c r="F199" t="s">
        <v>4</v>
      </c>
      <c r="G199">
        <v>94</v>
      </c>
      <c r="H199" t="s">
        <v>1</v>
      </c>
      <c r="I199">
        <v>29</v>
      </c>
      <c r="J199">
        <v>0</v>
      </c>
      <c r="K199">
        <v>20</v>
      </c>
      <c r="L199">
        <v>0</v>
      </c>
      <c r="M199">
        <v>76662</v>
      </c>
      <c r="N199">
        <v>0</v>
      </c>
      <c r="O199">
        <v>76662</v>
      </c>
    </row>
    <row r="200" spans="1:15" x14ac:dyDescent="0.25">
      <c r="A200">
        <v>32</v>
      </c>
      <c r="B200" t="s">
        <v>5</v>
      </c>
      <c r="C200" t="s">
        <v>7</v>
      </c>
      <c r="D200">
        <v>2</v>
      </c>
      <c r="E200">
        <v>15</v>
      </c>
      <c r="F200" t="s">
        <v>4</v>
      </c>
      <c r="G200">
        <v>94</v>
      </c>
      <c r="H200" t="s">
        <v>2</v>
      </c>
      <c r="I200">
        <v>30</v>
      </c>
      <c r="J200">
        <v>5</v>
      </c>
      <c r="K200">
        <v>21</v>
      </c>
      <c r="L200">
        <v>3</v>
      </c>
      <c r="M200">
        <v>70393</v>
      </c>
      <c r="N200">
        <v>528820</v>
      </c>
      <c r="O200">
        <v>599213</v>
      </c>
    </row>
    <row r="201" spans="1:15" x14ac:dyDescent="0.25">
      <c r="A201">
        <v>32</v>
      </c>
      <c r="B201" t="s">
        <v>5</v>
      </c>
      <c r="C201" t="s">
        <v>7</v>
      </c>
      <c r="D201">
        <v>3</v>
      </c>
      <c r="E201">
        <v>1</v>
      </c>
      <c r="F201" t="s">
        <v>0</v>
      </c>
      <c r="G201">
        <v>15</v>
      </c>
      <c r="H201" t="s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25">
      <c r="A202">
        <v>32</v>
      </c>
      <c r="B202" t="s">
        <v>5</v>
      </c>
      <c r="C202" t="s">
        <v>7</v>
      </c>
      <c r="D202">
        <v>3</v>
      </c>
      <c r="E202">
        <v>2</v>
      </c>
      <c r="F202" t="s">
        <v>0</v>
      </c>
      <c r="G202">
        <v>43</v>
      </c>
      <c r="H202" t="s">
        <v>1</v>
      </c>
      <c r="I202">
        <v>0</v>
      </c>
      <c r="J202">
        <v>3</v>
      </c>
      <c r="K202">
        <v>0</v>
      </c>
      <c r="L202">
        <v>1</v>
      </c>
      <c r="M202">
        <v>0</v>
      </c>
      <c r="N202">
        <v>5226</v>
      </c>
      <c r="O202">
        <v>5226</v>
      </c>
    </row>
    <row r="203" spans="1:15" x14ac:dyDescent="0.25">
      <c r="A203">
        <v>32</v>
      </c>
      <c r="B203" t="s">
        <v>5</v>
      </c>
      <c r="C203" t="s">
        <v>7</v>
      </c>
      <c r="D203">
        <v>3</v>
      </c>
      <c r="E203">
        <v>3</v>
      </c>
      <c r="F203" t="s">
        <v>0</v>
      </c>
      <c r="G203">
        <v>77</v>
      </c>
      <c r="H203" t="s">
        <v>1</v>
      </c>
      <c r="I203">
        <v>0</v>
      </c>
      <c r="J203">
        <v>3</v>
      </c>
      <c r="K203">
        <v>0</v>
      </c>
      <c r="L203">
        <v>1</v>
      </c>
      <c r="M203">
        <v>0</v>
      </c>
      <c r="N203">
        <v>5203</v>
      </c>
      <c r="O203">
        <v>5203</v>
      </c>
    </row>
    <row r="204" spans="1:15" x14ac:dyDescent="0.25">
      <c r="A204">
        <v>32</v>
      </c>
      <c r="B204" t="s">
        <v>5</v>
      </c>
      <c r="C204" t="s">
        <v>7</v>
      </c>
      <c r="D204">
        <v>3</v>
      </c>
      <c r="E204">
        <v>4</v>
      </c>
      <c r="F204" t="s">
        <v>0</v>
      </c>
      <c r="G204">
        <v>77</v>
      </c>
      <c r="H204" t="s">
        <v>1</v>
      </c>
      <c r="I204">
        <v>0</v>
      </c>
      <c r="J204">
        <v>3</v>
      </c>
      <c r="K204">
        <v>0</v>
      </c>
      <c r="L204">
        <v>1</v>
      </c>
      <c r="M204">
        <v>0</v>
      </c>
      <c r="N204">
        <v>5240</v>
      </c>
      <c r="O204">
        <v>5240</v>
      </c>
    </row>
    <row r="205" spans="1:15" x14ac:dyDescent="0.25">
      <c r="A205">
        <v>32</v>
      </c>
      <c r="B205" t="s">
        <v>5</v>
      </c>
      <c r="C205" t="s">
        <v>7</v>
      </c>
      <c r="D205">
        <v>3</v>
      </c>
      <c r="E205">
        <v>5</v>
      </c>
      <c r="F205" t="s">
        <v>0</v>
      </c>
      <c r="G205">
        <v>77</v>
      </c>
      <c r="H205" t="s">
        <v>1</v>
      </c>
      <c r="I205">
        <v>0</v>
      </c>
      <c r="J205">
        <v>3</v>
      </c>
      <c r="K205">
        <v>0</v>
      </c>
      <c r="L205">
        <v>1</v>
      </c>
      <c r="M205">
        <v>0</v>
      </c>
      <c r="N205">
        <v>5186</v>
      </c>
      <c r="O205">
        <v>5186</v>
      </c>
    </row>
    <row r="206" spans="1:15" x14ac:dyDescent="0.25">
      <c r="A206">
        <v>32</v>
      </c>
      <c r="B206" t="s">
        <v>5</v>
      </c>
      <c r="C206" t="s">
        <v>7</v>
      </c>
      <c r="D206">
        <v>3</v>
      </c>
      <c r="E206">
        <v>6</v>
      </c>
      <c r="F206" t="s">
        <v>0</v>
      </c>
      <c r="G206">
        <v>77</v>
      </c>
      <c r="H206" t="s">
        <v>1</v>
      </c>
      <c r="I206">
        <v>0</v>
      </c>
      <c r="J206">
        <v>4</v>
      </c>
      <c r="K206">
        <v>0</v>
      </c>
      <c r="L206">
        <v>2</v>
      </c>
      <c r="M206">
        <v>0</v>
      </c>
      <c r="N206">
        <v>6947</v>
      </c>
      <c r="O206">
        <v>6947</v>
      </c>
    </row>
    <row r="207" spans="1:15" x14ac:dyDescent="0.25">
      <c r="A207">
        <v>32</v>
      </c>
      <c r="B207" t="s">
        <v>5</v>
      </c>
      <c r="C207" t="s">
        <v>7</v>
      </c>
      <c r="D207">
        <v>3</v>
      </c>
      <c r="E207">
        <v>7</v>
      </c>
      <c r="F207" t="s">
        <v>0</v>
      </c>
      <c r="G207">
        <v>77</v>
      </c>
      <c r="H207" t="s">
        <v>1</v>
      </c>
      <c r="I207">
        <v>0</v>
      </c>
      <c r="J207">
        <v>5</v>
      </c>
      <c r="K207">
        <v>0</v>
      </c>
      <c r="L207">
        <v>3</v>
      </c>
      <c r="M207">
        <v>0</v>
      </c>
      <c r="N207">
        <v>6698</v>
      </c>
      <c r="O207">
        <v>6698</v>
      </c>
    </row>
    <row r="208" spans="1:15" x14ac:dyDescent="0.25">
      <c r="A208">
        <v>32</v>
      </c>
      <c r="B208" t="s">
        <v>5</v>
      </c>
      <c r="C208" t="s">
        <v>7</v>
      </c>
      <c r="D208">
        <v>3</v>
      </c>
      <c r="E208">
        <v>8</v>
      </c>
      <c r="F208" t="s">
        <v>0</v>
      </c>
      <c r="G208">
        <v>88</v>
      </c>
      <c r="H208" t="s">
        <v>1</v>
      </c>
      <c r="I208">
        <v>0</v>
      </c>
      <c r="J208">
        <v>8</v>
      </c>
      <c r="K208">
        <v>0</v>
      </c>
      <c r="L208">
        <v>6</v>
      </c>
      <c r="M208">
        <v>0</v>
      </c>
      <c r="N208">
        <v>44507</v>
      </c>
      <c r="O208">
        <v>44507</v>
      </c>
    </row>
    <row r="209" spans="1:15" x14ac:dyDescent="0.25">
      <c r="A209">
        <v>32</v>
      </c>
      <c r="B209" t="s">
        <v>5</v>
      </c>
      <c r="C209" t="s">
        <v>7</v>
      </c>
      <c r="D209">
        <v>3</v>
      </c>
      <c r="E209">
        <v>9</v>
      </c>
      <c r="F209" t="s">
        <v>0</v>
      </c>
      <c r="G209">
        <v>88</v>
      </c>
      <c r="H209" t="s">
        <v>1</v>
      </c>
      <c r="I209">
        <v>0</v>
      </c>
      <c r="J209">
        <v>9</v>
      </c>
      <c r="K209">
        <v>0</v>
      </c>
      <c r="L209">
        <v>7</v>
      </c>
      <c r="M209">
        <v>0</v>
      </c>
      <c r="N209">
        <v>48488</v>
      </c>
      <c r="O209">
        <v>48488</v>
      </c>
    </row>
    <row r="210" spans="1:15" x14ac:dyDescent="0.25">
      <c r="A210">
        <v>32</v>
      </c>
      <c r="B210" t="s">
        <v>5</v>
      </c>
      <c r="C210" t="s">
        <v>7</v>
      </c>
      <c r="D210">
        <v>3</v>
      </c>
      <c r="E210">
        <v>10</v>
      </c>
      <c r="F210" t="s">
        <v>0</v>
      </c>
      <c r="G210">
        <v>88</v>
      </c>
      <c r="H210" t="s">
        <v>1</v>
      </c>
      <c r="I210">
        <v>0</v>
      </c>
      <c r="J210">
        <v>15</v>
      </c>
      <c r="K210">
        <v>0</v>
      </c>
      <c r="L210">
        <v>11</v>
      </c>
      <c r="M210">
        <v>0</v>
      </c>
      <c r="N210">
        <v>179356</v>
      </c>
      <c r="O210">
        <v>179356</v>
      </c>
    </row>
    <row r="211" spans="1:15" x14ac:dyDescent="0.25">
      <c r="A211">
        <v>32</v>
      </c>
      <c r="B211" t="s">
        <v>5</v>
      </c>
      <c r="C211" t="s">
        <v>7</v>
      </c>
      <c r="D211">
        <v>3</v>
      </c>
      <c r="E211">
        <v>11</v>
      </c>
      <c r="F211" t="s">
        <v>0</v>
      </c>
      <c r="G211">
        <v>88</v>
      </c>
      <c r="H211" t="s">
        <v>1</v>
      </c>
      <c r="I211">
        <v>0</v>
      </c>
      <c r="J211">
        <v>18</v>
      </c>
      <c r="K211">
        <v>0</v>
      </c>
      <c r="L211">
        <v>11</v>
      </c>
      <c r="M211">
        <v>0</v>
      </c>
      <c r="N211">
        <v>123829</v>
      </c>
      <c r="O211">
        <v>123829</v>
      </c>
    </row>
    <row r="212" spans="1:15" x14ac:dyDescent="0.25">
      <c r="A212">
        <v>32</v>
      </c>
      <c r="B212" t="s">
        <v>5</v>
      </c>
      <c r="C212" t="s">
        <v>7</v>
      </c>
      <c r="D212">
        <v>3</v>
      </c>
      <c r="E212">
        <v>12</v>
      </c>
      <c r="F212" t="s">
        <v>0</v>
      </c>
      <c r="G212">
        <v>88</v>
      </c>
      <c r="H212" t="s">
        <v>1</v>
      </c>
      <c r="I212">
        <v>0</v>
      </c>
      <c r="J212">
        <v>26</v>
      </c>
      <c r="K212">
        <v>0</v>
      </c>
      <c r="L212">
        <v>19</v>
      </c>
      <c r="M212">
        <v>0</v>
      </c>
      <c r="N212">
        <v>252708</v>
      </c>
      <c r="O212">
        <v>252708</v>
      </c>
    </row>
    <row r="213" spans="1:15" x14ac:dyDescent="0.25">
      <c r="A213">
        <v>32</v>
      </c>
      <c r="B213" t="s">
        <v>5</v>
      </c>
      <c r="C213" t="s">
        <v>7</v>
      </c>
      <c r="D213">
        <v>3</v>
      </c>
      <c r="E213">
        <v>13</v>
      </c>
      <c r="F213" t="s">
        <v>0</v>
      </c>
      <c r="G213">
        <v>88</v>
      </c>
      <c r="H213" t="s">
        <v>1</v>
      </c>
      <c r="I213">
        <v>0</v>
      </c>
      <c r="J213">
        <v>29</v>
      </c>
      <c r="K213">
        <v>0</v>
      </c>
      <c r="L213">
        <v>22</v>
      </c>
      <c r="M213">
        <v>0</v>
      </c>
      <c r="N213">
        <v>333038</v>
      </c>
      <c r="O213">
        <v>333038</v>
      </c>
    </row>
    <row r="214" spans="1:15" x14ac:dyDescent="0.25">
      <c r="A214">
        <v>32</v>
      </c>
      <c r="B214" t="s">
        <v>5</v>
      </c>
      <c r="C214" t="s">
        <v>7</v>
      </c>
      <c r="D214">
        <v>3</v>
      </c>
      <c r="E214">
        <v>14</v>
      </c>
      <c r="F214" t="s">
        <v>0</v>
      </c>
      <c r="G214">
        <v>88</v>
      </c>
      <c r="H214" t="s">
        <v>2</v>
      </c>
      <c r="I214">
        <v>0</v>
      </c>
      <c r="J214">
        <v>33</v>
      </c>
      <c r="K214">
        <v>0</v>
      </c>
      <c r="L214">
        <v>25</v>
      </c>
      <c r="M214">
        <v>0</v>
      </c>
      <c r="N214">
        <v>599950</v>
      </c>
      <c r="O214">
        <v>599950</v>
      </c>
    </row>
    <row r="215" spans="1:15" x14ac:dyDescent="0.25">
      <c r="A215">
        <v>32</v>
      </c>
      <c r="B215" t="s">
        <v>5</v>
      </c>
      <c r="C215" t="s">
        <v>7</v>
      </c>
      <c r="D215">
        <v>3</v>
      </c>
      <c r="E215">
        <v>1</v>
      </c>
      <c r="F215" t="s">
        <v>4</v>
      </c>
      <c r="G215">
        <v>15</v>
      </c>
      <c r="H215" t="s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25">
      <c r="A216">
        <v>32</v>
      </c>
      <c r="B216" t="s">
        <v>5</v>
      </c>
      <c r="C216" t="s">
        <v>7</v>
      </c>
      <c r="D216">
        <v>3</v>
      </c>
      <c r="E216">
        <v>2</v>
      </c>
      <c r="F216" t="s">
        <v>4</v>
      </c>
      <c r="G216">
        <v>43</v>
      </c>
      <c r="H216" t="s">
        <v>1</v>
      </c>
      <c r="I216">
        <v>2</v>
      </c>
      <c r="J216">
        <v>1</v>
      </c>
      <c r="K216">
        <v>1</v>
      </c>
      <c r="L216">
        <v>0</v>
      </c>
      <c r="M216">
        <v>588</v>
      </c>
      <c r="N216">
        <v>638</v>
      </c>
      <c r="O216">
        <v>1226</v>
      </c>
    </row>
    <row r="217" spans="1:15" x14ac:dyDescent="0.25">
      <c r="A217">
        <v>32</v>
      </c>
      <c r="B217" t="s">
        <v>5</v>
      </c>
      <c r="C217" t="s">
        <v>7</v>
      </c>
      <c r="D217">
        <v>3</v>
      </c>
      <c r="E217">
        <v>3</v>
      </c>
      <c r="F217" t="s">
        <v>4</v>
      </c>
      <c r="G217">
        <v>77</v>
      </c>
      <c r="H217" t="s">
        <v>1</v>
      </c>
      <c r="I217">
        <v>3</v>
      </c>
      <c r="J217">
        <v>0</v>
      </c>
      <c r="K217">
        <v>1</v>
      </c>
      <c r="L217">
        <v>0</v>
      </c>
      <c r="M217">
        <v>769</v>
      </c>
      <c r="N217">
        <v>0</v>
      </c>
      <c r="O217">
        <v>769</v>
      </c>
    </row>
    <row r="218" spans="1:15" x14ac:dyDescent="0.25">
      <c r="A218">
        <v>32</v>
      </c>
      <c r="B218" t="s">
        <v>5</v>
      </c>
      <c r="C218" t="s">
        <v>7</v>
      </c>
      <c r="D218">
        <v>3</v>
      </c>
      <c r="E218">
        <v>4</v>
      </c>
      <c r="F218" t="s">
        <v>4</v>
      </c>
      <c r="G218">
        <v>77</v>
      </c>
      <c r="H218" t="s">
        <v>1</v>
      </c>
      <c r="I218">
        <v>3</v>
      </c>
      <c r="J218">
        <v>0</v>
      </c>
      <c r="K218">
        <v>1</v>
      </c>
      <c r="L218">
        <v>0</v>
      </c>
      <c r="M218">
        <v>796</v>
      </c>
      <c r="N218">
        <v>0</v>
      </c>
      <c r="O218">
        <v>796</v>
      </c>
    </row>
    <row r="219" spans="1:15" x14ac:dyDescent="0.25">
      <c r="A219">
        <v>32</v>
      </c>
      <c r="B219" t="s">
        <v>5</v>
      </c>
      <c r="C219" t="s">
        <v>7</v>
      </c>
      <c r="D219">
        <v>3</v>
      </c>
      <c r="E219">
        <v>5</v>
      </c>
      <c r="F219" t="s">
        <v>4</v>
      </c>
      <c r="G219">
        <v>77</v>
      </c>
      <c r="H219" t="s">
        <v>1</v>
      </c>
      <c r="I219">
        <v>3</v>
      </c>
      <c r="J219">
        <v>0</v>
      </c>
      <c r="K219">
        <v>1</v>
      </c>
      <c r="L219">
        <v>0</v>
      </c>
      <c r="M219">
        <v>783</v>
      </c>
      <c r="N219">
        <v>0</v>
      </c>
      <c r="O219">
        <v>783</v>
      </c>
    </row>
    <row r="220" spans="1:15" x14ac:dyDescent="0.25">
      <c r="A220">
        <v>32</v>
      </c>
      <c r="B220" t="s">
        <v>5</v>
      </c>
      <c r="C220" t="s">
        <v>7</v>
      </c>
      <c r="D220">
        <v>3</v>
      </c>
      <c r="E220">
        <v>6</v>
      </c>
      <c r="F220" t="s">
        <v>4</v>
      </c>
      <c r="G220">
        <v>77</v>
      </c>
      <c r="H220" t="s">
        <v>1</v>
      </c>
      <c r="I220">
        <v>4</v>
      </c>
      <c r="J220">
        <v>0</v>
      </c>
      <c r="K220">
        <v>2</v>
      </c>
      <c r="L220">
        <v>0</v>
      </c>
      <c r="M220">
        <v>1079</v>
      </c>
      <c r="N220">
        <v>0</v>
      </c>
      <c r="O220">
        <v>1079</v>
      </c>
    </row>
    <row r="221" spans="1:15" x14ac:dyDescent="0.25">
      <c r="A221">
        <v>32</v>
      </c>
      <c r="B221" t="s">
        <v>5</v>
      </c>
      <c r="C221" t="s">
        <v>7</v>
      </c>
      <c r="D221">
        <v>3</v>
      </c>
      <c r="E221">
        <v>7</v>
      </c>
      <c r="F221" t="s">
        <v>4</v>
      </c>
      <c r="G221">
        <v>77</v>
      </c>
      <c r="H221" t="s">
        <v>1</v>
      </c>
      <c r="I221">
        <v>5</v>
      </c>
      <c r="J221">
        <v>0</v>
      </c>
      <c r="K221">
        <v>3</v>
      </c>
      <c r="L221">
        <v>0</v>
      </c>
      <c r="M221">
        <v>1311</v>
      </c>
      <c r="N221">
        <v>0</v>
      </c>
      <c r="O221">
        <v>1311</v>
      </c>
    </row>
    <row r="222" spans="1:15" x14ac:dyDescent="0.25">
      <c r="A222">
        <v>32</v>
      </c>
      <c r="B222" t="s">
        <v>5</v>
      </c>
      <c r="C222" t="s">
        <v>7</v>
      </c>
      <c r="D222">
        <v>3</v>
      </c>
      <c r="E222">
        <v>8</v>
      </c>
      <c r="F222" t="s">
        <v>4</v>
      </c>
      <c r="G222">
        <v>88</v>
      </c>
      <c r="H222" t="s">
        <v>1</v>
      </c>
      <c r="I222">
        <v>7</v>
      </c>
      <c r="J222">
        <v>0</v>
      </c>
      <c r="K222">
        <v>5</v>
      </c>
      <c r="L222">
        <v>0</v>
      </c>
      <c r="M222">
        <v>1740</v>
      </c>
      <c r="N222">
        <v>0</v>
      </c>
      <c r="O222">
        <v>1740</v>
      </c>
    </row>
    <row r="223" spans="1:15" x14ac:dyDescent="0.25">
      <c r="A223">
        <v>32</v>
      </c>
      <c r="B223" t="s">
        <v>5</v>
      </c>
      <c r="C223" t="s">
        <v>7</v>
      </c>
      <c r="D223">
        <v>3</v>
      </c>
      <c r="E223">
        <v>9</v>
      </c>
      <c r="F223" t="s">
        <v>4</v>
      </c>
      <c r="G223">
        <v>88</v>
      </c>
      <c r="H223" t="s">
        <v>1</v>
      </c>
      <c r="I223">
        <v>10</v>
      </c>
      <c r="J223">
        <v>0</v>
      </c>
      <c r="K223">
        <v>8</v>
      </c>
      <c r="L223">
        <v>0</v>
      </c>
      <c r="M223">
        <v>2946</v>
      </c>
      <c r="N223">
        <v>0</v>
      </c>
      <c r="O223">
        <v>2946</v>
      </c>
    </row>
    <row r="224" spans="1:15" x14ac:dyDescent="0.25">
      <c r="A224">
        <v>32</v>
      </c>
      <c r="B224" t="s">
        <v>5</v>
      </c>
      <c r="C224" t="s">
        <v>7</v>
      </c>
      <c r="D224">
        <v>3</v>
      </c>
      <c r="E224">
        <v>10</v>
      </c>
      <c r="F224" t="s">
        <v>4</v>
      </c>
      <c r="G224">
        <v>88</v>
      </c>
      <c r="H224" t="s">
        <v>1</v>
      </c>
      <c r="I224">
        <v>13</v>
      </c>
      <c r="J224">
        <v>0</v>
      </c>
      <c r="K224">
        <v>8</v>
      </c>
      <c r="L224">
        <v>0</v>
      </c>
      <c r="M224">
        <v>9928</v>
      </c>
      <c r="N224">
        <v>0</v>
      </c>
      <c r="O224">
        <v>9928</v>
      </c>
    </row>
    <row r="225" spans="1:15" x14ac:dyDescent="0.25">
      <c r="A225">
        <v>32</v>
      </c>
      <c r="B225" t="s">
        <v>5</v>
      </c>
      <c r="C225" t="s">
        <v>7</v>
      </c>
      <c r="D225">
        <v>3</v>
      </c>
      <c r="E225">
        <v>11</v>
      </c>
      <c r="F225" t="s">
        <v>4</v>
      </c>
      <c r="G225">
        <v>88</v>
      </c>
      <c r="H225" t="s">
        <v>1</v>
      </c>
      <c r="I225">
        <v>19</v>
      </c>
      <c r="J225">
        <v>0</v>
      </c>
      <c r="K225">
        <v>11</v>
      </c>
      <c r="L225">
        <v>0</v>
      </c>
      <c r="M225">
        <v>34262</v>
      </c>
      <c r="N225">
        <v>0</v>
      </c>
      <c r="O225">
        <v>34262</v>
      </c>
    </row>
    <row r="226" spans="1:15" x14ac:dyDescent="0.25">
      <c r="A226">
        <v>32</v>
      </c>
      <c r="B226" t="s">
        <v>5</v>
      </c>
      <c r="C226" t="s">
        <v>7</v>
      </c>
      <c r="D226">
        <v>3</v>
      </c>
      <c r="E226">
        <v>12</v>
      </c>
      <c r="F226" t="s">
        <v>4</v>
      </c>
      <c r="G226">
        <v>88</v>
      </c>
      <c r="H226" t="s">
        <v>1</v>
      </c>
      <c r="I226">
        <v>27</v>
      </c>
      <c r="J226">
        <v>3</v>
      </c>
      <c r="K226">
        <v>19</v>
      </c>
      <c r="L226">
        <v>3</v>
      </c>
      <c r="M226">
        <v>190899</v>
      </c>
      <c r="N226">
        <v>255392</v>
      </c>
      <c r="O226">
        <v>446291</v>
      </c>
    </row>
    <row r="227" spans="1:15" x14ac:dyDescent="0.25">
      <c r="A227">
        <v>32</v>
      </c>
      <c r="B227" t="s">
        <v>5</v>
      </c>
      <c r="C227" t="s">
        <v>7</v>
      </c>
      <c r="D227">
        <v>3</v>
      </c>
      <c r="E227">
        <v>13</v>
      </c>
      <c r="F227" t="s">
        <v>4</v>
      </c>
      <c r="G227">
        <v>88</v>
      </c>
      <c r="H227" t="s">
        <v>1</v>
      </c>
      <c r="I227">
        <v>27</v>
      </c>
      <c r="J227">
        <v>3</v>
      </c>
      <c r="K227">
        <v>19</v>
      </c>
      <c r="L227">
        <v>3</v>
      </c>
      <c r="M227">
        <v>188050</v>
      </c>
      <c r="N227">
        <v>250747</v>
      </c>
      <c r="O227">
        <v>438797</v>
      </c>
    </row>
    <row r="228" spans="1:15" x14ac:dyDescent="0.25">
      <c r="A228">
        <v>32</v>
      </c>
      <c r="B228" t="s">
        <v>5</v>
      </c>
      <c r="C228" t="s">
        <v>7</v>
      </c>
      <c r="D228">
        <v>3</v>
      </c>
      <c r="E228">
        <v>14</v>
      </c>
      <c r="F228" t="s">
        <v>4</v>
      </c>
      <c r="G228">
        <v>88</v>
      </c>
      <c r="H228" t="s">
        <v>1</v>
      </c>
      <c r="I228">
        <v>29</v>
      </c>
      <c r="J228">
        <v>3</v>
      </c>
      <c r="K228">
        <v>21</v>
      </c>
      <c r="L228">
        <v>3</v>
      </c>
      <c r="M228">
        <v>198446</v>
      </c>
      <c r="N228">
        <v>248340</v>
      </c>
      <c r="O228">
        <v>446786</v>
      </c>
    </row>
    <row r="229" spans="1:15" x14ac:dyDescent="0.25">
      <c r="A229">
        <v>32</v>
      </c>
      <c r="B229" t="s">
        <v>5</v>
      </c>
      <c r="C229" t="s">
        <v>7</v>
      </c>
      <c r="D229">
        <v>3</v>
      </c>
      <c r="E229">
        <v>15</v>
      </c>
      <c r="F229" t="s">
        <v>4</v>
      </c>
      <c r="G229">
        <v>88</v>
      </c>
      <c r="H229" t="s">
        <v>2</v>
      </c>
      <c r="I229">
        <v>34</v>
      </c>
      <c r="J229">
        <v>5</v>
      </c>
      <c r="K229">
        <v>24</v>
      </c>
      <c r="L229">
        <v>4</v>
      </c>
      <c r="M229">
        <v>88600</v>
      </c>
      <c r="N229">
        <v>510607</v>
      </c>
      <c r="O229">
        <v>599207</v>
      </c>
    </row>
    <row r="230" spans="1:15" x14ac:dyDescent="0.25">
      <c r="A230">
        <v>32</v>
      </c>
      <c r="B230" t="s">
        <v>5</v>
      </c>
      <c r="C230" t="s">
        <v>7</v>
      </c>
      <c r="D230">
        <v>4</v>
      </c>
      <c r="E230">
        <v>1</v>
      </c>
      <c r="F230" t="s">
        <v>0</v>
      </c>
      <c r="G230">
        <v>28</v>
      </c>
      <c r="H230" t="s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25">
      <c r="A231">
        <v>32</v>
      </c>
      <c r="B231" t="s">
        <v>5</v>
      </c>
      <c r="C231" t="s">
        <v>7</v>
      </c>
      <c r="D231">
        <v>4</v>
      </c>
      <c r="E231">
        <v>2</v>
      </c>
      <c r="F231" t="s">
        <v>0</v>
      </c>
      <c r="G231">
        <v>93</v>
      </c>
      <c r="H231" t="s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25">
      <c r="A232">
        <v>32</v>
      </c>
      <c r="B232" t="s">
        <v>5</v>
      </c>
      <c r="C232" t="s">
        <v>7</v>
      </c>
      <c r="D232">
        <v>4</v>
      </c>
      <c r="E232">
        <v>3</v>
      </c>
      <c r="F232" t="s">
        <v>0</v>
      </c>
      <c r="G232">
        <v>93</v>
      </c>
      <c r="H232" t="s">
        <v>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25">
      <c r="A233">
        <v>32</v>
      </c>
      <c r="B233" t="s">
        <v>5</v>
      </c>
      <c r="C233" t="s">
        <v>7</v>
      </c>
      <c r="D233">
        <v>4</v>
      </c>
      <c r="E233">
        <v>4</v>
      </c>
      <c r="F233" t="s">
        <v>0</v>
      </c>
      <c r="G233">
        <v>93</v>
      </c>
      <c r="H233" t="s">
        <v>1</v>
      </c>
      <c r="I233">
        <v>0</v>
      </c>
      <c r="J233">
        <v>2</v>
      </c>
      <c r="K233">
        <v>0</v>
      </c>
      <c r="L233">
        <v>2</v>
      </c>
      <c r="M233">
        <v>0</v>
      </c>
      <c r="N233">
        <v>10445</v>
      </c>
      <c r="O233">
        <v>10445</v>
      </c>
    </row>
    <row r="234" spans="1:15" x14ac:dyDescent="0.25">
      <c r="A234">
        <v>32</v>
      </c>
      <c r="B234" t="s">
        <v>5</v>
      </c>
      <c r="C234" t="s">
        <v>7</v>
      </c>
      <c r="D234">
        <v>4</v>
      </c>
      <c r="E234">
        <v>5</v>
      </c>
      <c r="F234" t="s">
        <v>0</v>
      </c>
      <c r="G234">
        <v>108</v>
      </c>
      <c r="H234" t="s">
        <v>1</v>
      </c>
      <c r="I234">
        <v>0</v>
      </c>
      <c r="J234">
        <v>4</v>
      </c>
      <c r="K234">
        <v>0</v>
      </c>
      <c r="L234">
        <v>2</v>
      </c>
      <c r="M234">
        <v>0</v>
      </c>
      <c r="N234">
        <v>40352</v>
      </c>
      <c r="O234">
        <v>40352</v>
      </c>
    </row>
    <row r="235" spans="1:15" x14ac:dyDescent="0.25">
      <c r="A235">
        <v>32</v>
      </c>
      <c r="B235" t="s">
        <v>5</v>
      </c>
      <c r="C235" t="s">
        <v>7</v>
      </c>
      <c r="D235">
        <v>4</v>
      </c>
      <c r="E235">
        <v>6</v>
      </c>
      <c r="F235" t="s">
        <v>0</v>
      </c>
      <c r="G235">
        <v>108</v>
      </c>
      <c r="H235" t="s">
        <v>1</v>
      </c>
      <c r="I235">
        <v>0</v>
      </c>
      <c r="J235">
        <v>5</v>
      </c>
      <c r="K235">
        <v>0</v>
      </c>
      <c r="L235">
        <v>3</v>
      </c>
      <c r="M235">
        <v>0</v>
      </c>
      <c r="N235">
        <v>62543</v>
      </c>
      <c r="O235">
        <v>62543</v>
      </c>
    </row>
    <row r="236" spans="1:15" x14ac:dyDescent="0.25">
      <c r="A236">
        <v>32</v>
      </c>
      <c r="B236" t="s">
        <v>5</v>
      </c>
      <c r="C236" t="s">
        <v>7</v>
      </c>
      <c r="D236">
        <v>4</v>
      </c>
      <c r="E236">
        <v>7</v>
      </c>
      <c r="F236" t="s">
        <v>0</v>
      </c>
      <c r="G236">
        <v>108</v>
      </c>
      <c r="H236" t="s">
        <v>1</v>
      </c>
      <c r="I236">
        <v>0</v>
      </c>
      <c r="J236">
        <v>7</v>
      </c>
      <c r="K236">
        <v>0</v>
      </c>
      <c r="L236">
        <v>5</v>
      </c>
      <c r="M236">
        <v>0</v>
      </c>
      <c r="N236">
        <v>77873</v>
      </c>
      <c r="O236">
        <v>77873</v>
      </c>
    </row>
    <row r="237" spans="1:15" x14ac:dyDescent="0.25">
      <c r="A237">
        <v>32</v>
      </c>
      <c r="B237" t="s">
        <v>5</v>
      </c>
      <c r="C237" t="s">
        <v>7</v>
      </c>
      <c r="D237">
        <v>4</v>
      </c>
      <c r="E237">
        <v>8</v>
      </c>
      <c r="F237" t="s">
        <v>0</v>
      </c>
      <c r="G237">
        <v>108</v>
      </c>
      <c r="H237" t="s">
        <v>1</v>
      </c>
      <c r="I237">
        <v>0</v>
      </c>
      <c r="J237">
        <v>13</v>
      </c>
      <c r="K237">
        <v>0</v>
      </c>
      <c r="L237">
        <v>10</v>
      </c>
      <c r="M237">
        <v>0</v>
      </c>
      <c r="N237">
        <v>208907</v>
      </c>
      <c r="O237">
        <v>208907</v>
      </c>
    </row>
    <row r="238" spans="1:15" x14ac:dyDescent="0.25">
      <c r="A238">
        <v>32</v>
      </c>
      <c r="B238" t="s">
        <v>5</v>
      </c>
      <c r="C238" t="s">
        <v>7</v>
      </c>
      <c r="D238">
        <v>4</v>
      </c>
      <c r="E238">
        <v>9</v>
      </c>
      <c r="F238" t="s">
        <v>0</v>
      </c>
      <c r="G238">
        <v>108</v>
      </c>
      <c r="H238" t="s">
        <v>1</v>
      </c>
      <c r="I238">
        <v>0</v>
      </c>
      <c r="J238">
        <v>18</v>
      </c>
      <c r="K238">
        <v>0</v>
      </c>
      <c r="L238">
        <v>15</v>
      </c>
      <c r="M238">
        <v>0</v>
      </c>
      <c r="N238">
        <v>515466</v>
      </c>
      <c r="O238">
        <v>515466</v>
      </c>
    </row>
    <row r="239" spans="1:15" x14ac:dyDescent="0.25">
      <c r="A239">
        <v>32</v>
      </c>
      <c r="B239" t="s">
        <v>5</v>
      </c>
      <c r="C239" t="s">
        <v>7</v>
      </c>
      <c r="D239">
        <v>4</v>
      </c>
      <c r="E239">
        <v>10</v>
      </c>
      <c r="F239" t="s">
        <v>0</v>
      </c>
      <c r="G239">
        <v>108</v>
      </c>
      <c r="H239" t="s">
        <v>1</v>
      </c>
      <c r="I239">
        <v>0</v>
      </c>
      <c r="J239">
        <v>19</v>
      </c>
      <c r="K239">
        <v>0</v>
      </c>
      <c r="L239">
        <v>16</v>
      </c>
      <c r="M239">
        <v>0</v>
      </c>
      <c r="N239">
        <v>524424</v>
      </c>
      <c r="O239">
        <v>524424</v>
      </c>
    </row>
    <row r="240" spans="1:15" x14ac:dyDescent="0.25">
      <c r="A240">
        <v>32</v>
      </c>
      <c r="B240" t="s">
        <v>5</v>
      </c>
      <c r="C240" t="s">
        <v>7</v>
      </c>
      <c r="D240">
        <v>4</v>
      </c>
      <c r="E240">
        <v>11</v>
      </c>
      <c r="F240" t="s">
        <v>0</v>
      </c>
      <c r="G240">
        <v>108</v>
      </c>
      <c r="H240" t="s">
        <v>2</v>
      </c>
      <c r="I240">
        <v>0</v>
      </c>
      <c r="J240">
        <v>20</v>
      </c>
      <c r="K240">
        <v>0</v>
      </c>
      <c r="L240">
        <v>17</v>
      </c>
      <c r="M240">
        <v>0</v>
      </c>
      <c r="N240">
        <v>599942</v>
      </c>
      <c r="O240">
        <v>599942</v>
      </c>
    </row>
    <row r="241" spans="1:15" x14ac:dyDescent="0.25">
      <c r="A241">
        <v>32</v>
      </c>
      <c r="B241" t="s">
        <v>5</v>
      </c>
      <c r="C241" t="s">
        <v>7</v>
      </c>
      <c r="D241">
        <v>4</v>
      </c>
      <c r="E241">
        <v>1</v>
      </c>
      <c r="F241" t="s">
        <v>4</v>
      </c>
      <c r="G241">
        <v>28</v>
      </c>
      <c r="H241" t="s">
        <v>1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25">
      <c r="A242">
        <v>32</v>
      </c>
      <c r="B242" t="s">
        <v>5</v>
      </c>
      <c r="C242" t="s">
        <v>7</v>
      </c>
      <c r="D242">
        <v>4</v>
      </c>
      <c r="E242">
        <v>2</v>
      </c>
      <c r="F242" t="s">
        <v>4</v>
      </c>
      <c r="G242">
        <v>93</v>
      </c>
      <c r="H242" t="s">
        <v>1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25">
      <c r="A243">
        <v>32</v>
      </c>
      <c r="B243" t="s">
        <v>5</v>
      </c>
      <c r="C243" t="s">
        <v>7</v>
      </c>
      <c r="D243">
        <v>4</v>
      </c>
      <c r="E243">
        <v>3</v>
      </c>
      <c r="F243" t="s">
        <v>4</v>
      </c>
      <c r="G243">
        <v>93</v>
      </c>
      <c r="H243" t="s">
        <v>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25">
      <c r="A244">
        <v>32</v>
      </c>
      <c r="B244" t="s">
        <v>5</v>
      </c>
      <c r="C244" t="s">
        <v>7</v>
      </c>
      <c r="D244">
        <v>4</v>
      </c>
      <c r="E244">
        <v>4</v>
      </c>
      <c r="F244" t="s">
        <v>4</v>
      </c>
      <c r="G244">
        <v>93</v>
      </c>
      <c r="H244" t="s">
        <v>1</v>
      </c>
      <c r="I244">
        <v>2</v>
      </c>
      <c r="J244">
        <v>0</v>
      </c>
      <c r="K244">
        <v>2</v>
      </c>
      <c r="L244">
        <v>0</v>
      </c>
      <c r="M244">
        <v>956</v>
      </c>
      <c r="N244">
        <v>0</v>
      </c>
      <c r="O244">
        <v>956</v>
      </c>
    </row>
    <row r="245" spans="1:15" x14ac:dyDescent="0.25">
      <c r="A245">
        <v>32</v>
      </c>
      <c r="B245" t="s">
        <v>5</v>
      </c>
      <c r="C245" t="s">
        <v>7</v>
      </c>
      <c r="D245">
        <v>4</v>
      </c>
      <c r="E245">
        <v>5</v>
      </c>
      <c r="F245" t="s">
        <v>4</v>
      </c>
      <c r="G245">
        <v>108</v>
      </c>
      <c r="H245" t="s">
        <v>1</v>
      </c>
      <c r="I245">
        <v>2</v>
      </c>
      <c r="J245">
        <v>2</v>
      </c>
      <c r="K245">
        <v>1</v>
      </c>
      <c r="L245">
        <v>1</v>
      </c>
      <c r="M245">
        <v>1555</v>
      </c>
      <c r="N245">
        <v>22368</v>
      </c>
      <c r="O245">
        <v>23923</v>
      </c>
    </row>
    <row r="246" spans="1:15" x14ac:dyDescent="0.25">
      <c r="A246">
        <v>32</v>
      </c>
      <c r="B246" t="s">
        <v>5</v>
      </c>
      <c r="C246" t="s">
        <v>7</v>
      </c>
      <c r="D246">
        <v>4</v>
      </c>
      <c r="E246">
        <v>6</v>
      </c>
      <c r="F246" t="s">
        <v>4</v>
      </c>
      <c r="G246">
        <v>108</v>
      </c>
      <c r="H246" t="s">
        <v>1</v>
      </c>
      <c r="I246">
        <v>8</v>
      </c>
      <c r="J246">
        <v>1</v>
      </c>
      <c r="K246">
        <v>6</v>
      </c>
      <c r="L246">
        <v>1</v>
      </c>
      <c r="M246">
        <v>27833</v>
      </c>
      <c r="N246">
        <v>22045</v>
      </c>
      <c r="O246">
        <v>49878</v>
      </c>
    </row>
    <row r="247" spans="1:15" x14ac:dyDescent="0.25">
      <c r="A247">
        <v>32</v>
      </c>
      <c r="B247" t="s">
        <v>5</v>
      </c>
      <c r="C247" t="s">
        <v>7</v>
      </c>
      <c r="D247">
        <v>4</v>
      </c>
      <c r="E247">
        <v>7</v>
      </c>
      <c r="F247" t="s">
        <v>4</v>
      </c>
      <c r="G247">
        <v>108</v>
      </c>
      <c r="H247" t="s">
        <v>1</v>
      </c>
      <c r="I247">
        <v>4</v>
      </c>
      <c r="J247">
        <v>1</v>
      </c>
      <c r="K247">
        <v>2</v>
      </c>
      <c r="L247">
        <v>1</v>
      </c>
      <c r="M247">
        <v>2540</v>
      </c>
      <c r="N247">
        <v>22056</v>
      </c>
      <c r="O247">
        <v>24596</v>
      </c>
    </row>
    <row r="248" spans="1:15" x14ac:dyDescent="0.25">
      <c r="A248">
        <v>32</v>
      </c>
      <c r="B248" t="s">
        <v>5</v>
      </c>
      <c r="C248" t="s">
        <v>7</v>
      </c>
      <c r="D248">
        <v>4</v>
      </c>
      <c r="E248">
        <v>8</v>
      </c>
      <c r="F248" t="s">
        <v>4</v>
      </c>
      <c r="G248">
        <v>108</v>
      </c>
      <c r="H248" t="s">
        <v>1</v>
      </c>
      <c r="I248">
        <v>11</v>
      </c>
      <c r="J248">
        <v>1</v>
      </c>
      <c r="K248">
        <v>9</v>
      </c>
      <c r="L248">
        <v>1</v>
      </c>
      <c r="M248">
        <v>33138</v>
      </c>
      <c r="N248">
        <v>22002</v>
      </c>
      <c r="O248">
        <v>55140</v>
      </c>
    </row>
    <row r="249" spans="1:15" x14ac:dyDescent="0.25">
      <c r="A249">
        <v>32</v>
      </c>
      <c r="B249" t="s">
        <v>5</v>
      </c>
      <c r="C249" t="s">
        <v>7</v>
      </c>
      <c r="D249">
        <v>4</v>
      </c>
      <c r="E249">
        <v>9</v>
      </c>
      <c r="F249" t="s">
        <v>4</v>
      </c>
      <c r="G249">
        <v>108</v>
      </c>
      <c r="H249" t="s">
        <v>1</v>
      </c>
      <c r="I249">
        <v>14</v>
      </c>
      <c r="J249">
        <v>1</v>
      </c>
      <c r="K249">
        <v>13</v>
      </c>
      <c r="L249">
        <v>0</v>
      </c>
      <c r="M249">
        <v>127086</v>
      </c>
      <c r="N249">
        <v>315</v>
      </c>
      <c r="O249">
        <v>127401</v>
      </c>
    </row>
    <row r="250" spans="1:15" x14ac:dyDescent="0.25">
      <c r="A250">
        <v>32</v>
      </c>
      <c r="B250" t="s">
        <v>5</v>
      </c>
      <c r="C250" t="s">
        <v>7</v>
      </c>
      <c r="D250">
        <v>4</v>
      </c>
      <c r="E250">
        <v>10</v>
      </c>
      <c r="F250" t="s">
        <v>4</v>
      </c>
      <c r="G250">
        <v>108</v>
      </c>
      <c r="H250" t="s">
        <v>1</v>
      </c>
      <c r="I250">
        <v>17</v>
      </c>
      <c r="J250">
        <v>2</v>
      </c>
      <c r="K250">
        <v>14</v>
      </c>
      <c r="L250">
        <v>2</v>
      </c>
      <c r="M250">
        <v>156976</v>
      </c>
      <c r="N250">
        <v>22581</v>
      </c>
      <c r="O250">
        <v>179557</v>
      </c>
    </row>
    <row r="251" spans="1:15" x14ac:dyDescent="0.25">
      <c r="A251">
        <v>32</v>
      </c>
      <c r="B251" t="s">
        <v>5</v>
      </c>
      <c r="C251" t="s">
        <v>7</v>
      </c>
      <c r="D251">
        <v>4</v>
      </c>
      <c r="E251">
        <v>11</v>
      </c>
      <c r="F251" t="s">
        <v>4</v>
      </c>
      <c r="G251">
        <v>108</v>
      </c>
      <c r="H251" t="s">
        <v>1</v>
      </c>
      <c r="I251">
        <v>21</v>
      </c>
      <c r="J251">
        <v>3</v>
      </c>
      <c r="K251">
        <v>17</v>
      </c>
      <c r="L251">
        <v>3</v>
      </c>
      <c r="M251">
        <v>284687</v>
      </c>
      <c r="N251">
        <v>140446</v>
      </c>
      <c r="O251">
        <v>425133</v>
      </c>
    </row>
    <row r="252" spans="1:15" x14ac:dyDescent="0.25">
      <c r="A252">
        <v>32</v>
      </c>
      <c r="B252" t="s">
        <v>5</v>
      </c>
      <c r="C252" t="s">
        <v>7</v>
      </c>
      <c r="D252">
        <v>4</v>
      </c>
      <c r="E252">
        <v>12</v>
      </c>
      <c r="F252" t="s">
        <v>4</v>
      </c>
      <c r="G252">
        <v>108</v>
      </c>
      <c r="H252" t="s">
        <v>1</v>
      </c>
      <c r="I252">
        <v>23</v>
      </c>
      <c r="J252">
        <v>3</v>
      </c>
      <c r="K252">
        <v>20</v>
      </c>
      <c r="L252">
        <v>2</v>
      </c>
      <c r="M252">
        <v>288496</v>
      </c>
      <c r="N252">
        <v>22897</v>
      </c>
      <c r="O252">
        <v>311393</v>
      </c>
    </row>
    <row r="253" spans="1:15" x14ac:dyDescent="0.25">
      <c r="A253">
        <v>32</v>
      </c>
      <c r="B253" t="s">
        <v>5</v>
      </c>
      <c r="C253" t="s">
        <v>7</v>
      </c>
      <c r="D253">
        <v>4</v>
      </c>
      <c r="E253">
        <v>13</v>
      </c>
      <c r="F253" t="s">
        <v>4</v>
      </c>
      <c r="G253">
        <v>108</v>
      </c>
      <c r="H253" t="s">
        <v>1</v>
      </c>
      <c r="I253">
        <v>26</v>
      </c>
      <c r="J253">
        <v>3</v>
      </c>
      <c r="K253">
        <v>21</v>
      </c>
      <c r="L253">
        <v>2</v>
      </c>
      <c r="M253">
        <v>331839</v>
      </c>
      <c r="N253">
        <v>22899</v>
      </c>
      <c r="O253">
        <v>354738</v>
      </c>
    </row>
    <row r="254" spans="1:15" x14ac:dyDescent="0.25">
      <c r="A254">
        <v>32</v>
      </c>
      <c r="B254" t="s">
        <v>5</v>
      </c>
      <c r="C254" t="s">
        <v>7</v>
      </c>
      <c r="D254">
        <v>4</v>
      </c>
      <c r="E254">
        <v>14</v>
      </c>
      <c r="F254" t="s">
        <v>4</v>
      </c>
      <c r="G254">
        <v>108</v>
      </c>
      <c r="H254" t="s">
        <v>1</v>
      </c>
      <c r="I254">
        <v>26</v>
      </c>
      <c r="J254">
        <v>3</v>
      </c>
      <c r="K254">
        <v>21</v>
      </c>
      <c r="L254">
        <v>2</v>
      </c>
      <c r="M254">
        <v>332674</v>
      </c>
      <c r="N254">
        <v>22797</v>
      </c>
      <c r="O254">
        <v>355471</v>
      </c>
    </row>
    <row r="255" spans="1:15" x14ac:dyDescent="0.25">
      <c r="A255">
        <v>32</v>
      </c>
      <c r="B255" t="s">
        <v>5</v>
      </c>
      <c r="C255" t="s">
        <v>7</v>
      </c>
      <c r="D255">
        <v>4</v>
      </c>
      <c r="E255">
        <v>15</v>
      </c>
      <c r="F255" t="s">
        <v>4</v>
      </c>
      <c r="G255">
        <v>108</v>
      </c>
      <c r="H255" t="s">
        <v>2</v>
      </c>
      <c r="I255">
        <v>25</v>
      </c>
      <c r="J255">
        <v>4</v>
      </c>
      <c r="K255">
        <v>21</v>
      </c>
      <c r="L255">
        <v>2</v>
      </c>
      <c r="M255">
        <v>352385</v>
      </c>
      <c r="N255">
        <v>247054</v>
      </c>
      <c r="O255">
        <v>599439</v>
      </c>
    </row>
    <row r="256" spans="1:15" x14ac:dyDescent="0.25">
      <c r="A256">
        <v>32</v>
      </c>
      <c r="B256" t="s">
        <v>8</v>
      </c>
      <c r="C256" t="s">
        <v>7</v>
      </c>
      <c r="D256">
        <v>1</v>
      </c>
      <c r="E256">
        <v>1</v>
      </c>
      <c r="F256" t="s">
        <v>0</v>
      </c>
      <c r="G256">
        <v>45</v>
      </c>
      <c r="H256" t="s">
        <v>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1:15" x14ac:dyDescent="0.25">
      <c r="A257">
        <v>32</v>
      </c>
      <c r="B257" t="s">
        <v>8</v>
      </c>
      <c r="C257" t="s">
        <v>7</v>
      </c>
      <c r="D257">
        <v>1</v>
      </c>
      <c r="E257">
        <v>2</v>
      </c>
      <c r="F257" t="s">
        <v>0</v>
      </c>
      <c r="G257">
        <v>45</v>
      </c>
      <c r="H257" t="s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x14ac:dyDescent="0.25">
      <c r="A258">
        <v>32</v>
      </c>
      <c r="B258" t="s">
        <v>8</v>
      </c>
      <c r="C258" t="s">
        <v>7</v>
      </c>
      <c r="D258">
        <v>1</v>
      </c>
      <c r="E258">
        <v>3</v>
      </c>
      <c r="F258" t="s">
        <v>0</v>
      </c>
      <c r="G258">
        <v>45</v>
      </c>
      <c r="H258" t="s">
        <v>1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 x14ac:dyDescent="0.25">
      <c r="A259">
        <v>32</v>
      </c>
      <c r="B259" t="s">
        <v>8</v>
      </c>
      <c r="C259" t="s">
        <v>7</v>
      </c>
      <c r="D259">
        <v>1</v>
      </c>
      <c r="E259">
        <v>4</v>
      </c>
      <c r="F259" t="s">
        <v>0</v>
      </c>
      <c r="G259">
        <v>45</v>
      </c>
      <c r="H259" t="s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x14ac:dyDescent="0.25">
      <c r="A260">
        <v>32</v>
      </c>
      <c r="B260" t="s">
        <v>8</v>
      </c>
      <c r="C260" t="s">
        <v>7</v>
      </c>
      <c r="D260">
        <v>1</v>
      </c>
      <c r="E260">
        <v>5</v>
      </c>
      <c r="F260" t="s">
        <v>0</v>
      </c>
      <c r="G260">
        <v>45</v>
      </c>
      <c r="H260" t="s">
        <v>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1:15" x14ac:dyDescent="0.25">
      <c r="A261">
        <v>32</v>
      </c>
      <c r="B261" t="s">
        <v>8</v>
      </c>
      <c r="C261" t="s">
        <v>7</v>
      </c>
      <c r="D261">
        <v>1</v>
      </c>
      <c r="E261">
        <v>6</v>
      </c>
      <c r="F261" t="s">
        <v>0</v>
      </c>
      <c r="G261">
        <v>47</v>
      </c>
      <c r="H261" t="s">
        <v>1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1:15" x14ac:dyDescent="0.25">
      <c r="A262">
        <v>32</v>
      </c>
      <c r="B262" t="s">
        <v>8</v>
      </c>
      <c r="C262" t="s">
        <v>7</v>
      </c>
      <c r="D262">
        <v>1</v>
      </c>
      <c r="E262">
        <v>7</v>
      </c>
      <c r="F262" t="s">
        <v>0</v>
      </c>
      <c r="G262">
        <v>47</v>
      </c>
      <c r="H262" t="s">
        <v>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 x14ac:dyDescent="0.25">
      <c r="A263">
        <v>32</v>
      </c>
      <c r="B263" t="s">
        <v>8</v>
      </c>
      <c r="C263" t="s">
        <v>7</v>
      </c>
      <c r="D263">
        <v>1</v>
      </c>
      <c r="E263">
        <v>8</v>
      </c>
      <c r="F263" t="s">
        <v>0</v>
      </c>
      <c r="G263">
        <v>47</v>
      </c>
      <c r="H263" t="s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 x14ac:dyDescent="0.25">
      <c r="A264">
        <v>32</v>
      </c>
      <c r="B264" t="s">
        <v>8</v>
      </c>
      <c r="C264" t="s">
        <v>7</v>
      </c>
      <c r="D264">
        <v>1</v>
      </c>
      <c r="E264">
        <v>9</v>
      </c>
      <c r="F264" t="s">
        <v>0</v>
      </c>
      <c r="G264">
        <v>47</v>
      </c>
      <c r="H264" t="s">
        <v>1</v>
      </c>
      <c r="I264">
        <v>0</v>
      </c>
      <c r="J264">
        <v>8</v>
      </c>
      <c r="K264">
        <v>0</v>
      </c>
      <c r="L264">
        <v>4</v>
      </c>
      <c r="M264">
        <v>0</v>
      </c>
      <c r="N264">
        <v>26883</v>
      </c>
      <c r="O264">
        <v>26883</v>
      </c>
    </row>
    <row r="265" spans="1:15" x14ac:dyDescent="0.25">
      <c r="A265">
        <v>32</v>
      </c>
      <c r="B265" t="s">
        <v>8</v>
      </c>
      <c r="C265" t="s">
        <v>7</v>
      </c>
      <c r="D265">
        <v>1</v>
      </c>
      <c r="E265">
        <v>10</v>
      </c>
      <c r="F265" t="s">
        <v>0</v>
      </c>
      <c r="G265">
        <v>47</v>
      </c>
      <c r="H265" t="s">
        <v>1</v>
      </c>
      <c r="I265">
        <v>0</v>
      </c>
      <c r="J265">
        <v>8</v>
      </c>
      <c r="K265">
        <v>0</v>
      </c>
      <c r="L265">
        <v>4</v>
      </c>
      <c r="M265">
        <v>0</v>
      </c>
      <c r="N265">
        <v>26978</v>
      </c>
      <c r="O265">
        <v>26978</v>
      </c>
    </row>
    <row r="266" spans="1:15" x14ac:dyDescent="0.25">
      <c r="A266">
        <v>32</v>
      </c>
      <c r="B266" t="s">
        <v>8</v>
      </c>
      <c r="C266" t="s">
        <v>7</v>
      </c>
      <c r="D266">
        <v>1</v>
      </c>
      <c r="E266">
        <v>11</v>
      </c>
      <c r="F266" t="s">
        <v>0</v>
      </c>
      <c r="G266">
        <v>47</v>
      </c>
      <c r="H266" t="s">
        <v>1</v>
      </c>
      <c r="I266">
        <v>0</v>
      </c>
      <c r="J266">
        <v>8</v>
      </c>
      <c r="K266">
        <v>0</v>
      </c>
      <c r="L266">
        <v>4</v>
      </c>
      <c r="M266">
        <v>0</v>
      </c>
      <c r="N266">
        <v>27586</v>
      </c>
      <c r="O266">
        <v>27586</v>
      </c>
    </row>
    <row r="267" spans="1:15" x14ac:dyDescent="0.25">
      <c r="A267">
        <v>32</v>
      </c>
      <c r="B267" t="s">
        <v>8</v>
      </c>
      <c r="C267" t="s">
        <v>7</v>
      </c>
      <c r="D267">
        <v>1</v>
      </c>
      <c r="E267">
        <v>12</v>
      </c>
      <c r="F267" t="s">
        <v>0</v>
      </c>
      <c r="G267">
        <v>51</v>
      </c>
      <c r="H267" t="s">
        <v>1</v>
      </c>
      <c r="I267">
        <v>0</v>
      </c>
      <c r="J267">
        <v>11</v>
      </c>
      <c r="K267">
        <v>0</v>
      </c>
      <c r="L267">
        <v>7</v>
      </c>
      <c r="M267">
        <v>0</v>
      </c>
      <c r="N267">
        <v>33150</v>
      </c>
      <c r="O267">
        <v>33150</v>
      </c>
    </row>
    <row r="268" spans="1:15" x14ac:dyDescent="0.25">
      <c r="A268">
        <v>32</v>
      </c>
      <c r="B268" t="s">
        <v>8</v>
      </c>
      <c r="C268" t="s">
        <v>7</v>
      </c>
      <c r="D268">
        <v>1</v>
      </c>
      <c r="E268">
        <v>13</v>
      </c>
      <c r="F268" t="s">
        <v>0</v>
      </c>
      <c r="G268">
        <v>51</v>
      </c>
      <c r="H268" t="s">
        <v>1</v>
      </c>
      <c r="I268">
        <v>0</v>
      </c>
      <c r="J268">
        <v>25</v>
      </c>
      <c r="K268">
        <v>0</v>
      </c>
      <c r="L268">
        <v>19</v>
      </c>
      <c r="M268">
        <v>0</v>
      </c>
      <c r="N268">
        <v>461257</v>
      </c>
      <c r="O268">
        <v>461257</v>
      </c>
    </row>
    <row r="269" spans="1:15" x14ac:dyDescent="0.25">
      <c r="A269">
        <v>32</v>
      </c>
      <c r="B269" t="s">
        <v>8</v>
      </c>
      <c r="C269" t="s">
        <v>7</v>
      </c>
      <c r="D269">
        <v>1</v>
      </c>
      <c r="E269">
        <v>14</v>
      </c>
      <c r="F269" t="s">
        <v>0</v>
      </c>
      <c r="G269">
        <v>51</v>
      </c>
      <c r="H269" t="s">
        <v>1</v>
      </c>
      <c r="I269">
        <v>0</v>
      </c>
      <c r="J269">
        <v>22</v>
      </c>
      <c r="K269">
        <v>0</v>
      </c>
      <c r="L269">
        <v>12</v>
      </c>
      <c r="M269">
        <v>0</v>
      </c>
      <c r="N269">
        <v>169692</v>
      </c>
      <c r="O269">
        <v>169692</v>
      </c>
    </row>
    <row r="270" spans="1:15" x14ac:dyDescent="0.25">
      <c r="A270">
        <v>32</v>
      </c>
      <c r="B270" t="s">
        <v>8</v>
      </c>
      <c r="C270" t="s">
        <v>7</v>
      </c>
      <c r="D270">
        <v>1</v>
      </c>
      <c r="E270">
        <v>15</v>
      </c>
      <c r="F270" t="s">
        <v>0</v>
      </c>
      <c r="G270">
        <v>51</v>
      </c>
      <c r="H270" t="s">
        <v>1</v>
      </c>
      <c r="I270">
        <v>0</v>
      </c>
      <c r="J270">
        <v>22</v>
      </c>
      <c r="K270">
        <v>0</v>
      </c>
      <c r="L270">
        <v>12</v>
      </c>
      <c r="M270">
        <v>0</v>
      </c>
      <c r="N270">
        <v>169972</v>
      </c>
      <c r="O270">
        <v>169972</v>
      </c>
    </row>
    <row r="271" spans="1:15" x14ac:dyDescent="0.25">
      <c r="A271">
        <v>32</v>
      </c>
      <c r="B271" t="s">
        <v>8</v>
      </c>
      <c r="C271" t="s">
        <v>7</v>
      </c>
      <c r="D271">
        <v>1</v>
      </c>
      <c r="E271">
        <v>16</v>
      </c>
      <c r="F271" t="s">
        <v>0</v>
      </c>
      <c r="G271">
        <v>51</v>
      </c>
      <c r="H271" t="s">
        <v>2</v>
      </c>
      <c r="I271">
        <v>0</v>
      </c>
      <c r="J271">
        <v>31</v>
      </c>
      <c r="K271">
        <v>0</v>
      </c>
      <c r="L271">
        <v>21</v>
      </c>
      <c r="M271">
        <v>0</v>
      </c>
      <c r="N271">
        <v>599624</v>
      </c>
      <c r="O271">
        <v>599624</v>
      </c>
    </row>
    <row r="272" spans="1:15" x14ac:dyDescent="0.25">
      <c r="A272">
        <v>32</v>
      </c>
      <c r="B272" t="s">
        <v>8</v>
      </c>
      <c r="C272" t="s">
        <v>7</v>
      </c>
      <c r="D272">
        <v>1</v>
      </c>
      <c r="E272">
        <v>1</v>
      </c>
      <c r="F272" t="s">
        <v>4</v>
      </c>
      <c r="G272">
        <v>45</v>
      </c>
      <c r="H272" t="s">
        <v>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1:15" x14ac:dyDescent="0.25">
      <c r="A273">
        <v>32</v>
      </c>
      <c r="B273" t="s">
        <v>8</v>
      </c>
      <c r="C273" t="s">
        <v>7</v>
      </c>
      <c r="D273">
        <v>1</v>
      </c>
      <c r="E273">
        <v>2</v>
      </c>
      <c r="F273" t="s">
        <v>4</v>
      </c>
      <c r="G273">
        <v>45</v>
      </c>
      <c r="H273" t="s">
        <v>1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 x14ac:dyDescent="0.25">
      <c r="A274">
        <v>32</v>
      </c>
      <c r="B274" t="s">
        <v>8</v>
      </c>
      <c r="C274" t="s">
        <v>7</v>
      </c>
      <c r="D274">
        <v>1</v>
      </c>
      <c r="E274">
        <v>3</v>
      </c>
      <c r="F274" t="s">
        <v>4</v>
      </c>
      <c r="G274">
        <v>45</v>
      </c>
      <c r="H274" t="s">
        <v>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 x14ac:dyDescent="0.25">
      <c r="A275">
        <v>32</v>
      </c>
      <c r="B275" t="s">
        <v>8</v>
      </c>
      <c r="C275" t="s">
        <v>7</v>
      </c>
      <c r="D275">
        <v>1</v>
      </c>
      <c r="E275">
        <v>4</v>
      </c>
      <c r="F275" t="s">
        <v>4</v>
      </c>
      <c r="G275">
        <v>45</v>
      </c>
      <c r="H275" t="s">
        <v>1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1:15" x14ac:dyDescent="0.25">
      <c r="A276">
        <v>32</v>
      </c>
      <c r="B276" t="s">
        <v>8</v>
      </c>
      <c r="C276" t="s">
        <v>7</v>
      </c>
      <c r="D276">
        <v>1</v>
      </c>
      <c r="E276">
        <v>5</v>
      </c>
      <c r="F276" t="s">
        <v>4</v>
      </c>
      <c r="G276">
        <v>45</v>
      </c>
      <c r="H276" t="s">
        <v>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1:15" x14ac:dyDescent="0.25">
      <c r="A277">
        <v>32</v>
      </c>
      <c r="B277" t="s">
        <v>8</v>
      </c>
      <c r="C277" t="s">
        <v>7</v>
      </c>
      <c r="D277">
        <v>1</v>
      </c>
      <c r="E277">
        <v>6</v>
      </c>
      <c r="F277" t="s">
        <v>4</v>
      </c>
      <c r="G277">
        <v>47</v>
      </c>
      <c r="H277" t="s">
        <v>1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 x14ac:dyDescent="0.25">
      <c r="A278">
        <v>32</v>
      </c>
      <c r="B278" t="s">
        <v>8</v>
      </c>
      <c r="C278" t="s">
        <v>7</v>
      </c>
      <c r="D278">
        <v>1</v>
      </c>
      <c r="E278">
        <v>7</v>
      </c>
      <c r="F278" t="s">
        <v>4</v>
      </c>
      <c r="G278">
        <v>47</v>
      </c>
      <c r="H278" t="s">
        <v>1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 x14ac:dyDescent="0.25">
      <c r="A279">
        <v>32</v>
      </c>
      <c r="B279" t="s">
        <v>8</v>
      </c>
      <c r="C279" t="s">
        <v>7</v>
      </c>
      <c r="D279">
        <v>1</v>
      </c>
      <c r="E279">
        <v>8</v>
      </c>
      <c r="F279" t="s">
        <v>4</v>
      </c>
      <c r="G279">
        <v>47</v>
      </c>
      <c r="H279" t="s">
        <v>1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 x14ac:dyDescent="0.25">
      <c r="A280">
        <v>32</v>
      </c>
      <c r="B280" t="s">
        <v>8</v>
      </c>
      <c r="C280" t="s">
        <v>7</v>
      </c>
      <c r="D280">
        <v>1</v>
      </c>
      <c r="E280">
        <v>9</v>
      </c>
      <c r="F280" t="s">
        <v>4</v>
      </c>
      <c r="G280">
        <v>47</v>
      </c>
      <c r="H280" t="s">
        <v>1</v>
      </c>
      <c r="I280">
        <v>7</v>
      </c>
      <c r="J280">
        <v>0</v>
      </c>
      <c r="K280">
        <v>3</v>
      </c>
      <c r="L280">
        <v>0</v>
      </c>
      <c r="M280">
        <v>3177</v>
      </c>
      <c r="N280">
        <v>0</v>
      </c>
      <c r="O280">
        <v>3177</v>
      </c>
    </row>
    <row r="281" spans="1:15" x14ac:dyDescent="0.25">
      <c r="A281">
        <v>32</v>
      </c>
      <c r="B281" t="s">
        <v>8</v>
      </c>
      <c r="C281" t="s">
        <v>7</v>
      </c>
      <c r="D281">
        <v>1</v>
      </c>
      <c r="E281">
        <v>10</v>
      </c>
      <c r="F281" t="s">
        <v>4</v>
      </c>
      <c r="G281">
        <v>47</v>
      </c>
      <c r="H281" t="s">
        <v>1</v>
      </c>
      <c r="I281">
        <v>7</v>
      </c>
      <c r="J281">
        <v>0</v>
      </c>
      <c r="K281">
        <v>3</v>
      </c>
      <c r="L281">
        <v>0</v>
      </c>
      <c r="M281">
        <v>3106</v>
      </c>
      <c r="N281">
        <v>0</v>
      </c>
      <c r="O281">
        <v>3106</v>
      </c>
    </row>
    <row r="282" spans="1:15" x14ac:dyDescent="0.25">
      <c r="A282">
        <v>32</v>
      </c>
      <c r="B282" t="s">
        <v>8</v>
      </c>
      <c r="C282" t="s">
        <v>7</v>
      </c>
      <c r="D282">
        <v>1</v>
      </c>
      <c r="E282">
        <v>11</v>
      </c>
      <c r="F282" t="s">
        <v>4</v>
      </c>
      <c r="G282">
        <v>47</v>
      </c>
      <c r="H282" t="s">
        <v>1</v>
      </c>
      <c r="I282">
        <v>7</v>
      </c>
      <c r="J282">
        <v>0</v>
      </c>
      <c r="K282">
        <v>3</v>
      </c>
      <c r="L282">
        <v>0</v>
      </c>
      <c r="M282">
        <v>3116</v>
      </c>
      <c r="N282">
        <v>0</v>
      </c>
      <c r="O282">
        <v>3116</v>
      </c>
    </row>
    <row r="283" spans="1:15" x14ac:dyDescent="0.25">
      <c r="A283">
        <v>32</v>
      </c>
      <c r="B283" t="s">
        <v>8</v>
      </c>
      <c r="C283" t="s">
        <v>7</v>
      </c>
      <c r="D283">
        <v>1</v>
      </c>
      <c r="E283">
        <v>12</v>
      </c>
      <c r="F283" t="s">
        <v>4</v>
      </c>
      <c r="G283">
        <v>51</v>
      </c>
      <c r="H283" t="s">
        <v>1</v>
      </c>
      <c r="I283">
        <v>10</v>
      </c>
      <c r="J283">
        <v>0</v>
      </c>
      <c r="K283">
        <v>6</v>
      </c>
      <c r="L283">
        <v>0</v>
      </c>
      <c r="M283">
        <v>4107</v>
      </c>
      <c r="N283">
        <v>0</v>
      </c>
      <c r="O283">
        <v>4107</v>
      </c>
    </row>
    <row r="284" spans="1:15" x14ac:dyDescent="0.25">
      <c r="A284">
        <v>32</v>
      </c>
      <c r="B284" t="s">
        <v>8</v>
      </c>
      <c r="C284" t="s">
        <v>7</v>
      </c>
      <c r="D284">
        <v>1</v>
      </c>
      <c r="E284">
        <v>13</v>
      </c>
      <c r="F284" t="s">
        <v>4</v>
      </c>
      <c r="G284">
        <v>51</v>
      </c>
      <c r="H284" t="s">
        <v>1</v>
      </c>
      <c r="I284">
        <v>21</v>
      </c>
      <c r="J284">
        <v>0</v>
      </c>
      <c r="K284">
        <v>15</v>
      </c>
      <c r="L284">
        <v>0</v>
      </c>
      <c r="M284">
        <v>38596</v>
      </c>
      <c r="N284">
        <v>0</v>
      </c>
      <c r="O284">
        <v>38596</v>
      </c>
    </row>
    <row r="285" spans="1:15" x14ac:dyDescent="0.25">
      <c r="A285">
        <v>32</v>
      </c>
      <c r="B285" t="s">
        <v>8</v>
      </c>
      <c r="C285" t="s">
        <v>7</v>
      </c>
      <c r="D285">
        <v>1</v>
      </c>
      <c r="E285">
        <v>14</v>
      </c>
      <c r="F285" t="s">
        <v>4</v>
      </c>
      <c r="G285">
        <v>51</v>
      </c>
      <c r="H285" t="s">
        <v>1</v>
      </c>
      <c r="I285">
        <v>25</v>
      </c>
      <c r="J285">
        <v>3</v>
      </c>
      <c r="K285">
        <v>16</v>
      </c>
      <c r="L285">
        <v>3</v>
      </c>
      <c r="M285">
        <v>146227</v>
      </c>
      <c r="N285">
        <v>175618</v>
      </c>
      <c r="O285">
        <v>321845</v>
      </c>
    </row>
    <row r="286" spans="1:15" x14ac:dyDescent="0.25">
      <c r="A286">
        <v>32</v>
      </c>
      <c r="B286" t="s">
        <v>8</v>
      </c>
      <c r="C286" t="s">
        <v>7</v>
      </c>
      <c r="D286">
        <v>1</v>
      </c>
      <c r="E286">
        <v>15</v>
      </c>
      <c r="F286" t="s">
        <v>4</v>
      </c>
      <c r="G286">
        <v>51</v>
      </c>
      <c r="H286" t="s">
        <v>1</v>
      </c>
      <c r="I286">
        <v>27</v>
      </c>
      <c r="J286">
        <v>3</v>
      </c>
      <c r="K286">
        <v>18</v>
      </c>
      <c r="L286">
        <v>3</v>
      </c>
      <c r="M286">
        <v>217815</v>
      </c>
      <c r="N286">
        <v>187952</v>
      </c>
      <c r="O286">
        <v>405767</v>
      </c>
    </row>
    <row r="287" spans="1:15" x14ac:dyDescent="0.25">
      <c r="A287">
        <v>32</v>
      </c>
      <c r="B287" t="s">
        <v>8</v>
      </c>
      <c r="C287" t="s">
        <v>7</v>
      </c>
      <c r="D287">
        <v>1</v>
      </c>
      <c r="E287">
        <v>16</v>
      </c>
      <c r="F287" t="s">
        <v>4</v>
      </c>
      <c r="G287">
        <v>51</v>
      </c>
      <c r="H287" t="s">
        <v>1</v>
      </c>
      <c r="I287">
        <v>27</v>
      </c>
      <c r="J287">
        <v>7</v>
      </c>
      <c r="K287">
        <v>17</v>
      </c>
      <c r="L287">
        <v>7</v>
      </c>
      <c r="M287">
        <v>147698</v>
      </c>
      <c r="N287">
        <v>417280</v>
      </c>
      <c r="O287">
        <v>564978</v>
      </c>
    </row>
    <row r="288" spans="1:15" x14ac:dyDescent="0.25">
      <c r="A288">
        <v>32</v>
      </c>
      <c r="B288" t="s">
        <v>8</v>
      </c>
      <c r="C288" t="s">
        <v>7</v>
      </c>
      <c r="D288">
        <v>1</v>
      </c>
      <c r="E288">
        <v>17</v>
      </c>
      <c r="F288" t="s">
        <v>4</v>
      </c>
      <c r="G288">
        <v>51</v>
      </c>
      <c r="H288" t="s">
        <v>2</v>
      </c>
      <c r="I288">
        <v>28</v>
      </c>
      <c r="J288">
        <v>7</v>
      </c>
      <c r="K288">
        <v>17</v>
      </c>
      <c r="L288">
        <v>6</v>
      </c>
      <c r="M288">
        <v>196630</v>
      </c>
      <c r="N288">
        <v>402756</v>
      </c>
      <c r="O288">
        <v>599386</v>
      </c>
    </row>
    <row r="289" spans="1:15" x14ac:dyDescent="0.25">
      <c r="A289">
        <v>32</v>
      </c>
      <c r="B289" t="s">
        <v>8</v>
      </c>
      <c r="C289" t="s">
        <v>7</v>
      </c>
      <c r="D289">
        <v>2</v>
      </c>
      <c r="E289">
        <v>1</v>
      </c>
      <c r="F289" t="s">
        <v>0</v>
      </c>
      <c r="G289">
        <v>4</v>
      </c>
      <c r="H289" t="s">
        <v>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 x14ac:dyDescent="0.25">
      <c r="A290">
        <v>32</v>
      </c>
      <c r="B290" t="s">
        <v>8</v>
      </c>
      <c r="C290" t="s">
        <v>7</v>
      </c>
      <c r="D290">
        <v>2</v>
      </c>
      <c r="E290">
        <v>2</v>
      </c>
      <c r="F290" t="s">
        <v>0</v>
      </c>
      <c r="G290">
        <v>19</v>
      </c>
      <c r="H290" t="s">
        <v>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1:15" x14ac:dyDescent="0.25">
      <c r="A291">
        <v>32</v>
      </c>
      <c r="B291" t="s">
        <v>8</v>
      </c>
      <c r="C291" t="s">
        <v>7</v>
      </c>
      <c r="D291">
        <v>2</v>
      </c>
      <c r="E291">
        <v>3</v>
      </c>
      <c r="F291" t="s">
        <v>0</v>
      </c>
      <c r="G291">
        <v>19</v>
      </c>
      <c r="H291" t="s">
        <v>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25">
      <c r="A292">
        <v>32</v>
      </c>
      <c r="B292" t="s">
        <v>8</v>
      </c>
      <c r="C292" t="s">
        <v>7</v>
      </c>
      <c r="D292">
        <v>2</v>
      </c>
      <c r="E292">
        <v>4</v>
      </c>
      <c r="F292" t="s">
        <v>0</v>
      </c>
      <c r="G292">
        <v>19</v>
      </c>
      <c r="H292" t="s">
        <v>1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1:15" x14ac:dyDescent="0.25">
      <c r="A293">
        <v>32</v>
      </c>
      <c r="B293" t="s">
        <v>8</v>
      </c>
      <c r="C293" t="s">
        <v>7</v>
      </c>
      <c r="D293">
        <v>2</v>
      </c>
      <c r="E293">
        <v>5</v>
      </c>
      <c r="F293" t="s">
        <v>0</v>
      </c>
      <c r="G293">
        <v>19</v>
      </c>
      <c r="H293" t="s">
        <v>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 x14ac:dyDescent="0.25">
      <c r="A294">
        <v>32</v>
      </c>
      <c r="B294" t="s">
        <v>8</v>
      </c>
      <c r="C294" t="s">
        <v>7</v>
      </c>
      <c r="D294">
        <v>2</v>
      </c>
      <c r="E294">
        <v>6</v>
      </c>
      <c r="F294" t="s">
        <v>0</v>
      </c>
      <c r="G294">
        <v>43</v>
      </c>
      <c r="H294" t="s">
        <v>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 x14ac:dyDescent="0.25">
      <c r="A295">
        <v>32</v>
      </c>
      <c r="B295" t="s">
        <v>8</v>
      </c>
      <c r="C295" t="s">
        <v>7</v>
      </c>
      <c r="D295">
        <v>2</v>
      </c>
      <c r="E295">
        <v>7</v>
      </c>
      <c r="F295" t="s">
        <v>0</v>
      </c>
      <c r="G295">
        <v>52</v>
      </c>
      <c r="H295" t="s">
        <v>1</v>
      </c>
      <c r="I295">
        <v>0</v>
      </c>
      <c r="J295">
        <v>2</v>
      </c>
      <c r="K295">
        <v>0</v>
      </c>
      <c r="L295">
        <v>2</v>
      </c>
      <c r="M295">
        <v>0</v>
      </c>
      <c r="N295">
        <v>12439</v>
      </c>
      <c r="O295">
        <v>12439</v>
      </c>
    </row>
    <row r="296" spans="1:15" x14ac:dyDescent="0.25">
      <c r="A296">
        <v>32</v>
      </c>
      <c r="B296" t="s">
        <v>8</v>
      </c>
      <c r="C296" t="s">
        <v>7</v>
      </c>
      <c r="D296">
        <v>2</v>
      </c>
      <c r="E296">
        <v>8</v>
      </c>
      <c r="F296" t="s">
        <v>0</v>
      </c>
      <c r="G296">
        <v>52</v>
      </c>
      <c r="H296" t="s">
        <v>1</v>
      </c>
      <c r="I296">
        <v>0</v>
      </c>
      <c r="J296">
        <v>2</v>
      </c>
      <c r="K296">
        <v>0</v>
      </c>
      <c r="L296">
        <v>2</v>
      </c>
      <c r="M296">
        <v>0</v>
      </c>
      <c r="N296">
        <v>9210</v>
      </c>
      <c r="O296">
        <v>9210</v>
      </c>
    </row>
    <row r="297" spans="1:15" x14ac:dyDescent="0.25">
      <c r="A297">
        <v>32</v>
      </c>
      <c r="B297" t="s">
        <v>8</v>
      </c>
      <c r="C297" t="s">
        <v>7</v>
      </c>
      <c r="D297">
        <v>2</v>
      </c>
      <c r="E297">
        <v>9</v>
      </c>
      <c r="F297" t="s">
        <v>0</v>
      </c>
      <c r="G297">
        <v>52</v>
      </c>
      <c r="H297" t="s">
        <v>1</v>
      </c>
      <c r="I297">
        <v>0</v>
      </c>
      <c r="J297">
        <v>6</v>
      </c>
      <c r="K297">
        <v>0</v>
      </c>
      <c r="L297">
        <v>6</v>
      </c>
      <c r="M297">
        <v>0</v>
      </c>
      <c r="N297">
        <v>35522</v>
      </c>
      <c r="O297">
        <v>35522</v>
      </c>
    </row>
    <row r="298" spans="1:15" x14ac:dyDescent="0.25">
      <c r="A298">
        <v>32</v>
      </c>
      <c r="B298" t="s">
        <v>8</v>
      </c>
      <c r="C298" t="s">
        <v>7</v>
      </c>
      <c r="D298">
        <v>2</v>
      </c>
      <c r="E298">
        <v>10</v>
      </c>
      <c r="F298" t="s">
        <v>0</v>
      </c>
      <c r="G298">
        <v>52</v>
      </c>
      <c r="H298" t="s">
        <v>1</v>
      </c>
      <c r="I298">
        <v>0</v>
      </c>
      <c r="J298">
        <v>7</v>
      </c>
      <c r="K298">
        <v>0</v>
      </c>
      <c r="L298">
        <v>7</v>
      </c>
      <c r="M298">
        <v>0</v>
      </c>
      <c r="N298">
        <v>38305</v>
      </c>
      <c r="O298">
        <v>38305</v>
      </c>
    </row>
    <row r="299" spans="1:15" x14ac:dyDescent="0.25">
      <c r="A299">
        <v>32</v>
      </c>
      <c r="B299" t="s">
        <v>8</v>
      </c>
      <c r="C299" t="s">
        <v>7</v>
      </c>
      <c r="D299">
        <v>2</v>
      </c>
      <c r="E299">
        <v>11</v>
      </c>
      <c r="F299" t="s">
        <v>0</v>
      </c>
      <c r="G299">
        <v>52</v>
      </c>
      <c r="H299" t="s">
        <v>1</v>
      </c>
      <c r="I299">
        <v>0</v>
      </c>
      <c r="J299">
        <v>11</v>
      </c>
      <c r="K299">
        <v>0</v>
      </c>
      <c r="L299">
        <v>8</v>
      </c>
      <c r="M299">
        <v>0</v>
      </c>
      <c r="N299">
        <v>42431</v>
      </c>
      <c r="O299">
        <v>42431</v>
      </c>
    </row>
    <row r="300" spans="1:15" x14ac:dyDescent="0.25">
      <c r="A300">
        <v>32</v>
      </c>
      <c r="B300" t="s">
        <v>8</v>
      </c>
      <c r="C300" t="s">
        <v>7</v>
      </c>
      <c r="D300">
        <v>2</v>
      </c>
      <c r="E300">
        <v>12</v>
      </c>
      <c r="F300" t="s">
        <v>0</v>
      </c>
      <c r="G300">
        <v>52</v>
      </c>
      <c r="H300" t="s">
        <v>1</v>
      </c>
      <c r="I300">
        <v>0</v>
      </c>
      <c r="J300">
        <v>19</v>
      </c>
      <c r="K300">
        <v>0</v>
      </c>
      <c r="L300">
        <v>16</v>
      </c>
      <c r="M300">
        <v>0</v>
      </c>
      <c r="N300">
        <v>270947</v>
      </c>
      <c r="O300">
        <v>270947</v>
      </c>
    </row>
    <row r="301" spans="1:15" x14ac:dyDescent="0.25">
      <c r="A301">
        <v>32</v>
      </c>
      <c r="B301" t="s">
        <v>8</v>
      </c>
      <c r="C301" t="s">
        <v>7</v>
      </c>
      <c r="D301">
        <v>2</v>
      </c>
      <c r="E301">
        <v>13</v>
      </c>
      <c r="F301" t="s">
        <v>0</v>
      </c>
      <c r="G301">
        <v>52</v>
      </c>
      <c r="H301" t="s">
        <v>1</v>
      </c>
      <c r="I301">
        <v>0</v>
      </c>
      <c r="J301">
        <v>16</v>
      </c>
      <c r="K301">
        <v>0</v>
      </c>
      <c r="L301">
        <v>13</v>
      </c>
      <c r="M301">
        <v>0</v>
      </c>
      <c r="N301">
        <v>95697</v>
      </c>
      <c r="O301">
        <v>95697</v>
      </c>
    </row>
    <row r="302" spans="1:15" x14ac:dyDescent="0.25">
      <c r="A302">
        <v>32</v>
      </c>
      <c r="B302" t="s">
        <v>8</v>
      </c>
      <c r="C302" t="s">
        <v>7</v>
      </c>
      <c r="D302">
        <v>2</v>
      </c>
      <c r="E302">
        <v>14</v>
      </c>
      <c r="F302" t="s">
        <v>0</v>
      </c>
      <c r="G302">
        <v>52</v>
      </c>
      <c r="H302" t="s">
        <v>1</v>
      </c>
      <c r="I302">
        <v>0</v>
      </c>
      <c r="J302">
        <v>22</v>
      </c>
      <c r="K302">
        <v>0</v>
      </c>
      <c r="L302">
        <v>19</v>
      </c>
      <c r="M302">
        <v>0</v>
      </c>
      <c r="N302">
        <v>327870</v>
      </c>
      <c r="O302">
        <v>327870</v>
      </c>
    </row>
    <row r="303" spans="1:15" x14ac:dyDescent="0.25">
      <c r="A303">
        <v>32</v>
      </c>
      <c r="B303" t="s">
        <v>8</v>
      </c>
      <c r="C303" t="s">
        <v>7</v>
      </c>
      <c r="D303">
        <v>2</v>
      </c>
      <c r="E303">
        <v>15</v>
      </c>
      <c r="F303" t="s">
        <v>0</v>
      </c>
      <c r="G303">
        <v>52</v>
      </c>
      <c r="H303" t="s">
        <v>1</v>
      </c>
      <c r="I303">
        <v>0</v>
      </c>
      <c r="J303">
        <v>23</v>
      </c>
      <c r="K303">
        <v>0</v>
      </c>
      <c r="L303">
        <v>18</v>
      </c>
      <c r="M303">
        <v>0</v>
      </c>
      <c r="N303">
        <v>255891</v>
      </c>
      <c r="O303">
        <v>255891</v>
      </c>
    </row>
    <row r="304" spans="1:15" x14ac:dyDescent="0.25">
      <c r="A304">
        <v>32</v>
      </c>
      <c r="B304" t="s">
        <v>8</v>
      </c>
      <c r="C304" t="s">
        <v>7</v>
      </c>
      <c r="D304">
        <v>2</v>
      </c>
      <c r="E304">
        <v>16</v>
      </c>
      <c r="F304" t="s">
        <v>0</v>
      </c>
      <c r="G304">
        <v>52</v>
      </c>
      <c r="H304" t="s">
        <v>1</v>
      </c>
      <c r="I304">
        <v>0</v>
      </c>
      <c r="J304">
        <v>24</v>
      </c>
      <c r="K304">
        <v>0</v>
      </c>
      <c r="L304">
        <v>19</v>
      </c>
      <c r="M304">
        <v>0</v>
      </c>
      <c r="N304">
        <v>258489</v>
      </c>
      <c r="O304">
        <v>258489</v>
      </c>
    </row>
    <row r="305" spans="1:15" x14ac:dyDescent="0.25">
      <c r="A305">
        <v>32</v>
      </c>
      <c r="B305" t="s">
        <v>8</v>
      </c>
      <c r="C305" t="s">
        <v>7</v>
      </c>
      <c r="D305">
        <v>2</v>
      </c>
      <c r="E305">
        <v>17</v>
      </c>
      <c r="F305" t="s">
        <v>0</v>
      </c>
      <c r="G305">
        <v>52</v>
      </c>
      <c r="H305" t="s">
        <v>2</v>
      </c>
      <c r="I305">
        <v>0</v>
      </c>
      <c r="J305">
        <v>36</v>
      </c>
      <c r="K305">
        <v>0</v>
      </c>
      <c r="L305">
        <v>29</v>
      </c>
      <c r="M305">
        <v>0</v>
      </c>
      <c r="N305">
        <v>599642</v>
      </c>
      <c r="O305">
        <v>599642</v>
      </c>
    </row>
    <row r="306" spans="1:15" x14ac:dyDescent="0.25">
      <c r="A306">
        <v>32</v>
      </c>
      <c r="B306" t="s">
        <v>8</v>
      </c>
      <c r="C306" t="s">
        <v>7</v>
      </c>
      <c r="D306">
        <v>2</v>
      </c>
      <c r="E306">
        <v>1</v>
      </c>
      <c r="F306" t="s">
        <v>4</v>
      </c>
      <c r="G306">
        <v>4</v>
      </c>
      <c r="H306" t="s">
        <v>1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1:15" x14ac:dyDescent="0.25">
      <c r="A307">
        <v>32</v>
      </c>
      <c r="B307" t="s">
        <v>8</v>
      </c>
      <c r="C307" t="s">
        <v>7</v>
      </c>
      <c r="D307">
        <v>2</v>
      </c>
      <c r="E307">
        <v>2</v>
      </c>
      <c r="F307" t="s">
        <v>4</v>
      </c>
      <c r="G307">
        <v>19</v>
      </c>
      <c r="H307" t="s">
        <v>1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1:15" x14ac:dyDescent="0.25">
      <c r="A308">
        <v>32</v>
      </c>
      <c r="B308" t="s">
        <v>8</v>
      </c>
      <c r="C308" t="s">
        <v>7</v>
      </c>
      <c r="D308">
        <v>2</v>
      </c>
      <c r="E308">
        <v>3</v>
      </c>
      <c r="F308" t="s">
        <v>4</v>
      </c>
      <c r="G308">
        <v>19</v>
      </c>
      <c r="H308" t="s">
        <v>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</row>
    <row r="309" spans="1:15" x14ac:dyDescent="0.25">
      <c r="A309">
        <v>32</v>
      </c>
      <c r="B309" t="s">
        <v>8</v>
      </c>
      <c r="C309" t="s">
        <v>7</v>
      </c>
      <c r="D309">
        <v>2</v>
      </c>
      <c r="E309">
        <v>4</v>
      </c>
      <c r="F309" t="s">
        <v>4</v>
      </c>
      <c r="G309">
        <v>19</v>
      </c>
      <c r="H309" t="s">
        <v>1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</row>
    <row r="310" spans="1:15" x14ac:dyDescent="0.25">
      <c r="A310">
        <v>32</v>
      </c>
      <c r="B310" t="s">
        <v>8</v>
      </c>
      <c r="C310" t="s">
        <v>7</v>
      </c>
      <c r="D310">
        <v>2</v>
      </c>
      <c r="E310">
        <v>5</v>
      </c>
      <c r="F310" t="s">
        <v>4</v>
      </c>
      <c r="G310">
        <v>19</v>
      </c>
      <c r="H310" t="s">
        <v>1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</row>
    <row r="311" spans="1:15" x14ac:dyDescent="0.25">
      <c r="A311">
        <v>32</v>
      </c>
      <c r="B311" t="s">
        <v>8</v>
      </c>
      <c r="C311" t="s">
        <v>7</v>
      </c>
      <c r="D311">
        <v>2</v>
      </c>
      <c r="E311">
        <v>6</v>
      </c>
      <c r="F311" t="s">
        <v>4</v>
      </c>
      <c r="G311">
        <v>43</v>
      </c>
      <c r="H311" t="s">
        <v>1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</row>
    <row r="312" spans="1:15" x14ac:dyDescent="0.25">
      <c r="A312">
        <v>32</v>
      </c>
      <c r="B312" t="s">
        <v>8</v>
      </c>
      <c r="C312" t="s">
        <v>7</v>
      </c>
      <c r="D312">
        <v>2</v>
      </c>
      <c r="E312">
        <v>7</v>
      </c>
      <c r="F312" t="s">
        <v>4</v>
      </c>
      <c r="G312">
        <v>52</v>
      </c>
      <c r="H312" t="s">
        <v>1</v>
      </c>
      <c r="I312">
        <v>2</v>
      </c>
      <c r="J312">
        <v>0</v>
      </c>
      <c r="K312">
        <v>2</v>
      </c>
      <c r="L312">
        <v>0</v>
      </c>
      <c r="M312">
        <v>795</v>
      </c>
      <c r="N312">
        <v>0</v>
      </c>
      <c r="O312">
        <v>795</v>
      </c>
    </row>
    <row r="313" spans="1:15" x14ac:dyDescent="0.25">
      <c r="A313">
        <v>32</v>
      </c>
      <c r="B313" t="s">
        <v>8</v>
      </c>
      <c r="C313" t="s">
        <v>7</v>
      </c>
      <c r="D313">
        <v>2</v>
      </c>
      <c r="E313">
        <v>8</v>
      </c>
      <c r="F313" t="s">
        <v>4</v>
      </c>
      <c r="G313">
        <v>52</v>
      </c>
      <c r="H313" t="s">
        <v>1</v>
      </c>
      <c r="I313">
        <v>4</v>
      </c>
      <c r="J313">
        <v>0</v>
      </c>
      <c r="K313">
        <v>4</v>
      </c>
      <c r="L313">
        <v>0</v>
      </c>
      <c r="M313">
        <v>2144</v>
      </c>
      <c r="N313">
        <v>0</v>
      </c>
      <c r="O313">
        <v>2144</v>
      </c>
    </row>
    <row r="314" spans="1:15" x14ac:dyDescent="0.25">
      <c r="A314">
        <v>32</v>
      </c>
      <c r="B314" t="s">
        <v>8</v>
      </c>
      <c r="C314" t="s">
        <v>7</v>
      </c>
      <c r="D314">
        <v>2</v>
      </c>
      <c r="E314">
        <v>9</v>
      </c>
      <c r="F314" t="s">
        <v>4</v>
      </c>
      <c r="G314">
        <v>52</v>
      </c>
      <c r="H314" t="s">
        <v>1</v>
      </c>
      <c r="I314">
        <v>6</v>
      </c>
      <c r="J314">
        <v>0</v>
      </c>
      <c r="K314">
        <v>6</v>
      </c>
      <c r="L314">
        <v>0</v>
      </c>
      <c r="M314">
        <v>3113</v>
      </c>
      <c r="N314">
        <v>0</v>
      </c>
      <c r="O314">
        <v>3113</v>
      </c>
    </row>
    <row r="315" spans="1:15" x14ac:dyDescent="0.25">
      <c r="A315">
        <v>32</v>
      </c>
      <c r="B315" t="s">
        <v>8</v>
      </c>
      <c r="C315" t="s">
        <v>7</v>
      </c>
      <c r="D315">
        <v>2</v>
      </c>
      <c r="E315">
        <v>10</v>
      </c>
      <c r="F315" t="s">
        <v>4</v>
      </c>
      <c r="G315">
        <v>52</v>
      </c>
      <c r="H315" t="s">
        <v>1</v>
      </c>
      <c r="I315">
        <v>7</v>
      </c>
      <c r="J315">
        <v>0</v>
      </c>
      <c r="K315">
        <v>7</v>
      </c>
      <c r="L315">
        <v>0</v>
      </c>
      <c r="M315">
        <v>3475</v>
      </c>
      <c r="N315">
        <v>0</v>
      </c>
      <c r="O315">
        <v>3475</v>
      </c>
    </row>
    <row r="316" spans="1:15" x14ac:dyDescent="0.25">
      <c r="A316">
        <v>32</v>
      </c>
      <c r="B316" t="s">
        <v>8</v>
      </c>
      <c r="C316" t="s">
        <v>7</v>
      </c>
      <c r="D316">
        <v>2</v>
      </c>
      <c r="E316">
        <v>11</v>
      </c>
      <c r="F316" t="s">
        <v>4</v>
      </c>
      <c r="G316">
        <v>52</v>
      </c>
      <c r="H316" t="s">
        <v>1</v>
      </c>
      <c r="I316">
        <v>17</v>
      </c>
      <c r="J316">
        <v>0</v>
      </c>
      <c r="K316">
        <v>14</v>
      </c>
      <c r="L316">
        <v>0</v>
      </c>
      <c r="M316">
        <v>92917</v>
      </c>
      <c r="N316">
        <v>0</v>
      </c>
      <c r="O316">
        <v>92917</v>
      </c>
    </row>
    <row r="317" spans="1:15" x14ac:dyDescent="0.25">
      <c r="A317">
        <v>32</v>
      </c>
      <c r="B317" t="s">
        <v>8</v>
      </c>
      <c r="C317" t="s">
        <v>7</v>
      </c>
      <c r="D317">
        <v>2</v>
      </c>
      <c r="E317">
        <v>12</v>
      </c>
      <c r="F317" t="s">
        <v>4</v>
      </c>
      <c r="G317">
        <v>52</v>
      </c>
      <c r="H317" t="s">
        <v>1</v>
      </c>
      <c r="I317">
        <v>17</v>
      </c>
      <c r="J317">
        <v>0</v>
      </c>
      <c r="K317">
        <v>14</v>
      </c>
      <c r="L317">
        <v>0</v>
      </c>
      <c r="M317">
        <v>92862</v>
      </c>
      <c r="N317">
        <v>0</v>
      </c>
      <c r="O317">
        <v>92862</v>
      </c>
    </row>
    <row r="318" spans="1:15" x14ac:dyDescent="0.25">
      <c r="A318">
        <v>32</v>
      </c>
      <c r="B318" t="s">
        <v>8</v>
      </c>
      <c r="C318" t="s">
        <v>7</v>
      </c>
      <c r="D318">
        <v>2</v>
      </c>
      <c r="E318">
        <v>13</v>
      </c>
      <c r="F318" t="s">
        <v>4</v>
      </c>
      <c r="G318">
        <v>52</v>
      </c>
      <c r="H318" t="s">
        <v>1</v>
      </c>
      <c r="I318">
        <v>20</v>
      </c>
      <c r="J318">
        <v>0</v>
      </c>
      <c r="K318">
        <v>17</v>
      </c>
      <c r="L318">
        <v>0</v>
      </c>
      <c r="M318">
        <v>94533</v>
      </c>
      <c r="N318">
        <v>0</v>
      </c>
      <c r="O318">
        <v>94533</v>
      </c>
    </row>
    <row r="319" spans="1:15" x14ac:dyDescent="0.25">
      <c r="A319">
        <v>32</v>
      </c>
      <c r="B319" t="s">
        <v>8</v>
      </c>
      <c r="C319" t="s">
        <v>7</v>
      </c>
      <c r="D319">
        <v>2</v>
      </c>
      <c r="E319">
        <v>14</v>
      </c>
      <c r="F319" t="s">
        <v>4</v>
      </c>
      <c r="G319">
        <v>52</v>
      </c>
      <c r="H319" t="s">
        <v>1</v>
      </c>
      <c r="I319">
        <v>21</v>
      </c>
      <c r="J319">
        <v>0</v>
      </c>
      <c r="K319">
        <v>18</v>
      </c>
      <c r="L319">
        <v>0</v>
      </c>
      <c r="M319">
        <v>106562</v>
      </c>
      <c r="N319">
        <v>0</v>
      </c>
      <c r="O319">
        <v>106562</v>
      </c>
    </row>
    <row r="320" spans="1:15" x14ac:dyDescent="0.25">
      <c r="A320">
        <v>32</v>
      </c>
      <c r="B320" t="s">
        <v>8</v>
      </c>
      <c r="C320" t="s">
        <v>7</v>
      </c>
      <c r="D320">
        <v>2</v>
      </c>
      <c r="E320">
        <v>15</v>
      </c>
      <c r="F320" t="s">
        <v>4</v>
      </c>
      <c r="G320">
        <v>52</v>
      </c>
      <c r="H320" t="s">
        <v>1</v>
      </c>
      <c r="I320">
        <v>27</v>
      </c>
      <c r="J320">
        <v>0</v>
      </c>
      <c r="K320">
        <v>22</v>
      </c>
      <c r="L320">
        <v>0</v>
      </c>
      <c r="M320">
        <v>148181</v>
      </c>
      <c r="N320">
        <v>0</v>
      </c>
      <c r="O320">
        <v>148181</v>
      </c>
    </row>
    <row r="321" spans="1:15" x14ac:dyDescent="0.25">
      <c r="A321">
        <v>32</v>
      </c>
      <c r="B321" t="s">
        <v>8</v>
      </c>
      <c r="C321" t="s">
        <v>7</v>
      </c>
      <c r="D321">
        <v>2</v>
      </c>
      <c r="E321">
        <v>16</v>
      </c>
      <c r="F321" t="s">
        <v>4</v>
      </c>
      <c r="G321">
        <v>52</v>
      </c>
      <c r="H321" t="s">
        <v>1</v>
      </c>
      <c r="I321">
        <v>30</v>
      </c>
      <c r="J321">
        <v>0</v>
      </c>
      <c r="K321">
        <v>25</v>
      </c>
      <c r="L321">
        <v>0</v>
      </c>
      <c r="M321">
        <v>218324</v>
      </c>
      <c r="N321">
        <v>0</v>
      </c>
      <c r="O321">
        <v>218324</v>
      </c>
    </row>
    <row r="322" spans="1:15" x14ac:dyDescent="0.25">
      <c r="A322">
        <v>32</v>
      </c>
      <c r="B322" t="s">
        <v>8</v>
      </c>
      <c r="C322" t="s">
        <v>7</v>
      </c>
      <c r="D322">
        <v>2</v>
      </c>
      <c r="E322">
        <v>17</v>
      </c>
      <c r="F322" t="s">
        <v>4</v>
      </c>
      <c r="G322">
        <v>52</v>
      </c>
      <c r="H322" t="s">
        <v>1</v>
      </c>
      <c r="I322">
        <v>38</v>
      </c>
      <c r="J322">
        <v>2</v>
      </c>
      <c r="K322">
        <v>32</v>
      </c>
      <c r="L322">
        <v>2</v>
      </c>
      <c r="M322">
        <v>329656</v>
      </c>
      <c r="N322">
        <v>101501</v>
      </c>
      <c r="O322">
        <v>431157</v>
      </c>
    </row>
    <row r="323" spans="1:15" x14ac:dyDescent="0.25">
      <c r="A323">
        <v>32</v>
      </c>
      <c r="B323" t="s">
        <v>8</v>
      </c>
      <c r="C323" t="s">
        <v>7</v>
      </c>
      <c r="D323">
        <v>2</v>
      </c>
      <c r="E323">
        <v>18</v>
      </c>
      <c r="F323" t="s">
        <v>4</v>
      </c>
      <c r="G323">
        <v>52</v>
      </c>
      <c r="H323" t="s">
        <v>1</v>
      </c>
      <c r="I323">
        <v>40</v>
      </c>
      <c r="J323">
        <v>6</v>
      </c>
      <c r="K323">
        <v>28</v>
      </c>
      <c r="L323">
        <v>5</v>
      </c>
      <c r="M323">
        <v>177814</v>
      </c>
      <c r="N323">
        <v>257642</v>
      </c>
      <c r="O323">
        <v>435456</v>
      </c>
    </row>
    <row r="324" spans="1:15" x14ac:dyDescent="0.25">
      <c r="A324">
        <v>32</v>
      </c>
      <c r="B324" t="s">
        <v>8</v>
      </c>
      <c r="C324" t="s">
        <v>7</v>
      </c>
      <c r="D324">
        <v>2</v>
      </c>
      <c r="E324">
        <v>19</v>
      </c>
      <c r="F324" t="s">
        <v>4</v>
      </c>
      <c r="G324">
        <v>52</v>
      </c>
      <c r="H324" t="s">
        <v>1</v>
      </c>
      <c r="I324">
        <v>39</v>
      </c>
      <c r="J324">
        <v>7</v>
      </c>
      <c r="K324">
        <v>25</v>
      </c>
      <c r="L324">
        <v>6</v>
      </c>
      <c r="M324">
        <v>109393</v>
      </c>
      <c r="N324">
        <v>264182</v>
      </c>
      <c r="O324">
        <v>373575</v>
      </c>
    </row>
    <row r="325" spans="1:15" x14ac:dyDescent="0.25">
      <c r="A325">
        <v>32</v>
      </c>
      <c r="B325" t="s">
        <v>8</v>
      </c>
      <c r="C325" t="s">
        <v>7</v>
      </c>
      <c r="D325">
        <v>2</v>
      </c>
      <c r="E325">
        <v>20</v>
      </c>
      <c r="F325" t="s">
        <v>4</v>
      </c>
      <c r="G325">
        <v>52</v>
      </c>
      <c r="H325" t="s">
        <v>1</v>
      </c>
      <c r="I325">
        <v>41</v>
      </c>
      <c r="J325">
        <v>9</v>
      </c>
      <c r="K325">
        <v>25</v>
      </c>
      <c r="L325">
        <v>8</v>
      </c>
      <c r="M325">
        <v>116966</v>
      </c>
      <c r="N325">
        <v>350106</v>
      </c>
      <c r="O325">
        <v>467072</v>
      </c>
    </row>
    <row r="326" spans="1:15" x14ac:dyDescent="0.25">
      <c r="A326">
        <v>32</v>
      </c>
      <c r="B326" t="s">
        <v>8</v>
      </c>
      <c r="C326" t="s">
        <v>7</v>
      </c>
      <c r="D326">
        <v>2</v>
      </c>
      <c r="E326">
        <v>21</v>
      </c>
      <c r="F326" t="s">
        <v>4</v>
      </c>
      <c r="G326">
        <v>52</v>
      </c>
      <c r="H326" t="s">
        <v>2</v>
      </c>
      <c r="I326">
        <v>35</v>
      </c>
      <c r="J326">
        <v>8</v>
      </c>
      <c r="K326">
        <v>24</v>
      </c>
      <c r="L326">
        <v>6</v>
      </c>
      <c r="M326">
        <v>241981</v>
      </c>
      <c r="N326">
        <v>357472</v>
      </c>
      <c r="O326">
        <v>599453</v>
      </c>
    </row>
    <row r="327" spans="1:15" x14ac:dyDescent="0.25">
      <c r="A327">
        <v>32</v>
      </c>
      <c r="B327" t="s">
        <v>8</v>
      </c>
      <c r="C327" t="s">
        <v>7</v>
      </c>
      <c r="D327">
        <v>3</v>
      </c>
      <c r="E327">
        <v>1</v>
      </c>
      <c r="F327" t="s">
        <v>0</v>
      </c>
      <c r="G327">
        <v>2</v>
      </c>
      <c r="H327" t="s">
        <v>1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</row>
    <row r="328" spans="1:15" x14ac:dyDescent="0.25">
      <c r="A328">
        <v>32</v>
      </c>
      <c r="B328" t="s">
        <v>8</v>
      </c>
      <c r="C328" t="s">
        <v>7</v>
      </c>
      <c r="D328">
        <v>3</v>
      </c>
      <c r="E328">
        <v>2</v>
      </c>
      <c r="F328" t="s">
        <v>0</v>
      </c>
      <c r="G328">
        <v>23</v>
      </c>
      <c r="H328" t="s">
        <v>1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</row>
    <row r="329" spans="1:15" x14ac:dyDescent="0.25">
      <c r="A329">
        <v>32</v>
      </c>
      <c r="B329" t="s">
        <v>8</v>
      </c>
      <c r="C329" t="s">
        <v>7</v>
      </c>
      <c r="D329">
        <v>3</v>
      </c>
      <c r="E329">
        <v>3</v>
      </c>
      <c r="F329" t="s">
        <v>0</v>
      </c>
      <c r="G329">
        <v>23</v>
      </c>
      <c r="H329" t="s">
        <v>1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</row>
    <row r="330" spans="1:15" x14ac:dyDescent="0.25">
      <c r="A330">
        <v>32</v>
      </c>
      <c r="B330" t="s">
        <v>8</v>
      </c>
      <c r="C330" t="s">
        <v>7</v>
      </c>
      <c r="D330">
        <v>3</v>
      </c>
      <c r="E330">
        <v>4</v>
      </c>
      <c r="F330" t="s">
        <v>0</v>
      </c>
      <c r="G330">
        <v>23</v>
      </c>
      <c r="H330" t="s">
        <v>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1:15" x14ac:dyDescent="0.25">
      <c r="A331">
        <v>32</v>
      </c>
      <c r="B331" t="s">
        <v>8</v>
      </c>
      <c r="C331" t="s">
        <v>7</v>
      </c>
      <c r="D331">
        <v>3</v>
      </c>
      <c r="E331">
        <v>5</v>
      </c>
      <c r="F331" t="s">
        <v>0</v>
      </c>
      <c r="G331">
        <v>54</v>
      </c>
      <c r="H331" t="s">
        <v>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1:15" x14ac:dyDescent="0.25">
      <c r="A332">
        <v>32</v>
      </c>
      <c r="B332" t="s">
        <v>8</v>
      </c>
      <c r="C332" t="s">
        <v>7</v>
      </c>
      <c r="D332">
        <v>3</v>
      </c>
      <c r="E332">
        <v>6</v>
      </c>
      <c r="F332" t="s">
        <v>0</v>
      </c>
      <c r="G332">
        <v>54</v>
      </c>
      <c r="H332" t="s">
        <v>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</row>
    <row r="333" spans="1:15" x14ac:dyDescent="0.25">
      <c r="A333">
        <v>32</v>
      </c>
      <c r="B333" t="s">
        <v>8</v>
      </c>
      <c r="C333" t="s">
        <v>7</v>
      </c>
      <c r="D333">
        <v>3</v>
      </c>
      <c r="E333">
        <v>7</v>
      </c>
      <c r="F333" t="s">
        <v>0</v>
      </c>
      <c r="G333">
        <v>54</v>
      </c>
      <c r="H333" t="s">
        <v>1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</row>
    <row r="334" spans="1:15" x14ac:dyDescent="0.25">
      <c r="A334">
        <v>32</v>
      </c>
      <c r="B334" t="s">
        <v>8</v>
      </c>
      <c r="C334" t="s">
        <v>7</v>
      </c>
      <c r="D334">
        <v>3</v>
      </c>
      <c r="E334">
        <v>8</v>
      </c>
      <c r="F334" t="s">
        <v>0</v>
      </c>
      <c r="G334">
        <v>54</v>
      </c>
      <c r="H334" t="s">
        <v>1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1:15" x14ac:dyDescent="0.25">
      <c r="A335">
        <v>32</v>
      </c>
      <c r="B335" t="s">
        <v>8</v>
      </c>
      <c r="C335" t="s">
        <v>7</v>
      </c>
      <c r="D335">
        <v>3</v>
      </c>
      <c r="E335">
        <v>9</v>
      </c>
      <c r="F335" t="s">
        <v>0</v>
      </c>
      <c r="G335">
        <v>54</v>
      </c>
      <c r="H335" t="s">
        <v>1</v>
      </c>
      <c r="I335">
        <v>0</v>
      </c>
      <c r="J335">
        <v>4</v>
      </c>
      <c r="K335">
        <v>0</v>
      </c>
      <c r="L335">
        <v>4</v>
      </c>
      <c r="M335">
        <v>0</v>
      </c>
      <c r="N335">
        <v>27819</v>
      </c>
      <c r="O335">
        <v>27819</v>
      </c>
    </row>
    <row r="336" spans="1:15" x14ac:dyDescent="0.25">
      <c r="A336">
        <v>32</v>
      </c>
      <c r="B336" t="s">
        <v>8</v>
      </c>
      <c r="C336" t="s">
        <v>7</v>
      </c>
      <c r="D336">
        <v>3</v>
      </c>
      <c r="E336">
        <v>10</v>
      </c>
      <c r="F336" t="s">
        <v>0</v>
      </c>
      <c r="G336">
        <v>54</v>
      </c>
      <c r="H336" t="s">
        <v>1</v>
      </c>
      <c r="I336">
        <v>0</v>
      </c>
      <c r="J336">
        <v>11</v>
      </c>
      <c r="K336">
        <v>0</v>
      </c>
      <c r="L336">
        <v>10</v>
      </c>
      <c r="M336">
        <v>0</v>
      </c>
      <c r="N336">
        <v>164518</v>
      </c>
      <c r="O336">
        <v>164518</v>
      </c>
    </row>
    <row r="337" spans="1:15" x14ac:dyDescent="0.25">
      <c r="A337">
        <v>32</v>
      </c>
      <c r="B337" t="s">
        <v>8</v>
      </c>
      <c r="C337" t="s">
        <v>7</v>
      </c>
      <c r="D337">
        <v>3</v>
      </c>
      <c r="E337">
        <v>11</v>
      </c>
      <c r="F337" t="s">
        <v>0</v>
      </c>
      <c r="G337">
        <v>54</v>
      </c>
      <c r="H337" t="s">
        <v>1</v>
      </c>
      <c r="I337">
        <v>0</v>
      </c>
      <c r="J337">
        <v>11</v>
      </c>
      <c r="K337">
        <v>0</v>
      </c>
      <c r="L337">
        <v>10</v>
      </c>
      <c r="M337">
        <v>0</v>
      </c>
      <c r="N337">
        <v>164538</v>
      </c>
      <c r="O337">
        <v>164538</v>
      </c>
    </row>
    <row r="338" spans="1:15" x14ac:dyDescent="0.25">
      <c r="A338">
        <v>32</v>
      </c>
      <c r="B338" t="s">
        <v>8</v>
      </c>
      <c r="C338" t="s">
        <v>7</v>
      </c>
      <c r="D338">
        <v>3</v>
      </c>
      <c r="E338">
        <v>12</v>
      </c>
      <c r="F338" t="s">
        <v>0</v>
      </c>
      <c r="G338">
        <v>54</v>
      </c>
      <c r="H338" t="s">
        <v>1</v>
      </c>
      <c r="I338">
        <v>0</v>
      </c>
      <c r="J338">
        <v>11</v>
      </c>
      <c r="K338">
        <v>0</v>
      </c>
      <c r="L338">
        <v>10</v>
      </c>
      <c r="M338">
        <v>0</v>
      </c>
      <c r="N338">
        <v>164199</v>
      </c>
      <c r="O338">
        <v>164199</v>
      </c>
    </row>
    <row r="339" spans="1:15" x14ac:dyDescent="0.25">
      <c r="A339">
        <v>32</v>
      </c>
      <c r="B339" t="s">
        <v>8</v>
      </c>
      <c r="C339" t="s">
        <v>7</v>
      </c>
      <c r="D339">
        <v>3</v>
      </c>
      <c r="E339">
        <v>13</v>
      </c>
      <c r="F339" t="s">
        <v>0</v>
      </c>
      <c r="G339">
        <v>54</v>
      </c>
      <c r="H339" t="s">
        <v>1</v>
      </c>
      <c r="I339">
        <v>0</v>
      </c>
      <c r="J339">
        <v>19</v>
      </c>
      <c r="K339">
        <v>0</v>
      </c>
      <c r="L339">
        <v>16</v>
      </c>
      <c r="M339">
        <v>0</v>
      </c>
      <c r="N339">
        <v>404096</v>
      </c>
      <c r="O339">
        <v>404096</v>
      </c>
    </row>
    <row r="340" spans="1:15" x14ac:dyDescent="0.25">
      <c r="A340">
        <v>32</v>
      </c>
      <c r="B340" t="s">
        <v>8</v>
      </c>
      <c r="C340" t="s">
        <v>7</v>
      </c>
      <c r="D340">
        <v>3</v>
      </c>
      <c r="E340">
        <v>14</v>
      </c>
      <c r="F340" t="s">
        <v>0</v>
      </c>
      <c r="G340">
        <v>54</v>
      </c>
      <c r="H340" t="s">
        <v>1</v>
      </c>
      <c r="I340">
        <v>0</v>
      </c>
      <c r="J340">
        <v>20</v>
      </c>
      <c r="K340">
        <v>0</v>
      </c>
      <c r="L340">
        <v>17</v>
      </c>
      <c r="M340">
        <v>0</v>
      </c>
      <c r="N340">
        <v>452540</v>
      </c>
      <c r="O340">
        <v>452540</v>
      </c>
    </row>
    <row r="341" spans="1:15" x14ac:dyDescent="0.25">
      <c r="A341">
        <v>32</v>
      </c>
      <c r="B341" t="s">
        <v>8</v>
      </c>
      <c r="C341" t="s">
        <v>7</v>
      </c>
      <c r="D341">
        <v>3</v>
      </c>
      <c r="E341">
        <v>15</v>
      </c>
      <c r="F341" t="s">
        <v>0</v>
      </c>
      <c r="G341">
        <v>54</v>
      </c>
      <c r="H341" t="s">
        <v>2</v>
      </c>
      <c r="I341">
        <v>0</v>
      </c>
      <c r="J341">
        <v>27</v>
      </c>
      <c r="K341">
        <v>0</v>
      </c>
      <c r="L341">
        <v>23</v>
      </c>
      <c r="M341">
        <v>0</v>
      </c>
      <c r="N341">
        <v>599328</v>
      </c>
      <c r="O341">
        <v>599328</v>
      </c>
    </row>
    <row r="342" spans="1:15" x14ac:dyDescent="0.25">
      <c r="A342">
        <v>32</v>
      </c>
      <c r="B342" t="s">
        <v>8</v>
      </c>
      <c r="C342" t="s">
        <v>7</v>
      </c>
      <c r="D342">
        <v>3</v>
      </c>
      <c r="E342">
        <v>1</v>
      </c>
      <c r="F342" t="s">
        <v>4</v>
      </c>
      <c r="G342">
        <v>2</v>
      </c>
      <c r="H342" t="s">
        <v>1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</row>
    <row r="343" spans="1:15" x14ac:dyDescent="0.25">
      <c r="A343">
        <v>32</v>
      </c>
      <c r="B343" t="s">
        <v>8</v>
      </c>
      <c r="C343" t="s">
        <v>7</v>
      </c>
      <c r="D343">
        <v>3</v>
      </c>
      <c r="E343">
        <v>2</v>
      </c>
      <c r="F343" t="s">
        <v>4</v>
      </c>
      <c r="G343">
        <v>23</v>
      </c>
      <c r="H343" t="s">
        <v>1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</row>
    <row r="344" spans="1:15" x14ac:dyDescent="0.25">
      <c r="A344">
        <v>32</v>
      </c>
      <c r="B344" t="s">
        <v>8</v>
      </c>
      <c r="C344" t="s">
        <v>7</v>
      </c>
      <c r="D344">
        <v>3</v>
      </c>
      <c r="E344">
        <v>3</v>
      </c>
      <c r="F344" t="s">
        <v>4</v>
      </c>
      <c r="G344">
        <v>23</v>
      </c>
      <c r="H344" t="s">
        <v>1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</row>
    <row r="345" spans="1:15" x14ac:dyDescent="0.25">
      <c r="A345">
        <v>32</v>
      </c>
      <c r="B345" t="s">
        <v>8</v>
      </c>
      <c r="C345" t="s">
        <v>7</v>
      </c>
      <c r="D345">
        <v>3</v>
      </c>
      <c r="E345">
        <v>4</v>
      </c>
      <c r="F345" t="s">
        <v>4</v>
      </c>
      <c r="G345">
        <v>23</v>
      </c>
      <c r="H345" t="s">
        <v>1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</row>
    <row r="346" spans="1:15" x14ac:dyDescent="0.25">
      <c r="A346">
        <v>32</v>
      </c>
      <c r="B346" t="s">
        <v>8</v>
      </c>
      <c r="C346" t="s">
        <v>7</v>
      </c>
      <c r="D346">
        <v>3</v>
      </c>
      <c r="E346">
        <v>5</v>
      </c>
      <c r="F346" t="s">
        <v>4</v>
      </c>
      <c r="G346">
        <v>54</v>
      </c>
      <c r="H346" t="s">
        <v>1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</row>
    <row r="347" spans="1:15" x14ac:dyDescent="0.25">
      <c r="A347">
        <v>32</v>
      </c>
      <c r="B347" t="s">
        <v>8</v>
      </c>
      <c r="C347" t="s">
        <v>7</v>
      </c>
      <c r="D347">
        <v>3</v>
      </c>
      <c r="E347">
        <v>6</v>
      </c>
      <c r="F347" t="s">
        <v>4</v>
      </c>
      <c r="G347">
        <v>54</v>
      </c>
      <c r="H347" t="s">
        <v>1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25">
      <c r="A348">
        <v>32</v>
      </c>
      <c r="B348" t="s">
        <v>8</v>
      </c>
      <c r="C348" t="s">
        <v>7</v>
      </c>
      <c r="D348">
        <v>3</v>
      </c>
      <c r="E348">
        <v>7</v>
      </c>
      <c r="F348" t="s">
        <v>4</v>
      </c>
      <c r="G348">
        <v>54</v>
      </c>
      <c r="H348" t="s">
        <v>1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</row>
    <row r="349" spans="1:15" x14ac:dyDescent="0.25">
      <c r="A349">
        <v>32</v>
      </c>
      <c r="B349" t="s">
        <v>8</v>
      </c>
      <c r="C349" t="s">
        <v>7</v>
      </c>
      <c r="D349">
        <v>3</v>
      </c>
      <c r="E349">
        <v>8</v>
      </c>
      <c r="F349" t="s">
        <v>4</v>
      </c>
      <c r="G349">
        <v>54</v>
      </c>
      <c r="H349" t="s">
        <v>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</row>
    <row r="350" spans="1:15" x14ac:dyDescent="0.25">
      <c r="A350">
        <v>32</v>
      </c>
      <c r="B350" t="s">
        <v>8</v>
      </c>
      <c r="C350" t="s">
        <v>7</v>
      </c>
      <c r="D350">
        <v>3</v>
      </c>
      <c r="E350">
        <v>9</v>
      </c>
      <c r="F350" t="s">
        <v>4</v>
      </c>
      <c r="G350">
        <v>54</v>
      </c>
      <c r="H350" t="s">
        <v>1</v>
      </c>
      <c r="I350">
        <v>4</v>
      </c>
      <c r="J350">
        <v>0</v>
      </c>
      <c r="K350">
        <v>4</v>
      </c>
      <c r="L350">
        <v>0</v>
      </c>
      <c r="M350">
        <v>3827</v>
      </c>
      <c r="N350">
        <v>0</v>
      </c>
      <c r="O350">
        <v>3827</v>
      </c>
    </row>
    <row r="351" spans="1:15" x14ac:dyDescent="0.25">
      <c r="A351">
        <v>32</v>
      </c>
      <c r="B351" t="s">
        <v>8</v>
      </c>
      <c r="C351" t="s">
        <v>7</v>
      </c>
      <c r="D351">
        <v>3</v>
      </c>
      <c r="E351">
        <v>10</v>
      </c>
      <c r="F351" t="s">
        <v>4</v>
      </c>
      <c r="G351">
        <v>54</v>
      </c>
      <c r="H351" t="s">
        <v>1</v>
      </c>
      <c r="I351">
        <v>7</v>
      </c>
      <c r="J351">
        <v>0</v>
      </c>
      <c r="K351">
        <v>7</v>
      </c>
      <c r="L351">
        <v>0</v>
      </c>
      <c r="M351">
        <v>6142</v>
      </c>
      <c r="N351">
        <v>0</v>
      </c>
      <c r="O351">
        <v>6142</v>
      </c>
    </row>
    <row r="352" spans="1:15" x14ac:dyDescent="0.25">
      <c r="A352">
        <v>32</v>
      </c>
      <c r="B352" t="s">
        <v>8</v>
      </c>
      <c r="C352" t="s">
        <v>7</v>
      </c>
      <c r="D352">
        <v>3</v>
      </c>
      <c r="E352">
        <v>11</v>
      </c>
      <c r="F352" t="s">
        <v>4</v>
      </c>
      <c r="G352">
        <v>54</v>
      </c>
      <c r="H352" t="s">
        <v>1</v>
      </c>
      <c r="I352">
        <v>7</v>
      </c>
      <c r="J352">
        <v>0</v>
      </c>
      <c r="K352">
        <v>7</v>
      </c>
      <c r="L352">
        <v>0</v>
      </c>
      <c r="M352">
        <v>6069</v>
      </c>
      <c r="N352">
        <v>0</v>
      </c>
      <c r="O352">
        <v>6069</v>
      </c>
    </row>
    <row r="353" spans="1:15" x14ac:dyDescent="0.25">
      <c r="A353">
        <v>32</v>
      </c>
      <c r="B353" t="s">
        <v>8</v>
      </c>
      <c r="C353" t="s">
        <v>7</v>
      </c>
      <c r="D353">
        <v>3</v>
      </c>
      <c r="E353">
        <v>12</v>
      </c>
      <c r="F353" t="s">
        <v>4</v>
      </c>
      <c r="G353">
        <v>54</v>
      </c>
      <c r="H353" t="s">
        <v>1</v>
      </c>
      <c r="I353">
        <v>7</v>
      </c>
      <c r="J353">
        <v>0</v>
      </c>
      <c r="K353">
        <v>7</v>
      </c>
      <c r="L353">
        <v>0</v>
      </c>
      <c r="M353">
        <v>6077</v>
      </c>
      <c r="N353">
        <v>0</v>
      </c>
      <c r="O353">
        <v>6077</v>
      </c>
    </row>
    <row r="354" spans="1:15" x14ac:dyDescent="0.25">
      <c r="A354">
        <v>32</v>
      </c>
      <c r="B354" t="s">
        <v>8</v>
      </c>
      <c r="C354" t="s">
        <v>7</v>
      </c>
      <c r="D354">
        <v>3</v>
      </c>
      <c r="E354">
        <v>13</v>
      </c>
      <c r="F354" t="s">
        <v>4</v>
      </c>
      <c r="G354">
        <v>54</v>
      </c>
      <c r="H354" t="s">
        <v>1</v>
      </c>
      <c r="I354">
        <v>13</v>
      </c>
      <c r="J354">
        <v>1</v>
      </c>
      <c r="K354">
        <v>11</v>
      </c>
      <c r="L354">
        <v>1</v>
      </c>
      <c r="M354">
        <v>34331</v>
      </c>
      <c r="N354">
        <v>33628</v>
      </c>
      <c r="O354">
        <v>67959</v>
      </c>
    </row>
    <row r="355" spans="1:15" x14ac:dyDescent="0.25">
      <c r="A355">
        <v>32</v>
      </c>
      <c r="B355" t="s">
        <v>8</v>
      </c>
      <c r="C355" t="s">
        <v>7</v>
      </c>
      <c r="D355">
        <v>3</v>
      </c>
      <c r="E355">
        <v>14</v>
      </c>
      <c r="F355" t="s">
        <v>4</v>
      </c>
      <c r="G355">
        <v>54</v>
      </c>
      <c r="H355" t="s">
        <v>1</v>
      </c>
      <c r="I355">
        <v>13</v>
      </c>
      <c r="J355">
        <v>1</v>
      </c>
      <c r="K355">
        <v>11</v>
      </c>
      <c r="L355">
        <v>1</v>
      </c>
      <c r="M355">
        <v>34698</v>
      </c>
      <c r="N355">
        <v>33672</v>
      </c>
      <c r="O355">
        <v>68370</v>
      </c>
    </row>
    <row r="356" spans="1:15" x14ac:dyDescent="0.25">
      <c r="A356">
        <v>32</v>
      </c>
      <c r="B356" t="s">
        <v>8</v>
      </c>
      <c r="C356" t="s">
        <v>7</v>
      </c>
      <c r="D356">
        <v>3</v>
      </c>
      <c r="E356">
        <v>15</v>
      </c>
      <c r="F356" t="s">
        <v>4</v>
      </c>
      <c r="G356">
        <v>54</v>
      </c>
      <c r="H356" t="s">
        <v>1</v>
      </c>
      <c r="I356">
        <v>18</v>
      </c>
      <c r="J356">
        <v>5</v>
      </c>
      <c r="K356">
        <v>16</v>
      </c>
      <c r="L356">
        <v>5</v>
      </c>
      <c r="M356">
        <v>133581</v>
      </c>
      <c r="N356">
        <v>197099</v>
      </c>
      <c r="O356">
        <v>330680</v>
      </c>
    </row>
    <row r="357" spans="1:15" x14ac:dyDescent="0.25">
      <c r="A357">
        <v>32</v>
      </c>
      <c r="B357" t="s">
        <v>8</v>
      </c>
      <c r="C357" t="s">
        <v>7</v>
      </c>
      <c r="D357">
        <v>3</v>
      </c>
      <c r="E357">
        <v>16</v>
      </c>
      <c r="F357" t="s">
        <v>4</v>
      </c>
      <c r="G357">
        <v>54</v>
      </c>
      <c r="H357" t="s">
        <v>1</v>
      </c>
      <c r="I357">
        <v>18</v>
      </c>
      <c r="J357">
        <v>5</v>
      </c>
      <c r="K357">
        <v>16</v>
      </c>
      <c r="L357">
        <v>5</v>
      </c>
      <c r="M357">
        <v>136313</v>
      </c>
      <c r="N357">
        <v>196973</v>
      </c>
      <c r="O357">
        <v>333286</v>
      </c>
    </row>
    <row r="358" spans="1:15" x14ac:dyDescent="0.25">
      <c r="A358">
        <v>32</v>
      </c>
      <c r="B358" t="s">
        <v>8</v>
      </c>
      <c r="C358" t="s">
        <v>7</v>
      </c>
      <c r="D358">
        <v>3</v>
      </c>
      <c r="E358">
        <v>17</v>
      </c>
      <c r="F358" t="s">
        <v>4</v>
      </c>
      <c r="G358">
        <v>54</v>
      </c>
      <c r="H358" t="s">
        <v>1</v>
      </c>
      <c r="I358">
        <v>20</v>
      </c>
      <c r="J358">
        <v>6</v>
      </c>
      <c r="K358">
        <v>18</v>
      </c>
      <c r="L358">
        <v>6</v>
      </c>
      <c r="M358">
        <v>193782</v>
      </c>
      <c r="N358">
        <v>290302</v>
      </c>
      <c r="O358">
        <v>484084</v>
      </c>
    </row>
    <row r="359" spans="1:15" x14ac:dyDescent="0.25">
      <c r="A359">
        <v>32</v>
      </c>
      <c r="B359" t="s">
        <v>8</v>
      </c>
      <c r="C359" t="s">
        <v>7</v>
      </c>
      <c r="D359">
        <v>3</v>
      </c>
      <c r="E359">
        <v>18</v>
      </c>
      <c r="F359" t="s">
        <v>4</v>
      </c>
      <c r="G359">
        <v>54</v>
      </c>
      <c r="H359" t="s">
        <v>1</v>
      </c>
      <c r="I359">
        <v>22</v>
      </c>
      <c r="J359">
        <v>6</v>
      </c>
      <c r="K359">
        <v>20</v>
      </c>
      <c r="L359">
        <v>6</v>
      </c>
      <c r="M359">
        <v>235407</v>
      </c>
      <c r="N359">
        <v>297519</v>
      </c>
      <c r="O359">
        <v>532926</v>
      </c>
    </row>
    <row r="360" spans="1:15" x14ac:dyDescent="0.25">
      <c r="A360">
        <v>32</v>
      </c>
      <c r="B360" t="s">
        <v>8</v>
      </c>
      <c r="C360" t="s">
        <v>7</v>
      </c>
      <c r="D360">
        <v>3</v>
      </c>
      <c r="E360">
        <v>19</v>
      </c>
      <c r="F360" t="s">
        <v>4</v>
      </c>
      <c r="G360">
        <v>54</v>
      </c>
      <c r="H360" t="s">
        <v>2</v>
      </c>
      <c r="I360">
        <v>26</v>
      </c>
      <c r="J360">
        <v>7</v>
      </c>
      <c r="K360">
        <v>22</v>
      </c>
      <c r="L360">
        <v>6</v>
      </c>
      <c r="M360">
        <v>116596</v>
      </c>
      <c r="N360">
        <v>482955</v>
      </c>
      <c r="O360">
        <v>599551</v>
      </c>
    </row>
    <row r="361" spans="1:15" x14ac:dyDescent="0.25">
      <c r="A361">
        <v>32</v>
      </c>
      <c r="B361" t="s">
        <v>8</v>
      </c>
      <c r="C361" t="s">
        <v>7</v>
      </c>
      <c r="D361">
        <v>4</v>
      </c>
      <c r="E361">
        <v>1</v>
      </c>
      <c r="F361" t="s">
        <v>0</v>
      </c>
      <c r="G361">
        <v>12</v>
      </c>
      <c r="H361" t="s">
        <v>1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</row>
    <row r="362" spans="1:15" x14ac:dyDescent="0.25">
      <c r="A362">
        <v>32</v>
      </c>
      <c r="B362" t="s">
        <v>8</v>
      </c>
      <c r="C362" t="s">
        <v>7</v>
      </c>
      <c r="D362">
        <v>4</v>
      </c>
      <c r="E362">
        <v>2</v>
      </c>
      <c r="F362" t="s">
        <v>0</v>
      </c>
      <c r="G362">
        <v>27</v>
      </c>
      <c r="H362" t="s">
        <v>1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</row>
    <row r="363" spans="1:15" x14ac:dyDescent="0.25">
      <c r="A363">
        <v>32</v>
      </c>
      <c r="B363" t="s">
        <v>8</v>
      </c>
      <c r="C363" t="s">
        <v>7</v>
      </c>
      <c r="D363">
        <v>4</v>
      </c>
      <c r="E363">
        <v>3</v>
      </c>
      <c r="F363" t="s">
        <v>0</v>
      </c>
      <c r="G363">
        <v>27</v>
      </c>
      <c r="H363" t="s">
        <v>1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</row>
    <row r="364" spans="1:15" x14ac:dyDescent="0.25">
      <c r="A364">
        <v>32</v>
      </c>
      <c r="B364" t="s">
        <v>8</v>
      </c>
      <c r="C364" t="s">
        <v>7</v>
      </c>
      <c r="D364">
        <v>4</v>
      </c>
      <c r="E364">
        <v>4</v>
      </c>
      <c r="F364" t="s">
        <v>0</v>
      </c>
      <c r="G364">
        <v>52</v>
      </c>
      <c r="H364" t="s">
        <v>1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</row>
    <row r="365" spans="1:15" x14ac:dyDescent="0.25">
      <c r="A365">
        <v>32</v>
      </c>
      <c r="B365" t="s">
        <v>8</v>
      </c>
      <c r="C365" t="s">
        <v>7</v>
      </c>
      <c r="D365">
        <v>4</v>
      </c>
      <c r="E365">
        <v>5</v>
      </c>
      <c r="F365" t="s">
        <v>0</v>
      </c>
      <c r="G365">
        <v>52</v>
      </c>
      <c r="H365" t="s">
        <v>1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</row>
    <row r="366" spans="1:15" x14ac:dyDescent="0.25">
      <c r="A366">
        <v>32</v>
      </c>
      <c r="B366" t="s">
        <v>8</v>
      </c>
      <c r="C366" t="s">
        <v>7</v>
      </c>
      <c r="D366">
        <v>4</v>
      </c>
      <c r="E366">
        <v>6</v>
      </c>
      <c r="F366" t="s">
        <v>0</v>
      </c>
      <c r="G366">
        <v>52</v>
      </c>
      <c r="H366" t="s">
        <v>1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</row>
    <row r="367" spans="1:15" x14ac:dyDescent="0.25">
      <c r="A367">
        <v>32</v>
      </c>
      <c r="B367" t="s">
        <v>8</v>
      </c>
      <c r="C367" t="s">
        <v>7</v>
      </c>
      <c r="D367">
        <v>4</v>
      </c>
      <c r="E367">
        <v>7</v>
      </c>
      <c r="F367" t="s">
        <v>0</v>
      </c>
      <c r="G367">
        <v>52</v>
      </c>
      <c r="H367" t="s">
        <v>1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</row>
    <row r="368" spans="1:15" x14ac:dyDescent="0.25">
      <c r="A368">
        <v>32</v>
      </c>
      <c r="B368" t="s">
        <v>8</v>
      </c>
      <c r="C368" t="s">
        <v>7</v>
      </c>
      <c r="D368">
        <v>4</v>
      </c>
      <c r="E368">
        <v>8</v>
      </c>
      <c r="F368" t="s">
        <v>0</v>
      </c>
      <c r="G368">
        <v>52</v>
      </c>
      <c r="H368" t="s">
        <v>1</v>
      </c>
      <c r="I368">
        <v>0</v>
      </c>
      <c r="J368">
        <v>2</v>
      </c>
      <c r="K368">
        <v>0</v>
      </c>
      <c r="L368">
        <v>2</v>
      </c>
      <c r="M368">
        <v>0</v>
      </c>
      <c r="N368">
        <v>9180</v>
      </c>
      <c r="O368">
        <v>9180</v>
      </c>
    </row>
    <row r="369" spans="1:15" x14ac:dyDescent="0.25">
      <c r="A369">
        <v>32</v>
      </c>
      <c r="B369" t="s">
        <v>8</v>
      </c>
      <c r="C369" t="s">
        <v>7</v>
      </c>
      <c r="D369">
        <v>4</v>
      </c>
      <c r="E369">
        <v>9</v>
      </c>
      <c r="F369" t="s">
        <v>0</v>
      </c>
      <c r="G369">
        <v>52</v>
      </c>
      <c r="H369" t="s">
        <v>1</v>
      </c>
      <c r="I369">
        <v>0</v>
      </c>
      <c r="J369">
        <v>2</v>
      </c>
      <c r="K369">
        <v>0</v>
      </c>
      <c r="L369">
        <v>2</v>
      </c>
      <c r="M369">
        <v>0</v>
      </c>
      <c r="N369">
        <v>9175</v>
      </c>
      <c r="O369">
        <v>9175</v>
      </c>
    </row>
    <row r="370" spans="1:15" x14ac:dyDescent="0.25">
      <c r="A370">
        <v>32</v>
      </c>
      <c r="B370" t="s">
        <v>8</v>
      </c>
      <c r="C370" t="s">
        <v>7</v>
      </c>
      <c r="D370">
        <v>4</v>
      </c>
      <c r="E370">
        <v>10</v>
      </c>
      <c r="F370" t="s">
        <v>0</v>
      </c>
      <c r="G370">
        <v>52</v>
      </c>
      <c r="H370" t="s">
        <v>1</v>
      </c>
      <c r="I370">
        <v>0</v>
      </c>
      <c r="J370">
        <v>2</v>
      </c>
      <c r="K370">
        <v>0</v>
      </c>
      <c r="L370">
        <v>2</v>
      </c>
      <c r="M370">
        <v>0</v>
      </c>
      <c r="N370">
        <v>9240</v>
      </c>
      <c r="O370">
        <v>9240</v>
      </c>
    </row>
    <row r="371" spans="1:15" x14ac:dyDescent="0.25">
      <c r="A371">
        <v>32</v>
      </c>
      <c r="B371" t="s">
        <v>8</v>
      </c>
      <c r="C371" t="s">
        <v>7</v>
      </c>
      <c r="D371">
        <v>4</v>
      </c>
      <c r="E371">
        <v>11</v>
      </c>
      <c r="F371" t="s">
        <v>0</v>
      </c>
      <c r="G371">
        <v>52</v>
      </c>
      <c r="H371" t="s">
        <v>1</v>
      </c>
      <c r="I371">
        <v>0</v>
      </c>
      <c r="J371">
        <v>7</v>
      </c>
      <c r="K371">
        <v>0</v>
      </c>
      <c r="L371">
        <v>4</v>
      </c>
      <c r="M371">
        <v>0</v>
      </c>
      <c r="N371">
        <v>33101</v>
      </c>
      <c r="O371">
        <v>33101</v>
      </c>
    </row>
    <row r="372" spans="1:15" x14ac:dyDescent="0.25">
      <c r="A372">
        <v>32</v>
      </c>
      <c r="B372" t="s">
        <v>8</v>
      </c>
      <c r="C372" t="s">
        <v>7</v>
      </c>
      <c r="D372">
        <v>4</v>
      </c>
      <c r="E372">
        <v>12</v>
      </c>
      <c r="F372" t="s">
        <v>0</v>
      </c>
      <c r="G372">
        <v>52</v>
      </c>
      <c r="H372" t="s">
        <v>1</v>
      </c>
      <c r="I372">
        <v>0</v>
      </c>
      <c r="J372">
        <v>14</v>
      </c>
      <c r="K372">
        <v>0</v>
      </c>
      <c r="L372">
        <v>10</v>
      </c>
      <c r="M372">
        <v>0</v>
      </c>
      <c r="N372">
        <v>88985</v>
      </c>
      <c r="O372">
        <v>88985</v>
      </c>
    </row>
    <row r="373" spans="1:15" x14ac:dyDescent="0.25">
      <c r="A373">
        <v>32</v>
      </c>
      <c r="B373" t="s">
        <v>8</v>
      </c>
      <c r="C373" t="s">
        <v>7</v>
      </c>
      <c r="D373">
        <v>4</v>
      </c>
      <c r="E373">
        <v>13</v>
      </c>
      <c r="F373" t="s">
        <v>0</v>
      </c>
      <c r="G373">
        <v>52</v>
      </c>
      <c r="H373" t="s">
        <v>1</v>
      </c>
      <c r="I373">
        <v>0</v>
      </c>
      <c r="J373">
        <v>14</v>
      </c>
      <c r="K373">
        <v>0</v>
      </c>
      <c r="L373">
        <v>10</v>
      </c>
      <c r="M373">
        <v>0</v>
      </c>
      <c r="N373">
        <v>88987</v>
      </c>
      <c r="O373">
        <v>88987</v>
      </c>
    </row>
    <row r="374" spans="1:15" x14ac:dyDescent="0.25">
      <c r="A374">
        <v>32</v>
      </c>
      <c r="B374" t="s">
        <v>8</v>
      </c>
      <c r="C374" t="s">
        <v>7</v>
      </c>
      <c r="D374">
        <v>4</v>
      </c>
      <c r="E374">
        <v>14</v>
      </c>
      <c r="F374" t="s">
        <v>0</v>
      </c>
      <c r="G374">
        <v>52</v>
      </c>
      <c r="H374" t="s">
        <v>1</v>
      </c>
      <c r="I374">
        <v>0</v>
      </c>
      <c r="J374">
        <v>13</v>
      </c>
      <c r="K374">
        <v>0</v>
      </c>
      <c r="L374">
        <v>10</v>
      </c>
      <c r="M374">
        <v>0</v>
      </c>
      <c r="N374">
        <v>85429</v>
      </c>
      <c r="O374">
        <v>85429</v>
      </c>
    </row>
    <row r="375" spans="1:15" x14ac:dyDescent="0.25">
      <c r="A375">
        <v>32</v>
      </c>
      <c r="B375" t="s">
        <v>8</v>
      </c>
      <c r="C375" t="s">
        <v>7</v>
      </c>
      <c r="D375">
        <v>4</v>
      </c>
      <c r="E375">
        <v>15</v>
      </c>
      <c r="F375" t="s">
        <v>0</v>
      </c>
      <c r="G375">
        <v>52</v>
      </c>
      <c r="H375" t="s">
        <v>1</v>
      </c>
      <c r="I375">
        <v>0</v>
      </c>
      <c r="J375">
        <v>14</v>
      </c>
      <c r="K375">
        <v>0</v>
      </c>
      <c r="L375">
        <v>11</v>
      </c>
      <c r="M375">
        <v>0</v>
      </c>
      <c r="N375">
        <v>86071</v>
      </c>
      <c r="O375">
        <v>86071</v>
      </c>
    </row>
    <row r="376" spans="1:15" x14ac:dyDescent="0.25">
      <c r="A376">
        <v>32</v>
      </c>
      <c r="B376" t="s">
        <v>8</v>
      </c>
      <c r="C376" t="s">
        <v>7</v>
      </c>
      <c r="D376">
        <v>4</v>
      </c>
      <c r="E376">
        <v>16</v>
      </c>
      <c r="F376" t="s">
        <v>0</v>
      </c>
      <c r="G376">
        <v>52</v>
      </c>
      <c r="H376" t="s">
        <v>1</v>
      </c>
      <c r="I376">
        <v>0</v>
      </c>
      <c r="J376">
        <v>14</v>
      </c>
      <c r="K376">
        <v>0</v>
      </c>
      <c r="L376">
        <v>11</v>
      </c>
      <c r="M376">
        <v>0</v>
      </c>
      <c r="N376">
        <v>86161</v>
      </c>
      <c r="O376">
        <v>86161</v>
      </c>
    </row>
    <row r="377" spans="1:15" x14ac:dyDescent="0.25">
      <c r="A377">
        <v>32</v>
      </c>
      <c r="B377" t="s">
        <v>8</v>
      </c>
      <c r="C377" t="s">
        <v>7</v>
      </c>
      <c r="D377">
        <v>4</v>
      </c>
      <c r="E377">
        <v>17</v>
      </c>
      <c r="F377" t="s">
        <v>0</v>
      </c>
      <c r="G377">
        <v>52</v>
      </c>
      <c r="H377" t="s">
        <v>1</v>
      </c>
      <c r="I377">
        <v>0</v>
      </c>
      <c r="J377">
        <v>15</v>
      </c>
      <c r="K377">
        <v>0</v>
      </c>
      <c r="L377">
        <v>11</v>
      </c>
      <c r="M377">
        <v>0</v>
      </c>
      <c r="N377">
        <v>81298</v>
      </c>
      <c r="O377">
        <v>81298</v>
      </c>
    </row>
    <row r="378" spans="1:15" x14ac:dyDescent="0.25">
      <c r="A378">
        <v>32</v>
      </c>
      <c r="B378" t="s">
        <v>8</v>
      </c>
      <c r="C378" t="s">
        <v>7</v>
      </c>
      <c r="D378">
        <v>4</v>
      </c>
      <c r="E378">
        <v>18</v>
      </c>
      <c r="F378" t="s">
        <v>0</v>
      </c>
      <c r="G378">
        <v>52</v>
      </c>
      <c r="H378" t="s">
        <v>1</v>
      </c>
      <c r="I378">
        <v>0</v>
      </c>
      <c r="J378">
        <v>15</v>
      </c>
      <c r="K378">
        <v>0</v>
      </c>
      <c r="L378">
        <v>11</v>
      </c>
      <c r="M378">
        <v>0</v>
      </c>
      <c r="N378">
        <v>81286</v>
      </c>
      <c r="O378">
        <v>81286</v>
      </c>
    </row>
    <row r="379" spans="1:15" x14ac:dyDescent="0.25">
      <c r="A379">
        <v>32</v>
      </c>
      <c r="B379" t="s">
        <v>8</v>
      </c>
      <c r="C379" t="s">
        <v>7</v>
      </c>
      <c r="D379">
        <v>4</v>
      </c>
      <c r="E379">
        <v>19</v>
      </c>
      <c r="F379" t="s">
        <v>0</v>
      </c>
      <c r="G379">
        <v>52</v>
      </c>
      <c r="H379" t="s">
        <v>2</v>
      </c>
      <c r="I379">
        <v>0</v>
      </c>
      <c r="J379">
        <v>34</v>
      </c>
      <c r="K379">
        <v>0</v>
      </c>
      <c r="L379">
        <v>27</v>
      </c>
      <c r="M379">
        <v>0</v>
      </c>
      <c r="N379">
        <v>600151</v>
      </c>
      <c r="O379">
        <v>600151</v>
      </c>
    </row>
    <row r="380" spans="1:15" x14ac:dyDescent="0.25">
      <c r="A380">
        <v>32</v>
      </c>
      <c r="B380" t="s">
        <v>8</v>
      </c>
      <c r="C380" t="s">
        <v>7</v>
      </c>
      <c r="D380">
        <v>4</v>
      </c>
      <c r="E380">
        <v>1</v>
      </c>
      <c r="F380" t="s">
        <v>4</v>
      </c>
      <c r="G380">
        <v>12</v>
      </c>
      <c r="H380" t="s">
        <v>1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</row>
    <row r="381" spans="1:15" x14ac:dyDescent="0.25">
      <c r="A381">
        <v>32</v>
      </c>
      <c r="B381" t="s">
        <v>8</v>
      </c>
      <c r="C381" t="s">
        <v>7</v>
      </c>
      <c r="D381">
        <v>4</v>
      </c>
      <c r="E381">
        <v>2</v>
      </c>
      <c r="F381" t="s">
        <v>4</v>
      </c>
      <c r="G381">
        <v>27</v>
      </c>
      <c r="H381" t="s">
        <v>1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</row>
    <row r="382" spans="1:15" x14ac:dyDescent="0.25">
      <c r="A382">
        <v>32</v>
      </c>
      <c r="B382" t="s">
        <v>8</v>
      </c>
      <c r="C382" t="s">
        <v>7</v>
      </c>
      <c r="D382">
        <v>4</v>
      </c>
      <c r="E382">
        <v>3</v>
      </c>
      <c r="F382" t="s">
        <v>4</v>
      </c>
      <c r="G382">
        <v>27</v>
      </c>
      <c r="H382" t="s">
        <v>1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</row>
    <row r="383" spans="1:15" x14ac:dyDescent="0.25">
      <c r="A383">
        <v>32</v>
      </c>
      <c r="B383" t="s">
        <v>8</v>
      </c>
      <c r="C383" t="s">
        <v>7</v>
      </c>
      <c r="D383">
        <v>4</v>
      </c>
      <c r="E383">
        <v>4</v>
      </c>
      <c r="F383" t="s">
        <v>4</v>
      </c>
      <c r="G383">
        <v>52</v>
      </c>
      <c r="H383" t="s">
        <v>1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</row>
    <row r="384" spans="1:15" x14ac:dyDescent="0.25">
      <c r="A384">
        <v>32</v>
      </c>
      <c r="B384" t="s">
        <v>8</v>
      </c>
      <c r="C384" t="s">
        <v>7</v>
      </c>
      <c r="D384">
        <v>4</v>
      </c>
      <c r="E384">
        <v>5</v>
      </c>
      <c r="F384" t="s">
        <v>4</v>
      </c>
      <c r="G384">
        <v>52</v>
      </c>
      <c r="H384" t="s">
        <v>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</row>
    <row r="385" spans="1:15" x14ac:dyDescent="0.25">
      <c r="A385">
        <v>32</v>
      </c>
      <c r="B385" t="s">
        <v>8</v>
      </c>
      <c r="C385" t="s">
        <v>7</v>
      </c>
      <c r="D385">
        <v>4</v>
      </c>
      <c r="E385">
        <v>6</v>
      </c>
      <c r="F385" t="s">
        <v>4</v>
      </c>
      <c r="G385">
        <v>52</v>
      </c>
      <c r="H385" t="s">
        <v>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x14ac:dyDescent="0.25">
      <c r="A386">
        <v>32</v>
      </c>
      <c r="B386" t="s">
        <v>8</v>
      </c>
      <c r="C386" t="s">
        <v>7</v>
      </c>
      <c r="D386">
        <v>4</v>
      </c>
      <c r="E386">
        <v>7</v>
      </c>
      <c r="F386" t="s">
        <v>4</v>
      </c>
      <c r="G386">
        <v>52</v>
      </c>
      <c r="H386" t="s">
        <v>1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</row>
    <row r="387" spans="1:15" x14ac:dyDescent="0.25">
      <c r="A387">
        <v>32</v>
      </c>
      <c r="B387" t="s">
        <v>8</v>
      </c>
      <c r="C387" t="s">
        <v>7</v>
      </c>
      <c r="D387">
        <v>4</v>
      </c>
      <c r="E387">
        <v>8</v>
      </c>
      <c r="F387" t="s">
        <v>4</v>
      </c>
      <c r="G387">
        <v>52</v>
      </c>
      <c r="H387" t="s">
        <v>1</v>
      </c>
      <c r="I387">
        <v>2</v>
      </c>
      <c r="J387">
        <v>0</v>
      </c>
      <c r="K387">
        <v>2</v>
      </c>
      <c r="L387">
        <v>0</v>
      </c>
      <c r="M387">
        <v>843</v>
      </c>
      <c r="N387">
        <v>0</v>
      </c>
      <c r="O387">
        <v>843</v>
      </c>
    </row>
    <row r="388" spans="1:15" x14ac:dyDescent="0.25">
      <c r="A388">
        <v>32</v>
      </c>
      <c r="B388" t="s">
        <v>8</v>
      </c>
      <c r="C388" t="s">
        <v>7</v>
      </c>
      <c r="D388">
        <v>4</v>
      </c>
      <c r="E388">
        <v>9</v>
      </c>
      <c r="F388" t="s">
        <v>4</v>
      </c>
      <c r="G388">
        <v>52</v>
      </c>
      <c r="H388" t="s">
        <v>1</v>
      </c>
      <c r="I388">
        <v>2</v>
      </c>
      <c r="J388">
        <v>0</v>
      </c>
      <c r="K388">
        <v>2</v>
      </c>
      <c r="L388">
        <v>0</v>
      </c>
      <c r="M388">
        <v>848</v>
      </c>
      <c r="N388">
        <v>0</v>
      </c>
      <c r="O388">
        <v>848</v>
      </c>
    </row>
    <row r="389" spans="1:15" x14ac:dyDescent="0.25">
      <c r="A389">
        <v>32</v>
      </c>
      <c r="B389" t="s">
        <v>8</v>
      </c>
      <c r="C389" t="s">
        <v>7</v>
      </c>
      <c r="D389">
        <v>4</v>
      </c>
      <c r="E389">
        <v>10</v>
      </c>
      <c r="F389" t="s">
        <v>4</v>
      </c>
      <c r="G389">
        <v>52</v>
      </c>
      <c r="H389" t="s">
        <v>1</v>
      </c>
      <c r="I389">
        <v>4</v>
      </c>
      <c r="J389">
        <v>0</v>
      </c>
      <c r="K389">
        <v>4</v>
      </c>
      <c r="L389">
        <v>0</v>
      </c>
      <c r="M389">
        <v>2539</v>
      </c>
      <c r="N389">
        <v>0</v>
      </c>
      <c r="O389">
        <v>2539</v>
      </c>
    </row>
    <row r="390" spans="1:15" x14ac:dyDescent="0.25">
      <c r="A390">
        <v>32</v>
      </c>
      <c r="B390" t="s">
        <v>8</v>
      </c>
      <c r="C390" t="s">
        <v>7</v>
      </c>
      <c r="D390">
        <v>4</v>
      </c>
      <c r="E390">
        <v>11</v>
      </c>
      <c r="F390" t="s">
        <v>4</v>
      </c>
      <c r="G390">
        <v>52</v>
      </c>
      <c r="H390" t="s">
        <v>1</v>
      </c>
      <c r="I390">
        <v>7</v>
      </c>
      <c r="J390">
        <v>0</v>
      </c>
      <c r="K390">
        <v>5</v>
      </c>
      <c r="L390">
        <v>0</v>
      </c>
      <c r="M390">
        <v>3684</v>
      </c>
      <c r="N390">
        <v>0</v>
      </c>
      <c r="O390">
        <v>3684</v>
      </c>
    </row>
    <row r="391" spans="1:15" x14ac:dyDescent="0.25">
      <c r="A391">
        <v>32</v>
      </c>
      <c r="B391" t="s">
        <v>8</v>
      </c>
      <c r="C391" t="s">
        <v>7</v>
      </c>
      <c r="D391">
        <v>4</v>
      </c>
      <c r="E391">
        <v>12</v>
      </c>
      <c r="F391" t="s">
        <v>4</v>
      </c>
      <c r="G391">
        <v>52</v>
      </c>
      <c r="H391" t="s">
        <v>1</v>
      </c>
      <c r="I391">
        <v>13</v>
      </c>
      <c r="J391">
        <v>0</v>
      </c>
      <c r="K391">
        <v>10</v>
      </c>
      <c r="L391">
        <v>0</v>
      </c>
      <c r="M391">
        <v>13076</v>
      </c>
      <c r="N391">
        <v>0</v>
      </c>
      <c r="O391">
        <v>13076</v>
      </c>
    </row>
    <row r="392" spans="1:15" x14ac:dyDescent="0.25">
      <c r="A392">
        <v>32</v>
      </c>
      <c r="B392" t="s">
        <v>8</v>
      </c>
      <c r="C392" t="s">
        <v>7</v>
      </c>
      <c r="D392">
        <v>4</v>
      </c>
      <c r="E392">
        <v>13</v>
      </c>
      <c r="F392" t="s">
        <v>4</v>
      </c>
      <c r="G392">
        <v>52</v>
      </c>
      <c r="H392" t="s">
        <v>1</v>
      </c>
      <c r="I392">
        <v>13</v>
      </c>
      <c r="J392">
        <v>0</v>
      </c>
      <c r="K392">
        <v>10</v>
      </c>
      <c r="L392">
        <v>0</v>
      </c>
      <c r="M392">
        <v>13147</v>
      </c>
      <c r="N392">
        <v>0</v>
      </c>
      <c r="O392">
        <v>13147</v>
      </c>
    </row>
    <row r="393" spans="1:15" x14ac:dyDescent="0.25">
      <c r="A393">
        <v>32</v>
      </c>
      <c r="B393" t="s">
        <v>8</v>
      </c>
      <c r="C393" t="s">
        <v>7</v>
      </c>
      <c r="D393">
        <v>4</v>
      </c>
      <c r="E393">
        <v>14</v>
      </c>
      <c r="F393" t="s">
        <v>4</v>
      </c>
      <c r="G393">
        <v>52</v>
      </c>
      <c r="H393" t="s">
        <v>1</v>
      </c>
      <c r="I393">
        <v>17</v>
      </c>
      <c r="J393">
        <v>0</v>
      </c>
      <c r="K393">
        <v>13</v>
      </c>
      <c r="L393">
        <v>0</v>
      </c>
      <c r="M393">
        <v>15803</v>
      </c>
      <c r="N393">
        <v>0</v>
      </c>
      <c r="O393">
        <v>15803</v>
      </c>
    </row>
    <row r="394" spans="1:15" x14ac:dyDescent="0.25">
      <c r="A394">
        <v>32</v>
      </c>
      <c r="B394" t="s">
        <v>8</v>
      </c>
      <c r="C394" t="s">
        <v>7</v>
      </c>
      <c r="D394">
        <v>4</v>
      </c>
      <c r="E394">
        <v>15</v>
      </c>
      <c r="F394" t="s">
        <v>4</v>
      </c>
      <c r="G394">
        <v>52</v>
      </c>
      <c r="H394" t="s">
        <v>1</v>
      </c>
      <c r="I394">
        <v>18</v>
      </c>
      <c r="J394">
        <v>0</v>
      </c>
      <c r="K394">
        <v>14</v>
      </c>
      <c r="L394">
        <v>0</v>
      </c>
      <c r="M394">
        <v>15917</v>
      </c>
      <c r="N394">
        <v>0</v>
      </c>
      <c r="O394">
        <v>15917</v>
      </c>
    </row>
    <row r="395" spans="1:15" x14ac:dyDescent="0.25">
      <c r="A395">
        <v>32</v>
      </c>
      <c r="B395" t="s">
        <v>8</v>
      </c>
      <c r="C395" t="s">
        <v>7</v>
      </c>
      <c r="D395">
        <v>4</v>
      </c>
      <c r="E395">
        <v>16</v>
      </c>
      <c r="F395" t="s">
        <v>4</v>
      </c>
      <c r="G395">
        <v>52</v>
      </c>
      <c r="H395" t="s">
        <v>1</v>
      </c>
      <c r="I395">
        <v>18</v>
      </c>
      <c r="J395">
        <v>0</v>
      </c>
      <c r="K395">
        <v>14</v>
      </c>
      <c r="L395">
        <v>0</v>
      </c>
      <c r="M395">
        <v>15975</v>
      </c>
      <c r="N395">
        <v>0</v>
      </c>
      <c r="O395">
        <v>15975</v>
      </c>
    </row>
    <row r="396" spans="1:15" x14ac:dyDescent="0.25">
      <c r="A396">
        <v>32</v>
      </c>
      <c r="B396" t="s">
        <v>8</v>
      </c>
      <c r="C396" t="s">
        <v>7</v>
      </c>
      <c r="D396">
        <v>4</v>
      </c>
      <c r="E396">
        <v>17</v>
      </c>
      <c r="F396" t="s">
        <v>4</v>
      </c>
      <c r="G396">
        <v>52</v>
      </c>
      <c r="H396" t="s">
        <v>1</v>
      </c>
      <c r="I396">
        <v>20</v>
      </c>
      <c r="J396">
        <v>0</v>
      </c>
      <c r="K396">
        <v>15</v>
      </c>
      <c r="L396">
        <v>0</v>
      </c>
      <c r="M396">
        <v>16789</v>
      </c>
      <c r="N396">
        <v>0</v>
      </c>
      <c r="O396">
        <v>16789</v>
      </c>
    </row>
    <row r="397" spans="1:15" x14ac:dyDescent="0.25">
      <c r="A397">
        <v>32</v>
      </c>
      <c r="B397" t="s">
        <v>8</v>
      </c>
      <c r="C397" t="s">
        <v>7</v>
      </c>
      <c r="D397">
        <v>4</v>
      </c>
      <c r="E397">
        <v>18</v>
      </c>
      <c r="F397" t="s">
        <v>4</v>
      </c>
      <c r="G397">
        <v>52</v>
      </c>
      <c r="H397" t="s">
        <v>1</v>
      </c>
      <c r="I397">
        <v>20</v>
      </c>
      <c r="J397">
        <v>0</v>
      </c>
      <c r="K397">
        <v>15</v>
      </c>
      <c r="L397">
        <v>0</v>
      </c>
      <c r="M397">
        <v>16685</v>
      </c>
      <c r="N397">
        <v>0</v>
      </c>
      <c r="O397">
        <v>16685</v>
      </c>
    </row>
    <row r="398" spans="1:15" x14ac:dyDescent="0.25">
      <c r="A398">
        <v>32</v>
      </c>
      <c r="B398" t="s">
        <v>8</v>
      </c>
      <c r="C398" t="s">
        <v>7</v>
      </c>
      <c r="D398">
        <v>4</v>
      </c>
      <c r="E398">
        <v>19</v>
      </c>
      <c r="F398" t="s">
        <v>4</v>
      </c>
      <c r="G398">
        <v>52</v>
      </c>
      <c r="H398" t="s">
        <v>1</v>
      </c>
      <c r="I398">
        <v>24</v>
      </c>
      <c r="J398">
        <v>0</v>
      </c>
      <c r="K398">
        <v>17</v>
      </c>
      <c r="L398">
        <v>0</v>
      </c>
      <c r="M398">
        <v>17660</v>
      </c>
      <c r="N398">
        <v>0</v>
      </c>
      <c r="O398">
        <v>17660</v>
      </c>
    </row>
    <row r="399" spans="1:15" x14ac:dyDescent="0.25">
      <c r="A399">
        <v>32</v>
      </c>
      <c r="B399" t="s">
        <v>8</v>
      </c>
      <c r="C399" t="s">
        <v>7</v>
      </c>
      <c r="D399">
        <v>4</v>
      </c>
      <c r="E399">
        <v>20</v>
      </c>
      <c r="F399" t="s">
        <v>4</v>
      </c>
      <c r="G399">
        <v>52</v>
      </c>
      <c r="H399" t="s">
        <v>1</v>
      </c>
      <c r="I399">
        <v>27</v>
      </c>
      <c r="J399">
        <v>0</v>
      </c>
      <c r="K399">
        <v>18</v>
      </c>
      <c r="L399">
        <v>0</v>
      </c>
      <c r="M399">
        <v>20067</v>
      </c>
      <c r="N399">
        <v>0</v>
      </c>
      <c r="O399">
        <v>20067</v>
      </c>
    </row>
    <row r="400" spans="1:15" x14ac:dyDescent="0.25">
      <c r="A400">
        <v>32</v>
      </c>
      <c r="B400" t="s">
        <v>8</v>
      </c>
      <c r="C400" t="s">
        <v>7</v>
      </c>
      <c r="D400">
        <v>4</v>
      </c>
      <c r="E400">
        <v>21</v>
      </c>
      <c r="F400" t="s">
        <v>4</v>
      </c>
      <c r="G400">
        <v>52</v>
      </c>
      <c r="H400" t="s">
        <v>1</v>
      </c>
      <c r="I400">
        <v>27</v>
      </c>
      <c r="J400">
        <v>0</v>
      </c>
      <c r="K400">
        <v>18</v>
      </c>
      <c r="L400">
        <v>0</v>
      </c>
      <c r="M400">
        <v>20343</v>
      </c>
      <c r="N400">
        <v>0</v>
      </c>
      <c r="O400">
        <v>20343</v>
      </c>
    </row>
    <row r="401" spans="1:15" x14ac:dyDescent="0.25">
      <c r="A401">
        <v>32</v>
      </c>
      <c r="B401" t="s">
        <v>8</v>
      </c>
      <c r="C401" t="s">
        <v>7</v>
      </c>
      <c r="D401">
        <v>4</v>
      </c>
      <c r="E401">
        <v>22</v>
      </c>
      <c r="F401" t="s">
        <v>4</v>
      </c>
      <c r="G401">
        <v>52</v>
      </c>
      <c r="H401" t="s">
        <v>1</v>
      </c>
      <c r="I401">
        <v>29</v>
      </c>
      <c r="J401">
        <v>0</v>
      </c>
      <c r="K401">
        <v>21</v>
      </c>
      <c r="L401">
        <v>0</v>
      </c>
      <c r="M401">
        <v>20075</v>
      </c>
      <c r="N401">
        <v>0</v>
      </c>
      <c r="O401">
        <v>20075</v>
      </c>
    </row>
    <row r="402" spans="1:15" x14ac:dyDescent="0.25">
      <c r="A402">
        <v>32</v>
      </c>
      <c r="B402" t="s">
        <v>8</v>
      </c>
      <c r="C402" t="s">
        <v>7</v>
      </c>
      <c r="D402">
        <v>4</v>
      </c>
      <c r="E402">
        <v>23</v>
      </c>
      <c r="F402" t="s">
        <v>4</v>
      </c>
      <c r="G402">
        <v>52</v>
      </c>
      <c r="H402" t="s">
        <v>1</v>
      </c>
      <c r="I402">
        <v>37</v>
      </c>
      <c r="J402">
        <v>0</v>
      </c>
      <c r="K402">
        <v>24</v>
      </c>
      <c r="L402">
        <v>0</v>
      </c>
      <c r="M402">
        <v>26421</v>
      </c>
      <c r="N402">
        <v>0</v>
      </c>
      <c r="O402">
        <v>26421</v>
      </c>
    </row>
    <row r="403" spans="1:15" x14ac:dyDescent="0.25">
      <c r="A403">
        <v>32</v>
      </c>
      <c r="B403" t="s">
        <v>8</v>
      </c>
      <c r="C403" t="s">
        <v>7</v>
      </c>
      <c r="D403">
        <v>4</v>
      </c>
      <c r="E403">
        <v>24</v>
      </c>
      <c r="F403" t="s">
        <v>4</v>
      </c>
      <c r="G403">
        <v>52</v>
      </c>
      <c r="H403" t="s">
        <v>1</v>
      </c>
      <c r="I403">
        <v>37</v>
      </c>
      <c r="J403">
        <v>0</v>
      </c>
      <c r="K403">
        <v>24</v>
      </c>
      <c r="L403">
        <v>0</v>
      </c>
      <c r="M403">
        <v>26214</v>
      </c>
      <c r="N403">
        <v>0</v>
      </c>
      <c r="O403">
        <v>26214</v>
      </c>
    </row>
    <row r="404" spans="1:15" x14ac:dyDescent="0.25">
      <c r="A404">
        <v>32</v>
      </c>
      <c r="B404" t="s">
        <v>8</v>
      </c>
      <c r="C404" t="s">
        <v>7</v>
      </c>
      <c r="D404">
        <v>4</v>
      </c>
      <c r="E404">
        <v>25</v>
      </c>
      <c r="F404" t="s">
        <v>4</v>
      </c>
      <c r="G404">
        <v>52</v>
      </c>
      <c r="H404" t="s">
        <v>1</v>
      </c>
      <c r="I404">
        <v>41</v>
      </c>
      <c r="J404">
        <v>0</v>
      </c>
      <c r="K404">
        <v>29</v>
      </c>
      <c r="L404">
        <v>0</v>
      </c>
      <c r="M404">
        <v>42081</v>
      </c>
      <c r="N404">
        <v>0</v>
      </c>
      <c r="O404">
        <v>42081</v>
      </c>
    </row>
    <row r="405" spans="1:15" x14ac:dyDescent="0.25">
      <c r="A405">
        <v>32</v>
      </c>
      <c r="B405" t="s">
        <v>8</v>
      </c>
      <c r="C405" t="s">
        <v>7</v>
      </c>
      <c r="D405">
        <v>4</v>
      </c>
      <c r="E405">
        <v>26</v>
      </c>
      <c r="F405" t="s">
        <v>4</v>
      </c>
      <c r="G405">
        <v>52</v>
      </c>
      <c r="H405" t="s">
        <v>1</v>
      </c>
      <c r="I405">
        <v>41</v>
      </c>
      <c r="J405">
        <v>0</v>
      </c>
      <c r="K405">
        <v>29</v>
      </c>
      <c r="L405">
        <v>0</v>
      </c>
      <c r="M405">
        <v>42275</v>
      </c>
      <c r="N405">
        <v>0</v>
      </c>
      <c r="O405">
        <v>42275</v>
      </c>
    </row>
    <row r="406" spans="1:15" x14ac:dyDescent="0.25">
      <c r="A406">
        <v>32</v>
      </c>
      <c r="B406" t="s">
        <v>8</v>
      </c>
      <c r="C406" t="s">
        <v>7</v>
      </c>
      <c r="D406">
        <v>4</v>
      </c>
      <c r="E406">
        <v>27</v>
      </c>
      <c r="F406" t="s">
        <v>4</v>
      </c>
      <c r="G406">
        <v>52</v>
      </c>
      <c r="H406" t="s">
        <v>1</v>
      </c>
      <c r="I406">
        <v>46</v>
      </c>
      <c r="J406">
        <v>0</v>
      </c>
      <c r="K406">
        <v>34</v>
      </c>
      <c r="L406">
        <v>0</v>
      </c>
      <c r="M406">
        <v>91479</v>
      </c>
      <c r="N406">
        <v>0</v>
      </c>
      <c r="O406">
        <v>91479</v>
      </c>
    </row>
    <row r="407" spans="1:15" x14ac:dyDescent="0.25">
      <c r="A407">
        <v>32</v>
      </c>
      <c r="B407" t="s">
        <v>8</v>
      </c>
      <c r="C407" t="s">
        <v>7</v>
      </c>
      <c r="D407">
        <v>4</v>
      </c>
      <c r="E407">
        <v>28</v>
      </c>
      <c r="F407" t="s">
        <v>4</v>
      </c>
      <c r="G407">
        <v>52</v>
      </c>
      <c r="H407" t="s">
        <v>1</v>
      </c>
      <c r="I407">
        <v>45</v>
      </c>
      <c r="J407">
        <v>0</v>
      </c>
      <c r="K407">
        <v>33</v>
      </c>
      <c r="L407">
        <v>0</v>
      </c>
      <c r="M407">
        <v>81526</v>
      </c>
      <c r="N407">
        <v>0</v>
      </c>
      <c r="O407">
        <v>81526</v>
      </c>
    </row>
    <row r="408" spans="1:15" x14ac:dyDescent="0.25">
      <c r="A408">
        <v>32</v>
      </c>
      <c r="B408" t="s">
        <v>8</v>
      </c>
      <c r="C408" t="s">
        <v>7</v>
      </c>
      <c r="D408">
        <v>4</v>
      </c>
      <c r="E408">
        <v>29</v>
      </c>
      <c r="F408" t="s">
        <v>4</v>
      </c>
      <c r="G408">
        <v>52</v>
      </c>
      <c r="H408" t="s">
        <v>2</v>
      </c>
      <c r="I408">
        <v>48</v>
      </c>
      <c r="J408">
        <v>10</v>
      </c>
      <c r="K408">
        <v>33</v>
      </c>
      <c r="L408">
        <v>9</v>
      </c>
      <c r="M408">
        <v>32442</v>
      </c>
      <c r="N408">
        <v>567246</v>
      </c>
      <c r="O408">
        <v>599688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1"/>
  <sheetViews>
    <sheetView workbookViewId="0">
      <selection activeCell="D22" sqref="D22"/>
    </sheetView>
  </sheetViews>
  <sheetFormatPr defaultRowHeight="15" x14ac:dyDescent="0.25"/>
  <sheetData>
    <row r="1" spans="1:24" x14ac:dyDescent="0.25">
      <c r="A1" t="s">
        <v>8</v>
      </c>
      <c r="B1" t="s">
        <v>3</v>
      </c>
      <c r="C1" t="s">
        <v>0</v>
      </c>
      <c r="D1" t="s">
        <v>4</v>
      </c>
      <c r="F1" t="s">
        <v>5</v>
      </c>
      <c r="G1" t="s">
        <v>3</v>
      </c>
      <c r="H1" t="s">
        <v>0</v>
      </c>
      <c r="I1" t="s">
        <v>4</v>
      </c>
      <c r="K1" t="s">
        <v>6</v>
      </c>
      <c r="L1" t="s">
        <v>3</v>
      </c>
      <c r="M1" t="s">
        <v>0</v>
      </c>
      <c r="N1" t="s">
        <v>4</v>
      </c>
      <c r="P1" t="s">
        <v>7</v>
      </c>
      <c r="Q1" t="s">
        <v>3</v>
      </c>
      <c r="R1" t="s">
        <v>0</v>
      </c>
      <c r="S1" t="s">
        <v>4</v>
      </c>
      <c r="U1" t="s">
        <v>9</v>
      </c>
      <c r="V1" t="s">
        <v>3</v>
      </c>
      <c r="W1" t="s">
        <v>0</v>
      </c>
      <c r="X1" t="s">
        <v>4</v>
      </c>
    </row>
    <row r="2" spans="1:24" x14ac:dyDescent="0.25">
      <c r="A2">
        <v>1</v>
      </c>
      <c r="B2">
        <f>SUMIFS(DATA!O:O,DATA!E:E,ANALYSIS!A2,DATA!F:F,"=CBS",DATA!B:B,"=room")/COUNTIFS(DATA!E:E,ANALYSIS!A2,DATA!F:F,"=CBS",DATA!B:B,"=room")</f>
        <v>0</v>
      </c>
      <c r="C2">
        <f>SUMIFS(DATA!O:O,DATA!E:E,ANALYSIS!A2,DATA!F:F,"=Picat",DATA!B:B,"=room")/COUNTIFS(DATA!E:E,ANALYSIS!A2,DATA!F:F,"=Picat",DATA!B:B,"=room")</f>
        <v>0</v>
      </c>
      <c r="D2">
        <f>SUMIFS(DATA!O:O,DATA!E:E,ANALYSIS!A2,DATA!F:F,"=Hybrid",DATA!B:B,"=room")/COUNTIFS(DATA!E:E,ANALYSIS!A2,DATA!F:F,"=Hybrid",DATA!B:B,"=room")</f>
        <v>0</v>
      </c>
      <c r="F2">
        <v>1</v>
      </c>
      <c r="G2">
        <f>SUMIFS(DATA!O:O,DATA!E:E,ANALYSIS!A2,DATA!F:F,"=CBS",DATA!B:B,"=maze")/COUNTIFS(DATA!E:E,ANALYSIS!A2,DATA!F:F,"=CBS",DATA!B:B,"=maze")</f>
        <v>0</v>
      </c>
      <c r="H2">
        <f>SUMIFS(DATA!O:O,DATA!E:E,ANALYSIS!A2,DATA!F:F,"=Picat",DATA!B:B,"=maze")/COUNTIFS(DATA!E:E,ANALYSIS!A2,DATA!F:F,"=Picat",DATA!B:B,"=maze")</f>
        <v>0</v>
      </c>
      <c r="I2">
        <f>SUMIFS(DATA!O:O,DATA!E:E,ANALYSIS!A2,DATA!F:F,"=Hybrid",DATA!B:B,"=maze")/COUNTIFS(DATA!E:E,ANALYSIS!A2,DATA!F:F,"=Hybrid",DATA!B:B,"=maze")</f>
        <v>0</v>
      </c>
      <c r="K2">
        <v>1</v>
      </c>
      <c r="L2" t="e">
        <f>SUMIFS(DATA!O:O,DATA!E:E,ANALYSIS!A2,DATA!F:F,"=CBS",DATA!C:C,"=grouped")/COUNTIFS(DATA!E:E,ANALYSIS!A2,DATA!F:F,"=CBS",DATA!C:C,"=grouped")</f>
        <v>#DIV/0!</v>
      </c>
      <c r="M2" t="e">
        <f>SUMIFS(DATA!O:O,DATA!E:E,ANALYSIS!A2,DATA!F:F,"=Picat",DATA!C:C,"=grouped")/COUNTIFS(DATA!E:E,ANALYSIS!A2,DATA!F:F,"=Picat",DATA!C:C,"=grouped")</f>
        <v>#DIV/0!</v>
      </c>
      <c r="N2" t="e">
        <f>SUMIFS(DATA!O:O,DATA!E:E,ANALYSIS!A2,DATA!F:F,"=Hybrid",DATA!C:C,"=grouped")/COUNTIFS(DATA!E:E,ANALYSIS!A2,DATA!F:F,"=Hybrid",DATA!C:C,"=grouped")</f>
        <v>#DIV/0!</v>
      </c>
      <c r="P2">
        <v>1</v>
      </c>
      <c r="Q2">
        <f>SUMIFS(DATA!O:O,DATA!E:E,ANALYSIS!A2,DATA!F:F,"=CBS",DATA!C:C,"=random")/COUNTIFS(DATA!E:E,ANALYSIS!A2,DATA!F:F,"=CBS",DATA!C:C,"=random")</f>
        <v>0</v>
      </c>
      <c r="R2">
        <f>SUMIFS(DATA!O:O,DATA!E:E,ANALYSIS!A2,DATA!F:F,"=Picat",DATA!C:C,"=random")/COUNTIFS(DATA!E:E,ANALYSIS!A2,DATA!F:F,"=Picat",DATA!C:C,"=random")</f>
        <v>0</v>
      </c>
      <c r="S2">
        <f>SUMIFS(DATA!O:O,DATA!E:E,ANALYSIS!A2,DATA!F:F,"=Hybrid",DATA!C:C,"=random")/COUNTIFS(DATA!E:E,ANALYSIS!A2,DATA!F:F,"=Hybrid",DATA!C:C,"=random")</f>
        <v>0</v>
      </c>
      <c r="U2">
        <v>1</v>
      </c>
      <c r="V2">
        <f>COUNTIFS(DATA!H:H,"=success",DATA!F:F,"=CBS",DATA!E:E,ANALYSIS!U2)</f>
        <v>8</v>
      </c>
      <c r="W2">
        <f>COUNTIFS(DATA!H:H,"=success",DATA!F:F,"=Picat",DATA!E:E,ANALYSIS!U2)</f>
        <v>8</v>
      </c>
      <c r="X2">
        <f>COUNTIFS(DATA!H:H,"=success",DATA!F:F,"=Hybrid",DATA!E:E,ANALYSIS!U2)</f>
        <v>8</v>
      </c>
    </row>
    <row r="3" spans="1:24" x14ac:dyDescent="0.25">
      <c r="A3">
        <v>2</v>
      </c>
      <c r="B3">
        <f>SUMIFS(DATA!O:O,DATA!E:E,ANALYSIS!A3,DATA!F:F,"=CBS",DATA!B:B,"=room")/COUNTIFS(DATA!E:E,ANALYSIS!A3,DATA!F:F,"=CBS",DATA!B:B,"=room")</f>
        <v>0</v>
      </c>
      <c r="C3">
        <f>SUMIFS(DATA!O:O,DATA!E:E,ANALYSIS!A3,DATA!F:F,"=Picat",DATA!B:B,"=room")/COUNTIFS(DATA!E:E,ANALYSIS!A3,DATA!F:F,"=Picat",DATA!B:B,"=room")</f>
        <v>0</v>
      </c>
      <c r="D3">
        <f>SUMIFS(DATA!O:O,DATA!E:E,ANALYSIS!A3,DATA!F:F,"=Hybrid",DATA!B:B,"=room")/COUNTIFS(DATA!E:E,ANALYSIS!A3,DATA!F:F,"=Hybrid",DATA!B:B,"=room")</f>
        <v>0</v>
      </c>
      <c r="F3">
        <v>2</v>
      </c>
      <c r="G3">
        <f>SUMIFS(DATA!O:O,DATA!E:E,ANALYSIS!A3,DATA!F:F,"=CBS",DATA!B:B,"=maze")/COUNTIFS(DATA!E:E,ANALYSIS!A3,DATA!F:F,"=CBS",DATA!B:B,"=maze")</f>
        <v>199.5</v>
      </c>
      <c r="H3">
        <f>SUMIFS(DATA!O:O,DATA!E:E,ANALYSIS!A3,DATA!F:F,"=Picat",DATA!B:B,"=maze")/COUNTIFS(DATA!E:E,ANALYSIS!A3,DATA!F:F,"=Picat",DATA!B:B,"=maze")</f>
        <v>1306.5</v>
      </c>
      <c r="I3">
        <f>SUMIFS(DATA!O:O,DATA!E:E,ANALYSIS!A3,DATA!F:F,"=Hybrid",DATA!B:B,"=maze")/COUNTIFS(DATA!E:E,ANALYSIS!A3,DATA!F:F,"=Hybrid",DATA!B:B,"=maze")</f>
        <v>306.5</v>
      </c>
      <c r="K3">
        <v>2</v>
      </c>
      <c r="L3" t="e">
        <f>SUMIFS(DATA!O:O,DATA!E:E,ANALYSIS!A3,DATA!F:F,"=CBS",DATA!C:C,"=grouped")/COUNTIFS(DATA!E:E,ANALYSIS!A3,DATA!F:F,"=CBS",DATA!C:C,"=grouped")</f>
        <v>#DIV/0!</v>
      </c>
      <c r="M3" t="e">
        <f>SUMIFS(DATA!O:O,DATA!E:E,ANALYSIS!A3,DATA!F:F,"=Picat",DATA!C:C,"=grouped")/COUNTIFS(DATA!E:E,ANALYSIS!A3,DATA!F:F,"=Picat",DATA!C:C,"=grouped")</f>
        <v>#DIV/0!</v>
      </c>
      <c r="N3" t="e">
        <f>SUMIFS(DATA!O:O,DATA!E:E,ANALYSIS!A3,DATA!F:F,"=Hybrid",DATA!C:C,"=grouped")/COUNTIFS(DATA!E:E,ANALYSIS!A3,DATA!F:F,"=Hybrid",DATA!C:C,"=grouped")</f>
        <v>#DIV/0!</v>
      </c>
      <c r="P3">
        <v>2</v>
      </c>
      <c r="Q3">
        <f>SUMIFS(DATA!O:O,DATA!E:E,ANALYSIS!A3,DATA!F:F,"=CBS",DATA!C:C,"=random")/COUNTIFS(DATA!E:E,ANALYSIS!A3,DATA!F:F,"=CBS",DATA!C:C,"=random")</f>
        <v>99.75</v>
      </c>
      <c r="R3">
        <f>SUMIFS(DATA!O:O,DATA!E:E,ANALYSIS!A3,DATA!F:F,"=Picat",DATA!C:C,"=random")/COUNTIFS(DATA!E:E,ANALYSIS!A3,DATA!F:F,"=Picat",DATA!C:C,"=random")</f>
        <v>653.25</v>
      </c>
      <c r="S3">
        <f>SUMIFS(DATA!O:O,DATA!E:E,ANALYSIS!A3,DATA!F:F,"=Hybrid",DATA!C:C,"=random")/COUNTIFS(DATA!E:E,ANALYSIS!A3,DATA!F:F,"=Hybrid",DATA!C:C,"=random")</f>
        <v>153.25</v>
      </c>
      <c r="U3">
        <v>2</v>
      </c>
      <c r="V3">
        <f>COUNTIFS(DATA!H:H,"=success",DATA!F:F,"=CBS",DATA!E:E,ANALYSIS!U3)</f>
        <v>8</v>
      </c>
      <c r="W3">
        <f>COUNTIFS(DATA!H:H,"=success",DATA!F:F,"=Picat",DATA!E:E,ANALYSIS!U3)</f>
        <v>8</v>
      </c>
      <c r="X3">
        <f>COUNTIFS(DATA!H:H,"=success",DATA!F:F,"=Hybrid",DATA!E:E,ANALYSIS!U3)</f>
        <v>8</v>
      </c>
    </row>
    <row r="4" spans="1:24" x14ac:dyDescent="0.25">
      <c r="A4">
        <v>3</v>
      </c>
      <c r="B4">
        <f>SUMIFS(DATA!O:O,DATA!E:E,ANALYSIS!A4,DATA!F:F,"=CBS",DATA!B:B,"=room")/COUNTIFS(DATA!E:E,ANALYSIS!A4,DATA!F:F,"=CBS",DATA!B:B,"=room")</f>
        <v>0</v>
      </c>
      <c r="C4">
        <f>SUMIFS(DATA!O:O,DATA!E:E,ANALYSIS!A4,DATA!F:F,"=Picat",DATA!B:B,"=room")/COUNTIFS(DATA!E:E,ANALYSIS!A4,DATA!F:F,"=Picat",DATA!B:B,"=room")</f>
        <v>0</v>
      </c>
      <c r="D4">
        <f>SUMIFS(DATA!O:O,DATA!E:E,ANALYSIS!A4,DATA!F:F,"=Hybrid",DATA!B:B,"=room")/COUNTIFS(DATA!E:E,ANALYSIS!A4,DATA!F:F,"=Hybrid",DATA!B:B,"=room")</f>
        <v>0</v>
      </c>
      <c r="F4">
        <v>3</v>
      </c>
      <c r="G4">
        <f>SUMIFS(DATA!O:O,DATA!E:E,ANALYSIS!A4,DATA!F:F,"=CBS",DATA!B:B,"=maze")/COUNTIFS(DATA!E:E,ANALYSIS!A4,DATA!F:F,"=CBS",DATA!B:B,"=maze")</f>
        <v>205.5</v>
      </c>
      <c r="H4">
        <f>SUMIFS(DATA!O:O,DATA!E:E,ANALYSIS!A4,DATA!F:F,"=Picat",DATA!B:B,"=maze")/COUNTIFS(DATA!E:E,ANALYSIS!A4,DATA!F:F,"=Picat",DATA!B:B,"=maze")</f>
        <v>1300.75</v>
      </c>
      <c r="I4">
        <f>SUMIFS(DATA!O:O,DATA!E:E,ANALYSIS!A4,DATA!F:F,"=Hybrid",DATA!B:B,"=maze")/COUNTIFS(DATA!E:E,ANALYSIS!A4,DATA!F:F,"=Hybrid",DATA!B:B,"=maze")</f>
        <v>192.25</v>
      </c>
      <c r="K4">
        <v>3</v>
      </c>
      <c r="L4" t="e">
        <f>SUMIFS(DATA!O:O,DATA!E:E,ANALYSIS!A4,DATA!F:F,"=CBS",DATA!C:C,"=grouped")/COUNTIFS(DATA!E:E,ANALYSIS!A4,DATA!F:F,"=CBS",DATA!C:C,"=grouped")</f>
        <v>#DIV/0!</v>
      </c>
      <c r="M4" t="e">
        <f>SUMIFS(DATA!O:O,DATA!E:E,ANALYSIS!A4,DATA!F:F,"=Picat",DATA!C:C,"=grouped")/COUNTIFS(DATA!E:E,ANALYSIS!A4,DATA!F:F,"=Picat",DATA!C:C,"=grouped")</f>
        <v>#DIV/0!</v>
      </c>
      <c r="N4" t="e">
        <f>SUMIFS(DATA!O:O,DATA!E:E,ANALYSIS!A4,DATA!F:F,"=Hybrid",DATA!C:C,"=grouped")/COUNTIFS(DATA!E:E,ANALYSIS!A4,DATA!F:F,"=Hybrid",DATA!C:C,"=grouped")</f>
        <v>#DIV/0!</v>
      </c>
      <c r="P4">
        <v>3</v>
      </c>
      <c r="Q4">
        <f>SUMIFS(DATA!O:O,DATA!E:E,ANALYSIS!A4,DATA!F:F,"=CBS",DATA!C:C,"=random")/COUNTIFS(DATA!E:E,ANALYSIS!A4,DATA!F:F,"=CBS",DATA!C:C,"=random")</f>
        <v>102.75</v>
      </c>
      <c r="R4">
        <f>SUMIFS(DATA!O:O,DATA!E:E,ANALYSIS!A4,DATA!F:F,"=Picat",DATA!C:C,"=random")/COUNTIFS(DATA!E:E,ANALYSIS!A4,DATA!F:F,"=Picat",DATA!C:C,"=random")</f>
        <v>650.375</v>
      </c>
      <c r="S4">
        <f>SUMIFS(DATA!O:O,DATA!E:E,ANALYSIS!A4,DATA!F:F,"=Hybrid",DATA!C:C,"=random")/COUNTIFS(DATA!E:E,ANALYSIS!A4,DATA!F:F,"=Hybrid",DATA!C:C,"=random")</f>
        <v>96.125</v>
      </c>
      <c r="U4">
        <v>3</v>
      </c>
      <c r="V4">
        <f>COUNTIFS(DATA!H:H,"=success",DATA!F:F,"=CBS",DATA!E:E,ANALYSIS!U4)</f>
        <v>8</v>
      </c>
      <c r="W4">
        <f>COUNTIFS(DATA!H:H,"=success",DATA!F:F,"=Picat",DATA!E:E,ANALYSIS!U4)</f>
        <v>8</v>
      </c>
      <c r="X4">
        <f>COUNTIFS(DATA!H:H,"=success",DATA!F:F,"=Hybrid",DATA!E:E,ANALYSIS!U4)</f>
        <v>8</v>
      </c>
    </row>
    <row r="5" spans="1:24" x14ac:dyDescent="0.25">
      <c r="A5">
        <v>4</v>
      </c>
      <c r="B5">
        <f>SUMIFS(DATA!O:O,DATA!E:E,ANALYSIS!A5,DATA!F:F,"=CBS",DATA!B:B,"=room")/COUNTIFS(DATA!E:E,ANALYSIS!A5,DATA!F:F,"=CBS",DATA!B:B,"=room")</f>
        <v>0</v>
      </c>
      <c r="C5">
        <f>SUMIFS(DATA!O:O,DATA!E:E,ANALYSIS!A5,DATA!F:F,"=Picat",DATA!B:B,"=room")/COUNTIFS(DATA!E:E,ANALYSIS!A5,DATA!F:F,"=Picat",DATA!B:B,"=room")</f>
        <v>0</v>
      </c>
      <c r="D5">
        <f>SUMIFS(DATA!O:O,DATA!E:E,ANALYSIS!A5,DATA!F:F,"=Hybrid",DATA!B:B,"=room")/COUNTIFS(DATA!E:E,ANALYSIS!A5,DATA!F:F,"=Hybrid",DATA!B:B,"=room")</f>
        <v>0</v>
      </c>
      <c r="F5">
        <v>4</v>
      </c>
      <c r="G5">
        <f>SUMIFS(DATA!O:O,DATA!E:E,ANALYSIS!A5,DATA!F:F,"=CBS",DATA!B:B,"=maze")/COUNTIFS(DATA!E:E,ANALYSIS!A5,DATA!F:F,"=CBS",DATA!B:B,"=maze")</f>
        <v>734.75</v>
      </c>
      <c r="H5">
        <f>SUMIFS(DATA!O:O,DATA!E:E,ANALYSIS!A5,DATA!F:F,"=Picat",DATA!B:B,"=maze")/COUNTIFS(DATA!E:E,ANALYSIS!A5,DATA!F:F,"=Picat",DATA!B:B,"=maze")</f>
        <v>4349.75</v>
      </c>
      <c r="I5">
        <f>SUMIFS(DATA!O:O,DATA!E:E,ANALYSIS!A5,DATA!F:F,"=Hybrid",DATA!B:B,"=maze")/COUNTIFS(DATA!E:E,ANALYSIS!A5,DATA!F:F,"=Hybrid",DATA!B:B,"=maze")</f>
        <v>514</v>
      </c>
      <c r="K5">
        <v>4</v>
      </c>
      <c r="L5" t="e">
        <f>SUMIFS(DATA!O:O,DATA!E:E,ANALYSIS!A5,DATA!F:F,"=CBS",DATA!C:C,"=grouped")/COUNTIFS(DATA!E:E,ANALYSIS!A5,DATA!F:F,"=CBS",DATA!C:C,"=grouped")</f>
        <v>#DIV/0!</v>
      </c>
      <c r="M5" t="e">
        <f>SUMIFS(DATA!O:O,DATA!E:E,ANALYSIS!A5,DATA!F:F,"=Picat",DATA!C:C,"=grouped")/COUNTIFS(DATA!E:E,ANALYSIS!A5,DATA!F:F,"=Picat",DATA!C:C,"=grouped")</f>
        <v>#DIV/0!</v>
      </c>
      <c r="N5" t="e">
        <f>SUMIFS(DATA!O:O,DATA!E:E,ANALYSIS!A5,DATA!F:F,"=Hybrid",DATA!C:C,"=grouped")/COUNTIFS(DATA!E:E,ANALYSIS!A5,DATA!F:F,"=Hybrid",DATA!C:C,"=grouped")</f>
        <v>#DIV/0!</v>
      </c>
      <c r="P5">
        <v>4</v>
      </c>
      <c r="Q5">
        <f>SUMIFS(DATA!O:O,DATA!E:E,ANALYSIS!A5,DATA!F:F,"=CBS",DATA!C:C,"=random")/COUNTIFS(DATA!E:E,ANALYSIS!A5,DATA!F:F,"=CBS",DATA!C:C,"=random")</f>
        <v>367.375</v>
      </c>
      <c r="R5">
        <f>SUMIFS(DATA!O:O,DATA!E:E,ANALYSIS!A5,DATA!F:F,"=Picat",DATA!C:C,"=random")/COUNTIFS(DATA!E:E,ANALYSIS!A5,DATA!F:F,"=Picat",DATA!C:C,"=random")</f>
        <v>2174.875</v>
      </c>
      <c r="S5">
        <f>SUMIFS(DATA!O:O,DATA!E:E,ANALYSIS!A5,DATA!F:F,"=Hybrid",DATA!C:C,"=random")/COUNTIFS(DATA!E:E,ANALYSIS!A5,DATA!F:F,"=Hybrid",DATA!C:C,"=random")</f>
        <v>257</v>
      </c>
      <c r="U5">
        <v>4</v>
      </c>
      <c r="V5">
        <f>COUNTIFS(DATA!H:H,"=success",DATA!F:F,"=CBS",DATA!E:E,ANALYSIS!U5)</f>
        <v>8</v>
      </c>
      <c r="W5">
        <f>COUNTIFS(DATA!H:H,"=success",DATA!F:F,"=Picat",DATA!E:E,ANALYSIS!U5)</f>
        <v>8</v>
      </c>
      <c r="X5">
        <f>COUNTIFS(DATA!H:H,"=success",DATA!F:F,"=Hybrid",DATA!E:E,ANALYSIS!U5)</f>
        <v>8</v>
      </c>
    </row>
    <row r="6" spans="1:24" x14ac:dyDescent="0.25">
      <c r="A6">
        <v>5</v>
      </c>
      <c r="B6">
        <f>SUMIFS(DATA!O:O,DATA!E:E,ANALYSIS!A6,DATA!F:F,"=CBS",DATA!B:B,"=room")/COUNTIFS(DATA!E:E,ANALYSIS!A6,DATA!F:F,"=CBS",DATA!B:B,"=room")</f>
        <v>0</v>
      </c>
      <c r="C6">
        <f>SUMIFS(DATA!O:O,DATA!E:E,ANALYSIS!A6,DATA!F:F,"=Picat",DATA!B:B,"=room")/COUNTIFS(DATA!E:E,ANALYSIS!A6,DATA!F:F,"=Picat",DATA!B:B,"=room")</f>
        <v>0</v>
      </c>
      <c r="D6">
        <f>SUMIFS(DATA!O:O,DATA!E:E,ANALYSIS!A6,DATA!F:F,"=Hybrid",DATA!B:B,"=room")/COUNTIFS(DATA!E:E,ANALYSIS!A6,DATA!F:F,"=Hybrid",DATA!B:B,"=room")</f>
        <v>0</v>
      </c>
      <c r="F6">
        <v>5</v>
      </c>
      <c r="G6">
        <f>SUMIFS(DATA!O:O,DATA!E:E,ANALYSIS!A6,DATA!F:F,"=CBS",DATA!B:B,"=maze")/COUNTIFS(DATA!E:E,ANALYSIS!A6,DATA!F:F,"=CBS",DATA!B:B,"=maze")</f>
        <v>9213.5</v>
      </c>
      <c r="H6">
        <f>SUMIFS(DATA!O:O,DATA!E:E,ANALYSIS!A6,DATA!F:F,"=Picat",DATA!B:B,"=maze")/COUNTIFS(DATA!E:E,ANALYSIS!A6,DATA!F:F,"=Picat",DATA!B:B,"=maze")</f>
        <v>13102.25</v>
      </c>
      <c r="I6">
        <f>SUMIFS(DATA!O:O,DATA!E:E,ANALYSIS!A6,DATA!F:F,"=Hybrid",DATA!B:B,"=maze")/COUNTIFS(DATA!E:E,ANALYSIS!A6,DATA!F:F,"=Hybrid",DATA!B:B,"=maze")</f>
        <v>6341</v>
      </c>
      <c r="K6">
        <v>5</v>
      </c>
      <c r="L6" t="e">
        <f>SUMIFS(DATA!O:O,DATA!E:E,ANALYSIS!A6,DATA!F:F,"=CBS",DATA!C:C,"=grouped")/COUNTIFS(DATA!E:E,ANALYSIS!A6,DATA!F:F,"=CBS",DATA!C:C,"=grouped")</f>
        <v>#DIV/0!</v>
      </c>
      <c r="M6" t="e">
        <f>SUMIFS(DATA!O:O,DATA!E:E,ANALYSIS!A6,DATA!F:F,"=Picat",DATA!C:C,"=grouped")/COUNTIFS(DATA!E:E,ANALYSIS!A6,DATA!F:F,"=Picat",DATA!C:C,"=grouped")</f>
        <v>#DIV/0!</v>
      </c>
      <c r="N6" t="e">
        <f>SUMIFS(DATA!O:O,DATA!E:E,ANALYSIS!A6,DATA!F:F,"=Hybrid",DATA!C:C,"=grouped")/COUNTIFS(DATA!E:E,ANALYSIS!A6,DATA!F:F,"=Hybrid",DATA!C:C,"=grouped")</f>
        <v>#DIV/0!</v>
      </c>
      <c r="P6">
        <v>5</v>
      </c>
      <c r="Q6">
        <f>SUMIFS(DATA!O:O,DATA!E:E,ANALYSIS!A6,DATA!F:F,"=CBS",DATA!C:C,"=random")/COUNTIFS(DATA!E:E,ANALYSIS!A6,DATA!F:F,"=CBS",DATA!C:C,"=random")</f>
        <v>4606.75</v>
      </c>
      <c r="R6">
        <f>SUMIFS(DATA!O:O,DATA!E:E,ANALYSIS!A6,DATA!F:F,"=Picat",DATA!C:C,"=random")/COUNTIFS(DATA!E:E,ANALYSIS!A6,DATA!F:F,"=Picat",DATA!C:C,"=random")</f>
        <v>6551.125</v>
      </c>
      <c r="S6">
        <f>SUMIFS(DATA!O:O,DATA!E:E,ANALYSIS!A6,DATA!F:F,"=Hybrid",DATA!C:C,"=random")/COUNTIFS(DATA!E:E,ANALYSIS!A6,DATA!F:F,"=Hybrid",DATA!C:C,"=random")</f>
        <v>3170.5</v>
      </c>
      <c r="U6">
        <v>5</v>
      </c>
      <c r="V6">
        <f>COUNTIFS(DATA!H:H,"=success",DATA!F:F,"=CBS",DATA!E:E,ANALYSIS!U6)</f>
        <v>8</v>
      </c>
      <c r="W6">
        <f>COUNTIFS(DATA!H:H,"=success",DATA!F:F,"=Picat",DATA!E:E,ANALYSIS!U6)</f>
        <v>8</v>
      </c>
      <c r="X6">
        <f>COUNTIFS(DATA!H:H,"=success",DATA!F:F,"=Hybrid",DATA!E:E,ANALYSIS!U6)</f>
        <v>8</v>
      </c>
    </row>
    <row r="7" spans="1:24" x14ac:dyDescent="0.25">
      <c r="A7">
        <v>6</v>
      </c>
      <c r="B7">
        <f>SUMIFS(DATA!O:O,DATA!E:E,ANALYSIS!A7,DATA!F:F,"=CBS",DATA!B:B,"=room")/COUNTIFS(DATA!E:E,ANALYSIS!A7,DATA!F:F,"=CBS",DATA!B:B,"=room")</f>
        <v>0</v>
      </c>
      <c r="C7">
        <f>SUMIFS(DATA!O:O,DATA!E:E,ANALYSIS!A7,DATA!F:F,"=Picat",DATA!B:B,"=room")/COUNTIFS(DATA!E:E,ANALYSIS!A7,DATA!F:F,"=Picat",DATA!B:B,"=room")</f>
        <v>0</v>
      </c>
      <c r="D7">
        <f>SUMIFS(DATA!O:O,DATA!E:E,ANALYSIS!A7,DATA!F:F,"=Hybrid",DATA!B:B,"=room")/COUNTIFS(DATA!E:E,ANALYSIS!A7,DATA!F:F,"=Hybrid",DATA!B:B,"=room")</f>
        <v>0</v>
      </c>
      <c r="F7">
        <v>6</v>
      </c>
      <c r="G7">
        <f>SUMIFS(DATA!O:O,DATA!E:E,ANALYSIS!A7,DATA!F:F,"=CBS",DATA!B:B,"=maze")/COUNTIFS(DATA!E:E,ANALYSIS!A7,DATA!F:F,"=CBS",DATA!B:B,"=maze")</f>
        <v>15959.5</v>
      </c>
      <c r="H7">
        <f>SUMIFS(DATA!O:O,DATA!E:E,ANALYSIS!A7,DATA!F:F,"=Picat",DATA!B:B,"=maze")/COUNTIFS(DATA!E:E,ANALYSIS!A7,DATA!F:F,"=Picat",DATA!B:B,"=maze")</f>
        <v>21230</v>
      </c>
      <c r="I7">
        <f>SUMIFS(DATA!O:O,DATA!E:E,ANALYSIS!A7,DATA!F:F,"=Hybrid",DATA!B:B,"=maze")/COUNTIFS(DATA!E:E,ANALYSIS!A7,DATA!F:F,"=Hybrid",DATA!B:B,"=maze")</f>
        <v>13084.5</v>
      </c>
      <c r="K7">
        <v>6</v>
      </c>
      <c r="L7" t="e">
        <f>SUMIFS(DATA!O:O,DATA!E:E,ANALYSIS!A7,DATA!F:F,"=CBS",DATA!C:C,"=grouped")/COUNTIFS(DATA!E:E,ANALYSIS!A7,DATA!F:F,"=CBS",DATA!C:C,"=grouped")</f>
        <v>#DIV/0!</v>
      </c>
      <c r="M7" t="e">
        <f>SUMIFS(DATA!O:O,DATA!E:E,ANALYSIS!A7,DATA!F:F,"=Picat",DATA!C:C,"=grouped")/COUNTIFS(DATA!E:E,ANALYSIS!A7,DATA!F:F,"=Picat",DATA!C:C,"=grouped")</f>
        <v>#DIV/0!</v>
      </c>
      <c r="N7" t="e">
        <f>SUMIFS(DATA!O:O,DATA!E:E,ANALYSIS!A7,DATA!F:F,"=Hybrid",DATA!C:C,"=grouped")/COUNTIFS(DATA!E:E,ANALYSIS!A7,DATA!F:F,"=Hybrid",DATA!C:C,"=grouped")</f>
        <v>#DIV/0!</v>
      </c>
      <c r="P7">
        <v>6</v>
      </c>
      <c r="Q7">
        <f>SUMIFS(DATA!O:O,DATA!E:E,ANALYSIS!A7,DATA!F:F,"=CBS",DATA!C:C,"=random")/COUNTIFS(DATA!E:E,ANALYSIS!A7,DATA!F:F,"=CBS",DATA!C:C,"=random")</f>
        <v>7979.75</v>
      </c>
      <c r="R7">
        <f>SUMIFS(DATA!O:O,DATA!E:E,ANALYSIS!A7,DATA!F:F,"=Picat",DATA!C:C,"=random")/COUNTIFS(DATA!E:E,ANALYSIS!A7,DATA!F:F,"=Picat",DATA!C:C,"=random")</f>
        <v>10615</v>
      </c>
      <c r="S7">
        <f>SUMIFS(DATA!O:O,DATA!E:E,ANALYSIS!A7,DATA!F:F,"=Hybrid",DATA!C:C,"=random")/COUNTIFS(DATA!E:E,ANALYSIS!A7,DATA!F:F,"=Hybrid",DATA!C:C,"=random")</f>
        <v>6542.25</v>
      </c>
      <c r="U7">
        <v>6</v>
      </c>
      <c r="V7">
        <f>COUNTIFS(DATA!H:H,"=success",DATA!F:F,"=CBS",DATA!E:E,ANALYSIS!U7)</f>
        <v>8</v>
      </c>
      <c r="W7">
        <f>COUNTIFS(DATA!H:H,"=success",DATA!F:F,"=Picat",DATA!E:E,ANALYSIS!U7)</f>
        <v>8</v>
      </c>
      <c r="X7">
        <f>COUNTIFS(DATA!H:H,"=success",DATA!F:F,"=Hybrid",DATA!E:E,ANALYSIS!U7)</f>
        <v>8</v>
      </c>
    </row>
    <row r="8" spans="1:24" x14ac:dyDescent="0.25">
      <c r="A8">
        <v>7</v>
      </c>
      <c r="B8">
        <f>SUMIFS(DATA!O:O,DATA!E:E,ANALYSIS!A8,DATA!F:F,"=CBS",DATA!B:B,"=room")/COUNTIFS(DATA!E:E,ANALYSIS!A8,DATA!F:F,"=CBS",DATA!B:B,"=room")</f>
        <v>194.5</v>
      </c>
      <c r="C8">
        <f>SUMIFS(DATA!O:O,DATA!E:E,ANALYSIS!A8,DATA!F:F,"=Picat",DATA!B:B,"=room")/COUNTIFS(DATA!E:E,ANALYSIS!A8,DATA!F:F,"=Picat",DATA!B:B,"=room")</f>
        <v>3109.75</v>
      </c>
      <c r="D8">
        <f>SUMIFS(DATA!O:O,DATA!E:E,ANALYSIS!A8,DATA!F:F,"=Hybrid",DATA!B:B,"=room")/COUNTIFS(DATA!E:E,ANALYSIS!A8,DATA!F:F,"=Hybrid",DATA!B:B,"=room")</f>
        <v>198.75</v>
      </c>
      <c r="F8">
        <v>7</v>
      </c>
      <c r="G8">
        <f>SUMIFS(DATA!O:O,DATA!E:E,ANALYSIS!A8,DATA!F:F,"=CBS",DATA!B:B,"=maze")/COUNTIFS(DATA!E:E,ANALYSIS!A8,DATA!F:F,"=CBS",DATA!B:B,"=maze")</f>
        <v>9857.25</v>
      </c>
      <c r="H8">
        <f>SUMIFS(DATA!O:O,DATA!E:E,ANALYSIS!A8,DATA!F:F,"=Picat",DATA!B:B,"=maze")/COUNTIFS(DATA!E:E,ANALYSIS!A8,DATA!F:F,"=Picat",DATA!B:B,"=maze")</f>
        <v>26822.25</v>
      </c>
      <c r="I8">
        <f>SUMIFS(DATA!O:O,DATA!E:E,ANALYSIS!A8,DATA!F:F,"=Hybrid",DATA!B:B,"=maze")/COUNTIFS(DATA!E:E,ANALYSIS!A8,DATA!F:F,"=Hybrid",DATA!B:B,"=maze")</f>
        <v>6994</v>
      </c>
      <c r="K8">
        <v>7</v>
      </c>
      <c r="L8" t="e">
        <f>SUMIFS(DATA!O:O,DATA!E:E,ANALYSIS!A8,DATA!F:F,"=CBS",DATA!C:C,"=grouped")/COUNTIFS(DATA!E:E,ANALYSIS!A8,DATA!F:F,"=CBS",DATA!C:C,"=grouped")</f>
        <v>#DIV/0!</v>
      </c>
      <c r="M8" t="e">
        <f>SUMIFS(DATA!O:O,DATA!E:E,ANALYSIS!A8,DATA!F:F,"=Picat",DATA!C:C,"=grouped")/COUNTIFS(DATA!E:E,ANALYSIS!A8,DATA!F:F,"=Picat",DATA!C:C,"=grouped")</f>
        <v>#DIV/0!</v>
      </c>
      <c r="N8" t="e">
        <f>SUMIFS(DATA!O:O,DATA!E:E,ANALYSIS!A8,DATA!F:F,"=Hybrid",DATA!C:C,"=grouped")/COUNTIFS(DATA!E:E,ANALYSIS!A8,DATA!F:F,"=Hybrid",DATA!C:C,"=grouped")</f>
        <v>#DIV/0!</v>
      </c>
      <c r="P8">
        <v>7</v>
      </c>
      <c r="Q8">
        <f>SUMIFS(DATA!O:O,DATA!E:E,ANALYSIS!A8,DATA!F:F,"=CBS",DATA!C:C,"=random")/COUNTIFS(DATA!E:E,ANALYSIS!A8,DATA!F:F,"=CBS",DATA!C:C,"=random")</f>
        <v>5025.875</v>
      </c>
      <c r="R8">
        <f>SUMIFS(DATA!O:O,DATA!E:E,ANALYSIS!A8,DATA!F:F,"=Picat",DATA!C:C,"=random")/COUNTIFS(DATA!E:E,ANALYSIS!A8,DATA!F:F,"=Picat",DATA!C:C,"=random")</f>
        <v>14966</v>
      </c>
      <c r="S8">
        <f>SUMIFS(DATA!O:O,DATA!E:E,ANALYSIS!A8,DATA!F:F,"=Hybrid",DATA!C:C,"=random")/COUNTIFS(DATA!E:E,ANALYSIS!A8,DATA!F:F,"=Hybrid",DATA!C:C,"=random")</f>
        <v>3596.375</v>
      </c>
      <c r="U8">
        <v>7</v>
      </c>
      <c r="V8">
        <f>COUNTIFS(DATA!H:H,"=success",DATA!F:F,"=CBS",DATA!E:E,ANALYSIS!U8)</f>
        <v>8</v>
      </c>
      <c r="W8">
        <f>COUNTIFS(DATA!H:H,"=success",DATA!F:F,"=Picat",DATA!E:E,ANALYSIS!U8)</f>
        <v>8</v>
      </c>
      <c r="X8">
        <f>COUNTIFS(DATA!H:H,"=success",DATA!F:F,"=Hybrid",DATA!E:E,ANALYSIS!U8)</f>
        <v>8</v>
      </c>
    </row>
    <row r="9" spans="1:24" x14ac:dyDescent="0.25">
      <c r="A9">
        <v>8</v>
      </c>
      <c r="B9">
        <f>SUMIFS(DATA!O:O,DATA!E:E,ANALYSIS!A9,DATA!F:F,"=CBS",DATA!B:B,"=room")/COUNTIFS(DATA!E:E,ANALYSIS!A9,DATA!F:F,"=CBS",DATA!B:B,"=room")</f>
        <v>786.75</v>
      </c>
      <c r="C9">
        <f>SUMIFS(DATA!O:O,DATA!E:E,ANALYSIS!A9,DATA!F:F,"=Picat",DATA!B:B,"=room")/COUNTIFS(DATA!E:E,ANALYSIS!A9,DATA!F:F,"=Picat",DATA!B:B,"=room")</f>
        <v>4597.5</v>
      </c>
      <c r="D9">
        <f>SUMIFS(DATA!O:O,DATA!E:E,ANALYSIS!A9,DATA!F:F,"=Hybrid",DATA!B:B,"=room")/COUNTIFS(DATA!E:E,ANALYSIS!A9,DATA!F:F,"=Hybrid",DATA!B:B,"=room")</f>
        <v>746.75</v>
      </c>
      <c r="F9">
        <v>8</v>
      </c>
      <c r="G9">
        <f>SUMIFS(DATA!O:O,DATA!E:E,ANALYSIS!A9,DATA!F:F,"=CBS",DATA!B:B,"=maze")/COUNTIFS(DATA!E:E,ANALYSIS!A9,DATA!F:F,"=CBS",DATA!B:B,"=maze")</f>
        <v>18100.75</v>
      </c>
      <c r="H9">
        <f>SUMIFS(DATA!O:O,DATA!E:E,ANALYSIS!A9,DATA!F:F,"=Picat",DATA!B:B,"=maze")/COUNTIFS(DATA!E:E,ANALYSIS!A9,DATA!F:F,"=Picat",DATA!B:B,"=maze")</f>
        <v>73969.75</v>
      </c>
      <c r="I9">
        <f>SUMIFS(DATA!O:O,DATA!E:E,ANALYSIS!A9,DATA!F:F,"=Hybrid",DATA!B:B,"=maze")/COUNTIFS(DATA!E:E,ANALYSIS!A9,DATA!F:F,"=Hybrid",DATA!B:B,"=maze")</f>
        <v>15117.75</v>
      </c>
      <c r="K9">
        <v>8</v>
      </c>
      <c r="L9" t="e">
        <f>SUMIFS(DATA!O:O,DATA!E:E,ANALYSIS!A9,DATA!F:F,"=CBS",DATA!C:C,"=grouped")/COUNTIFS(DATA!E:E,ANALYSIS!A9,DATA!F:F,"=CBS",DATA!C:C,"=grouped")</f>
        <v>#DIV/0!</v>
      </c>
      <c r="M9" t="e">
        <f>SUMIFS(DATA!O:O,DATA!E:E,ANALYSIS!A9,DATA!F:F,"=Picat",DATA!C:C,"=grouped")/COUNTIFS(DATA!E:E,ANALYSIS!A9,DATA!F:F,"=Picat",DATA!C:C,"=grouped")</f>
        <v>#DIV/0!</v>
      </c>
      <c r="N9" t="e">
        <f>SUMIFS(DATA!O:O,DATA!E:E,ANALYSIS!A9,DATA!F:F,"=Hybrid",DATA!C:C,"=grouped")/COUNTIFS(DATA!E:E,ANALYSIS!A9,DATA!F:F,"=Hybrid",DATA!C:C,"=grouped")</f>
        <v>#DIV/0!</v>
      </c>
      <c r="P9">
        <v>8</v>
      </c>
      <c r="Q9">
        <f>SUMIFS(DATA!O:O,DATA!E:E,ANALYSIS!A9,DATA!F:F,"=CBS",DATA!C:C,"=random")/COUNTIFS(DATA!E:E,ANALYSIS!A9,DATA!F:F,"=CBS",DATA!C:C,"=random")</f>
        <v>9443.75</v>
      </c>
      <c r="R9">
        <f>SUMIFS(DATA!O:O,DATA!E:E,ANALYSIS!A9,DATA!F:F,"=Picat",DATA!C:C,"=random")/COUNTIFS(DATA!E:E,ANALYSIS!A9,DATA!F:F,"=Picat",DATA!C:C,"=random")</f>
        <v>39283.625</v>
      </c>
      <c r="S9">
        <f>SUMIFS(DATA!O:O,DATA!E:E,ANALYSIS!A9,DATA!F:F,"=Hybrid",DATA!C:C,"=random")/COUNTIFS(DATA!E:E,ANALYSIS!A9,DATA!F:F,"=Hybrid",DATA!C:C,"=random")</f>
        <v>7932.25</v>
      </c>
      <c r="U9">
        <v>8</v>
      </c>
      <c r="V9">
        <f>COUNTIFS(DATA!H:H,"=success",DATA!F:F,"=CBS",DATA!E:E,ANALYSIS!U9)</f>
        <v>8</v>
      </c>
      <c r="W9">
        <f>COUNTIFS(DATA!H:H,"=success",DATA!F:F,"=Picat",DATA!E:E,ANALYSIS!U9)</f>
        <v>8</v>
      </c>
      <c r="X9">
        <f>COUNTIFS(DATA!H:H,"=success",DATA!F:F,"=Hybrid",DATA!E:E,ANALYSIS!U9)</f>
        <v>8</v>
      </c>
    </row>
    <row r="10" spans="1:24" x14ac:dyDescent="0.25">
      <c r="A10">
        <v>9</v>
      </c>
      <c r="B10">
        <f>SUMIFS(DATA!O:O,DATA!E:E,ANALYSIS!A10,DATA!F:F,"=CBS",DATA!B:B,"=room")/COUNTIFS(DATA!E:E,ANALYSIS!A10,DATA!F:F,"=CBS",DATA!B:B,"=room")</f>
        <v>3282</v>
      </c>
      <c r="C10">
        <f>SUMIFS(DATA!O:O,DATA!E:E,ANALYSIS!A10,DATA!F:F,"=Picat",DATA!B:B,"=room")/COUNTIFS(DATA!E:E,ANALYSIS!A10,DATA!F:F,"=Picat",DATA!B:B,"=room")</f>
        <v>24849.75</v>
      </c>
      <c r="D10">
        <f>SUMIFS(DATA!O:O,DATA!E:E,ANALYSIS!A10,DATA!F:F,"=Hybrid",DATA!B:B,"=room")/COUNTIFS(DATA!E:E,ANALYSIS!A10,DATA!F:F,"=Hybrid",DATA!B:B,"=room")</f>
        <v>2741.25</v>
      </c>
      <c r="F10">
        <v>9</v>
      </c>
      <c r="G10">
        <f>SUMIFS(DATA!O:O,DATA!E:E,ANALYSIS!A10,DATA!F:F,"=CBS",DATA!B:B,"=maze")/COUNTIFS(DATA!E:E,ANALYSIS!A10,DATA!F:F,"=CBS",DATA!B:B,"=maze")</f>
        <v>37016.75</v>
      </c>
      <c r="H10">
        <f>SUMIFS(DATA!O:O,DATA!E:E,ANALYSIS!A10,DATA!F:F,"=Picat",DATA!B:B,"=maze")/COUNTIFS(DATA!E:E,ANALYSIS!A10,DATA!F:F,"=Picat",DATA!B:B,"=maze")</f>
        <v>184063.5</v>
      </c>
      <c r="I10">
        <f>SUMIFS(DATA!O:O,DATA!E:E,ANALYSIS!A10,DATA!F:F,"=Hybrid",DATA!B:B,"=maze")/COUNTIFS(DATA!E:E,ANALYSIS!A10,DATA!F:F,"=Hybrid",DATA!B:B,"=maze")</f>
        <v>37054</v>
      </c>
      <c r="K10">
        <v>9</v>
      </c>
      <c r="L10" t="e">
        <f>SUMIFS(DATA!O:O,DATA!E:E,ANALYSIS!A10,DATA!F:F,"=CBS",DATA!C:C,"=grouped")/COUNTIFS(DATA!E:E,ANALYSIS!A10,DATA!F:F,"=CBS",DATA!C:C,"=grouped")</f>
        <v>#DIV/0!</v>
      </c>
      <c r="M10" t="e">
        <f>SUMIFS(DATA!O:O,DATA!E:E,ANALYSIS!A10,DATA!F:F,"=Picat",DATA!C:C,"=grouped")/COUNTIFS(DATA!E:E,ANALYSIS!A10,DATA!F:F,"=Picat",DATA!C:C,"=grouped")</f>
        <v>#DIV/0!</v>
      </c>
      <c r="N10" t="e">
        <f>SUMIFS(DATA!O:O,DATA!E:E,ANALYSIS!A10,DATA!F:F,"=Hybrid",DATA!C:C,"=grouped")/COUNTIFS(DATA!E:E,ANALYSIS!A10,DATA!F:F,"=Hybrid",DATA!C:C,"=grouped")</f>
        <v>#DIV/0!</v>
      </c>
      <c r="P10">
        <v>9</v>
      </c>
      <c r="Q10">
        <f>SUMIFS(DATA!O:O,DATA!E:E,ANALYSIS!A10,DATA!F:F,"=CBS",DATA!C:C,"=random")/COUNTIFS(DATA!E:E,ANALYSIS!A10,DATA!F:F,"=CBS",DATA!C:C,"=random")</f>
        <v>20149.375</v>
      </c>
      <c r="R10">
        <f>SUMIFS(DATA!O:O,DATA!E:E,ANALYSIS!A10,DATA!F:F,"=Picat",DATA!C:C,"=random")/COUNTIFS(DATA!E:E,ANALYSIS!A10,DATA!F:F,"=Picat",DATA!C:C,"=random")</f>
        <v>104456.625</v>
      </c>
      <c r="S10">
        <f>SUMIFS(DATA!O:O,DATA!E:E,ANALYSIS!A10,DATA!F:F,"=Hybrid",DATA!C:C,"=random")/COUNTIFS(DATA!E:E,ANALYSIS!A10,DATA!F:F,"=Hybrid",DATA!C:C,"=random")</f>
        <v>19897.625</v>
      </c>
      <c r="U10">
        <v>9</v>
      </c>
      <c r="V10">
        <f>COUNTIFS(DATA!H:H,"=success",DATA!F:F,"=CBS",DATA!E:E,ANALYSIS!U10)</f>
        <v>8</v>
      </c>
      <c r="W10">
        <f>COUNTIFS(DATA!H:H,"=success",DATA!F:F,"=Picat",DATA!E:E,ANALYSIS!U10)</f>
        <v>8</v>
      </c>
      <c r="X10">
        <f>COUNTIFS(DATA!H:H,"=success",DATA!F:F,"=Hybrid",DATA!E:E,ANALYSIS!U10)</f>
        <v>8</v>
      </c>
    </row>
    <row r="11" spans="1:24" x14ac:dyDescent="0.25">
      <c r="A11">
        <v>10</v>
      </c>
      <c r="B11">
        <f>SUMIFS(DATA!O:O,DATA!E:E,ANALYSIS!A11,DATA!F:F,"=CBS",DATA!B:B,"=room")/COUNTIFS(DATA!E:E,ANALYSIS!A11,DATA!F:F,"=CBS",DATA!B:B,"=room")</f>
        <v>4027.25</v>
      </c>
      <c r="C11">
        <f>SUMIFS(DATA!O:O,DATA!E:E,ANALYSIS!A11,DATA!F:F,"=Picat",DATA!B:B,"=room")/COUNTIFS(DATA!E:E,ANALYSIS!A11,DATA!F:F,"=Picat",DATA!B:B,"=room")</f>
        <v>59760.25</v>
      </c>
      <c r="D11">
        <f>SUMIFS(DATA!O:O,DATA!E:E,ANALYSIS!A11,DATA!F:F,"=Hybrid",DATA!B:B,"=room")/COUNTIFS(DATA!E:E,ANALYSIS!A11,DATA!F:F,"=Hybrid",DATA!B:B,"=room")</f>
        <v>3815.5</v>
      </c>
      <c r="F11">
        <v>10</v>
      </c>
      <c r="G11">
        <f>SUMIFS(DATA!O:O,DATA!E:E,ANALYSIS!A11,DATA!F:F,"=CBS",DATA!B:B,"=maze")/COUNTIFS(DATA!E:E,ANALYSIS!A11,DATA!F:F,"=CBS",DATA!B:B,"=maze")</f>
        <v>54953.5</v>
      </c>
      <c r="H11">
        <f>SUMIFS(DATA!O:O,DATA!E:E,ANALYSIS!A11,DATA!F:F,"=Picat",DATA!B:B,"=maze")/COUNTIFS(DATA!E:E,ANALYSIS!A11,DATA!F:F,"=Picat",DATA!B:B,"=maze")</f>
        <v>247914.5</v>
      </c>
      <c r="I11">
        <f>SUMIFS(DATA!O:O,DATA!E:E,ANALYSIS!A11,DATA!F:F,"=Hybrid",DATA!B:B,"=maze")/COUNTIFS(DATA!E:E,ANALYSIS!A11,DATA!F:F,"=Hybrid",DATA!B:B,"=maze")</f>
        <v>55350.75</v>
      </c>
      <c r="K11">
        <v>10</v>
      </c>
      <c r="L11" t="e">
        <f>SUMIFS(DATA!O:O,DATA!E:E,ANALYSIS!A11,DATA!F:F,"=CBS",DATA!C:C,"=grouped")/COUNTIFS(DATA!E:E,ANALYSIS!A11,DATA!F:F,"=CBS",DATA!C:C,"=grouped")</f>
        <v>#DIV/0!</v>
      </c>
      <c r="M11" t="e">
        <f>SUMIFS(DATA!O:O,DATA!E:E,ANALYSIS!A11,DATA!F:F,"=Picat",DATA!C:C,"=grouped")/COUNTIFS(DATA!E:E,ANALYSIS!A11,DATA!F:F,"=Picat",DATA!C:C,"=grouped")</f>
        <v>#DIV/0!</v>
      </c>
      <c r="N11" t="e">
        <f>SUMIFS(DATA!O:O,DATA!E:E,ANALYSIS!A11,DATA!F:F,"=Hybrid",DATA!C:C,"=grouped")/COUNTIFS(DATA!E:E,ANALYSIS!A11,DATA!F:F,"=Hybrid",DATA!C:C,"=grouped")</f>
        <v>#DIV/0!</v>
      </c>
      <c r="P11">
        <v>10</v>
      </c>
      <c r="Q11">
        <f>SUMIFS(DATA!O:O,DATA!E:E,ANALYSIS!A11,DATA!F:F,"=CBS",DATA!C:C,"=random")/COUNTIFS(DATA!E:E,ANALYSIS!A11,DATA!F:F,"=CBS",DATA!C:C,"=random")</f>
        <v>29490.375</v>
      </c>
      <c r="R11">
        <f>SUMIFS(DATA!O:O,DATA!E:E,ANALYSIS!A11,DATA!F:F,"=Picat",DATA!C:C,"=random")/COUNTIFS(DATA!E:E,ANALYSIS!A11,DATA!F:F,"=Picat",DATA!C:C,"=random")</f>
        <v>153837.375</v>
      </c>
      <c r="S11">
        <f>SUMIFS(DATA!O:O,DATA!E:E,ANALYSIS!A11,DATA!F:F,"=Hybrid",DATA!C:C,"=random")/COUNTIFS(DATA!E:E,ANALYSIS!A11,DATA!F:F,"=Hybrid",DATA!C:C,"=random")</f>
        <v>29583.125</v>
      </c>
      <c r="U11">
        <v>10</v>
      </c>
      <c r="V11">
        <f>COUNTIFS(DATA!H:H,"=success",DATA!F:F,"=CBS",DATA!E:E,ANALYSIS!U11)</f>
        <v>8</v>
      </c>
      <c r="W11">
        <f>COUNTIFS(DATA!H:H,"=success",DATA!F:F,"=Picat",DATA!E:E,ANALYSIS!U11)</f>
        <v>8</v>
      </c>
      <c r="X11">
        <f>COUNTIFS(DATA!H:H,"=success",DATA!F:F,"=Hybrid",DATA!E:E,ANALYSIS!U11)</f>
        <v>8</v>
      </c>
    </row>
    <row r="12" spans="1:24" x14ac:dyDescent="0.25">
      <c r="A12">
        <v>11</v>
      </c>
      <c r="B12">
        <f>SUMIFS(DATA!O:O,DATA!E:E,ANALYSIS!A12,DATA!F:F,"=CBS",DATA!B:B,"=room")/COUNTIFS(DATA!E:E,ANALYSIS!A12,DATA!F:F,"=CBS",DATA!B:B,"=room")</f>
        <v>27745</v>
      </c>
      <c r="C12">
        <f>SUMIFS(DATA!O:O,DATA!E:E,ANALYSIS!A12,DATA!F:F,"=Picat",DATA!B:B,"=room")/COUNTIFS(DATA!E:E,ANALYSIS!A12,DATA!F:F,"=Picat",DATA!B:B,"=room")</f>
        <v>66914</v>
      </c>
      <c r="D12">
        <f>SUMIFS(DATA!O:O,DATA!E:E,ANALYSIS!A12,DATA!F:F,"=Hybrid",DATA!B:B,"=room")/COUNTIFS(DATA!E:E,ANALYSIS!A12,DATA!F:F,"=Hybrid",DATA!B:B,"=room")</f>
        <v>26446.5</v>
      </c>
      <c r="F12">
        <v>11</v>
      </c>
      <c r="G12">
        <f>SUMIFS(DATA!O:O,DATA!E:E,ANALYSIS!A12,DATA!F:F,"=CBS",DATA!B:B,"=maze")/COUNTIFS(DATA!E:E,ANALYSIS!A12,DATA!F:F,"=CBS",DATA!B:B,"=maze")</f>
        <v>112376</v>
      </c>
      <c r="H12">
        <f>SUMIFS(DATA!O:O,DATA!E:E,ANALYSIS!A12,DATA!F:F,"=Picat",DATA!B:B,"=maze")/COUNTIFS(DATA!E:E,ANALYSIS!A12,DATA!F:F,"=Picat",DATA!B:B,"=maze")</f>
        <v>293907.75</v>
      </c>
      <c r="I12">
        <f>SUMIFS(DATA!O:O,DATA!E:E,ANALYSIS!A12,DATA!F:F,"=Hybrid",DATA!B:B,"=maze")/COUNTIFS(DATA!E:E,ANALYSIS!A12,DATA!F:F,"=Hybrid",DATA!B:B,"=maze")</f>
        <v>131248.75</v>
      </c>
      <c r="K12">
        <v>11</v>
      </c>
      <c r="L12" t="e">
        <f>SUMIFS(DATA!O:O,DATA!E:E,ANALYSIS!A12,DATA!F:F,"=CBS",DATA!C:C,"=grouped")/COUNTIFS(DATA!E:E,ANALYSIS!A12,DATA!F:F,"=CBS",DATA!C:C,"=grouped")</f>
        <v>#DIV/0!</v>
      </c>
      <c r="M12" t="e">
        <f>SUMIFS(DATA!O:O,DATA!E:E,ANALYSIS!A12,DATA!F:F,"=Picat",DATA!C:C,"=grouped")/COUNTIFS(DATA!E:E,ANALYSIS!A12,DATA!F:F,"=Picat",DATA!C:C,"=grouped")</f>
        <v>#DIV/0!</v>
      </c>
      <c r="N12" t="e">
        <f>SUMIFS(DATA!O:O,DATA!E:E,ANALYSIS!A12,DATA!F:F,"=Hybrid",DATA!C:C,"=grouped")/COUNTIFS(DATA!E:E,ANALYSIS!A12,DATA!F:F,"=Hybrid",DATA!C:C,"=grouped")</f>
        <v>#DIV/0!</v>
      </c>
      <c r="P12">
        <v>11</v>
      </c>
      <c r="Q12">
        <f>SUMIFS(DATA!O:O,DATA!E:E,ANALYSIS!A12,DATA!F:F,"=CBS",DATA!C:C,"=random")/COUNTIFS(DATA!E:E,ANALYSIS!A12,DATA!F:F,"=CBS",DATA!C:C,"=random")</f>
        <v>70060.5</v>
      </c>
      <c r="R12">
        <f>SUMIFS(DATA!O:O,DATA!E:E,ANALYSIS!A12,DATA!F:F,"=Picat",DATA!C:C,"=random")/COUNTIFS(DATA!E:E,ANALYSIS!A12,DATA!F:F,"=Picat",DATA!C:C,"=random")</f>
        <v>180410.875</v>
      </c>
      <c r="S12">
        <f>SUMIFS(DATA!O:O,DATA!E:E,ANALYSIS!A12,DATA!F:F,"=Hybrid",DATA!C:C,"=random")/COUNTIFS(DATA!E:E,ANALYSIS!A12,DATA!F:F,"=Hybrid",DATA!C:C,"=random")</f>
        <v>78847.625</v>
      </c>
      <c r="U12">
        <v>11</v>
      </c>
      <c r="V12">
        <f>COUNTIFS(DATA!H:H,"=success",DATA!F:F,"=CBS",DATA!E:E,ANALYSIS!U12)</f>
        <v>8</v>
      </c>
      <c r="W12">
        <f>COUNTIFS(DATA!H:H,"=success",DATA!F:F,"=Picat",DATA!E:E,ANALYSIS!U12)</f>
        <v>7</v>
      </c>
      <c r="X12">
        <f>COUNTIFS(DATA!H:H,"=success",DATA!F:F,"=Hybrid",DATA!E:E,ANALYSIS!U12)</f>
        <v>8</v>
      </c>
    </row>
    <row r="13" spans="1:24" x14ac:dyDescent="0.25">
      <c r="A13">
        <v>12</v>
      </c>
      <c r="B13">
        <f>SUMIFS(DATA!O:O,DATA!E:E,ANALYSIS!A13,DATA!F:F,"=CBS",DATA!B:B,"=room")/COUNTIFS(DATA!E:E,ANALYSIS!A13,DATA!F:F,"=CBS",DATA!B:B,"=room")</f>
        <v>30425.25</v>
      </c>
      <c r="C13">
        <f>SUMIFS(DATA!O:O,DATA!E:E,ANALYSIS!A13,DATA!F:F,"=Picat",DATA!B:B,"=room")/COUNTIFS(DATA!E:E,ANALYSIS!A13,DATA!F:F,"=Picat",DATA!B:B,"=room")</f>
        <v>139320.25</v>
      </c>
      <c r="D13">
        <f>SUMIFS(DATA!O:O,DATA!E:E,ANALYSIS!A13,DATA!F:F,"=Hybrid",DATA!B:B,"=room")/COUNTIFS(DATA!E:E,ANALYSIS!A13,DATA!F:F,"=Hybrid",DATA!B:B,"=room")</f>
        <v>29030.5</v>
      </c>
      <c r="F13">
        <v>12</v>
      </c>
      <c r="G13">
        <f>SUMIFS(DATA!O:O,DATA!E:E,ANALYSIS!A13,DATA!F:F,"=CBS",DATA!B:B,"=maze")/COUNTIFS(DATA!E:E,ANALYSIS!A13,DATA!F:F,"=CBS",DATA!B:B,"=maze")</f>
        <v>193501.25</v>
      </c>
      <c r="H13">
        <f>SUMIFS(DATA!O:O,DATA!E:E,ANALYSIS!A13,DATA!F:F,"=Picat",DATA!B:B,"=maze")/COUNTIFS(DATA!E:E,ANALYSIS!A13,DATA!F:F,"=Picat",DATA!B:B,"=maze")</f>
        <v>283135.33333333331</v>
      </c>
      <c r="I13">
        <f>SUMIFS(DATA!O:O,DATA!E:E,ANALYSIS!A13,DATA!F:F,"=Hybrid",DATA!B:B,"=maze")/COUNTIFS(DATA!E:E,ANALYSIS!A13,DATA!F:F,"=Hybrid",DATA!B:B,"=maze")</f>
        <v>206453</v>
      </c>
      <c r="K13">
        <v>12</v>
      </c>
      <c r="L13" t="e">
        <f>SUMIFS(DATA!O:O,DATA!E:E,ANALYSIS!A13,DATA!F:F,"=CBS",DATA!C:C,"=grouped")/COUNTIFS(DATA!E:E,ANALYSIS!A13,DATA!F:F,"=CBS",DATA!C:C,"=grouped")</f>
        <v>#DIV/0!</v>
      </c>
      <c r="M13" t="e">
        <f>SUMIFS(DATA!O:O,DATA!E:E,ANALYSIS!A13,DATA!F:F,"=Picat",DATA!C:C,"=grouped")/COUNTIFS(DATA!E:E,ANALYSIS!A13,DATA!F:F,"=Picat",DATA!C:C,"=grouped")</f>
        <v>#DIV/0!</v>
      </c>
      <c r="N13" t="e">
        <f>SUMIFS(DATA!O:O,DATA!E:E,ANALYSIS!A13,DATA!F:F,"=Hybrid",DATA!C:C,"=grouped")/COUNTIFS(DATA!E:E,ANALYSIS!A13,DATA!F:F,"=Hybrid",DATA!C:C,"=grouped")</f>
        <v>#DIV/0!</v>
      </c>
      <c r="P13">
        <v>12</v>
      </c>
      <c r="Q13">
        <f>SUMIFS(DATA!O:O,DATA!E:E,ANALYSIS!A13,DATA!F:F,"=CBS",DATA!C:C,"=random")/COUNTIFS(DATA!E:E,ANALYSIS!A13,DATA!F:F,"=CBS",DATA!C:C,"=random")</f>
        <v>111963.25</v>
      </c>
      <c r="R13">
        <f>SUMIFS(DATA!O:O,DATA!E:E,ANALYSIS!A13,DATA!F:F,"=Picat",DATA!C:C,"=random")/COUNTIFS(DATA!E:E,ANALYSIS!A13,DATA!F:F,"=Picat",DATA!C:C,"=random")</f>
        <v>200955.28571428571</v>
      </c>
      <c r="S13">
        <f>SUMIFS(DATA!O:O,DATA!E:E,ANALYSIS!A13,DATA!F:F,"=Hybrid",DATA!C:C,"=random")/COUNTIFS(DATA!E:E,ANALYSIS!A13,DATA!F:F,"=Hybrid",DATA!C:C,"=random")</f>
        <v>117741.75</v>
      </c>
      <c r="U13">
        <v>12</v>
      </c>
      <c r="V13">
        <f>COUNTIFS(DATA!H:H,"=success",DATA!F:F,"=CBS",DATA!E:E,ANALYSIS!U13)</f>
        <v>8</v>
      </c>
      <c r="W13">
        <f>COUNTIFS(DATA!H:H,"=success",DATA!F:F,"=Picat",DATA!E:E,ANALYSIS!U13)</f>
        <v>7</v>
      </c>
      <c r="X13">
        <f>COUNTIFS(DATA!H:H,"=success",DATA!F:F,"=Hybrid",DATA!E:E,ANALYSIS!U13)</f>
        <v>8</v>
      </c>
    </row>
    <row r="14" spans="1:24" x14ac:dyDescent="0.25">
      <c r="A14">
        <v>13</v>
      </c>
      <c r="B14">
        <f>SUMIFS(DATA!O:O,DATA!E:E,ANALYSIS!A14,DATA!F:F,"=CBS",DATA!B:B,"=room")/COUNTIFS(DATA!E:E,ANALYSIS!A14,DATA!F:F,"=CBS",DATA!B:B,"=room")</f>
        <v>57574</v>
      </c>
      <c r="C14">
        <f>SUMIFS(DATA!O:O,DATA!E:E,ANALYSIS!A14,DATA!F:F,"=Picat",DATA!B:B,"=room")/COUNTIFS(DATA!E:E,ANALYSIS!A14,DATA!F:F,"=Picat",DATA!B:B,"=room")</f>
        <v>262509.25</v>
      </c>
      <c r="D14">
        <f>SUMIFS(DATA!O:O,DATA!E:E,ANALYSIS!A14,DATA!F:F,"=Hybrid",DATA!B:B,"=room")/COUNTIFS(DATA!E:E,ANALYSIS!A14,DATA!F:F,"=Hybrid",DATA!B:B,"=room")</f>
        <v>53558.75</v>
      </c>
      <c r="F14">
        <v>13</v>
      </c>
      <c r="G14">
        <f>SUMIFS(DATA!O:O,DATA!E:E,ANALYSIS!A14,DATA!F:F,"=CBS",DATA!B:B,"=maze")/COUNTIFS(DATA!E:E,ANALYSIS!A14,DATA!F:F,"=CBS",DATA!B:B,"=maze")</f>
        <v>203802</v>
      </c>
      <c r="H14">
        <f>SUMIFS(DATA!O:O,DATA!E:E,ANALYSIS!A14,DATA!F:F,"=Picat",DATA!B:B,"=maze")/COUNTIFS(DATA!E:E,ANALYSIS!A14,DATA!F:F,"=Picat",DATA!B:B,"=maze")</f>
        <v>398650.66666666669</v>
      </c>
      <c r="I14">
        <f>SUMIFS(DATA!O:O,DATA!E:E,ANALYSIS!A14,DATA!F:F,"=Hybrid",DATA!B:B,"=maze")/COUNTIFS(DATA!E:E,ANALYSIS!A14,DATA!F:F,"=Hybrid",DATA!B:B,"=maze")</f>
        <v>216223.75</v>
      </c>
      <c r="K14">
        <v>13</v>
      </c>
      <c r="L14" t="e">
        <f>SUMIFS(DATA!O:O,DATA!E:E,ANALYSIS!A14,DATA!F:F,"=CBS",DATA!C:C,"=grouped")/COUNTIFS(DATA!E:E,ANALYSIS!A14,DATA!F:F,"=CBS",DATA!C:C,"=grouped")</f>
        <v>#DIV/0!</v>
      </c>
      <c r="M14" t="e">
        <f>SUMIFS(DATA!O:O,DATA!E:E,ANALYSIS!A14,DATA!F:F,"=Picat",DATA!C:C,"=grouped")/COUNTIFS(DATA!E:E,ANALYSIS!A14,DATA!F:F,"=Picat",DATA!C:C,"=grouped")</f>
        <v>#DIV/0!</v>
      </c>
      <c r="N14" t="e">
        <f>SUMIFS(DATA!O:O,DATA!E:E,ANALYSIS!A14,DATA!F:F,"=Hybrid",DATA!C:C,"=grouped")/COUNTIFS(DATA!E:E,ANALYSIS!A14,DATA!F:F,"=Hybrid",DATA!C:C,"=grouped")</f>
        <v>#DIV/0!</v>
      </c>
      <c r="P14">
        <v>13</v>
      </c>
      <c r="Q14">
        <f>SUMIFS(DATA!O:O,DATA!E:E,ANALYSIS!A14,DATA!F:F,"=CBS",DATA!C:C,"=random")/COUNTIFS(DATA!E:E,ANALYSIS!A14,DATA!F:F,"=CBS",DATA!C:C,"=random")</f>
        <v>130688</v>
      </c>
      <c r="R14">
        <f>SUMIFS(DATA!O:O,DATA!E:E,ANALYSIS!A14,DATA!F:F,"=Picat",DATA!C:C,"=random")/COUNTIFS(DATA!E:E,ANALYSIS!A14,DATA!F:F,"=Picat",DATA!C:C,"=random")</f>
        <v>320855.57142857142</v>
      </c>
      <c r="S14">
        <f>SUMIFS(DATA!O:O,DATA!E:E,ANALYSIS!A14,DATA!F:F,"=Hybrid",DATA!C:C,"=random")/COUNTIFS(DATA!E:E,ANALYSIS!A14,DATA!F:F,"=Hybrid",DATA!C:C,"=random")</f>
        <v>134891.25</v>
      </c>
      <c r="U14">
        <v>13</v>
      </c>
      <c r="V14">
        <f>COUNTIFS(DATA!H:H,"=success",DATA!F:F,"=CBS",DATA!E:E,ANALYSIS!U14)</f>
        <v>8</v>
      </c>
      <c r="W14">
        <f>COUNTIFS(DATA!H:H,"=success",DATA!F:F,"=Picat",DATA!E:E,ANALYSIS!U14)</f>
        <v>7</v>
      </c>
      <c r="X14">
        <f>COUNTIFS(DATA!H:H,"=success",DATA!F:F,"=Hybrid",DATA!E:E,ANALYSIS!U14)</f>
        <v>8</v>
      </c>
    </row>
    <row r="15" spans="1:24" x14ac:dyDescent="0.25">
      <c r="A15">
        <v>14</v>
      </c>
      <c r="B15">
        <f>SUMIFS(DATA!O:O,DATA!E:E,ANALYSIS!A15,DATA!F:F,"=CBS",DATA!B:B,"=room")/COUNTIFS(DATA!E:E,ANALYSIS!A15,DATA!F:F,"=CBS",DATA!B:B,"=room")</f>
        <v>129989</v>
      </c>
      <c r="C15">
        <f>SUMIFS(DATA!O:O,DATA!E:E,ANALYSIS!A15,DATA!F:F,"=Picat",DATA!B:B,"=room")/COUNTIFS(DATA!E:E,ANALYSIS!A15,DATA!F:F,"=Picat",DATA!B:B,"=room")</f>
        <v>258882.75</v>
      </c>
      <c r="D15">
        <f>SUMIFS(DATA!O:O,DATA!E:E,ANALYSIS!A15,DATA!F:F,"=Hybrid",DATA!B:B,"=room")/COUNTIFS(DATA!E:E,ANALYSIS!A15,DATA!F:F,"=Hybrid",DATA!B:B,"=room")</f>
        <v>128145</v>
      </c>
      <c r="F15">
        <v>14</v>
      </c>
      <c r="G15">
        <f>SUMIFS(DATA!O:O,DATA!E:E,ANALYSIS!A15,DATA!F:F,"=CBS",DATA!B:B,"=maze")/COUNTIFS(DATA!E:E,ANALYSIS!A15,DATA!F:F,"=CBS",DATA!B:B,"=maze")</f>
        <v>219389</v>
      </c>
      <c r="H15">
        <f>SUMIFS(DATA!O:O,DATA!E:E,ANALYSIS!A15,DATA!F:F,"=Picat",DATA!B:B,"=maze")/COUNTIFS(DATA!E:E,ANALYSIS!A15,DATA!F:F,"=Picat",DATA!B:B,"=maze")</f>
        <v>563126.33333333337</v>
      </c>
      <c r="I15">
        <f>SUMIFS(DATA!O:O,DATA!E:E,ANALYSIS!A15,DATA!F:F,"=Hybrid",DATA!B:B,"=maze")/COUNTIFS(DATA!E:E,ANALYSIS!A15,DATA!F:F,"=Hybrid",DATA!B:B,"=maze")</f>
        <v>225378</v>
      </c>
      <c r="K15">
        <v>14</v>
      </c>
      <c r="L15" t="e">
        <f>SUMIFS(DATA!O:O,DATA!E:E,ANALYSIS!A15,DATA!F:F,"=CBS",DATA!C:C,"=grouped")/COUNTIFS(DATA!E:E,ANALYSIS!A15,DATA!F:F,"=CBS",DATA!C:C,"=grouped")</f>
        <v>#DIV/0!</v>
      </c>
      <c r="M15" t="e">
        <f>SUMIFS(DATA!O:O,DATA!E:E,ANALYSIS!A15,DATA!F:F,"=Picat",DATA!C:C,"=grouped")/COUNTIFS(DATA!E:E,ANALYSIS!A15,DATA!F:F,"=Picat",DATA!C:C,"=grouped")</f>
        <v>#DIV/0!</v>
      </c>
      <c r="N15" t="e">
        <f>SUMIFS(DATA!O:O,DATA!E:E,ANALYSIS!A15,DATA!F:F,"=Hybrid",DATA!C:C,"=grouped")/COUNTIFS(DATA!E:E,ANALYSIS!A15,DATA!F:F,"=Hybrid",DATA!C:C,"=grouped")</f>
        <v>#DIV/0!</v>
      </c>
      <c r="P15">
        <v>14</v>
      </c>
      <c r="Q15">
        <f>SUMIFS(DATA!O:O,DATA!E:E,ANALYSIS!A15,DATA!F:F,"=CBS",DATA!C:C,"=random")/COUNTIFS(DATA!E:E,ANALYSIS!A15,DATA!F:F,"=CBS",DATA!C:C,"=random")</f>
        <v>174689</v>
      </c>
      <c r="R15">
        <f>SUMIFS(DATA!O:O,DATA!E:E,ANALYSIS!A15,DATA!F:F,"=Picat",DATA!C:C,"=random")/COUNTIFS(DATA!E:E,ANALYSIS!A15,DATA!F:F,"=Picat",DATA!C:C,"=random")</f>
        <v>389272.85714285716</v>
      </c>
      <c r="S15">
        <f>SUMIFS(DATA!O:O,DATA!E:E,ANALYSIS!A15,DATA!F:F,"=Hybrid",DATA!C:C,"=random")/COUNTIFS(DATA!E:E,ANALYSIS!A15,DATA!F:F,"=Hybrid",DATA!C:C,"=random")</f>
        <v>176761.5</v>
      </c>
      <c r="U15">
        <v>14</v>
      </c>
      <c r="V15">
        <f>COUNTIFS(DATA!H:H,"=success",DATA!F:F,"=CBS",DATA!E:E,ANALYSIS!U15)</f>
        <v>8</v>
      </c>
      <c r="W15">
        <f>COUNTIFS(DATA!H:H,"=success",DATA!F:F,"=Picat",DATA!E:E,ANALYSIS!U15)</f>
        <v>5</v>
      </c>
      <c r="X15">
        <f>COUNTIFS(DATA!H:H,"=success",DATA!F:F,"=Hybrid",DATA!E:E,ANALYSIS!U15)</f>
        <v>8</v>
      </c>
    </row>
    <row r="16" spans="1:24" x14ac:dyDescent="0.25">
      <c r="A16">
        <v>15</v>
      </c>
      <c r="B16">
        <f>SUMIFS(DATA!O:O,DATA!E:E,ANALYSIS!A16,DATA!F:F,"=CBS",DATA!B:B,"=room")/COUNTIFS(DATA!E:E,ANALYSIS!A16,DATA!F:F,"=CBS",DATA!B:B,"=room")</f>
        <v>302598.75</v>
      </c>
      <c r="C16">
        <f>SUMIFS(DATA!O:O,DATA!E:E,ANALYSIS!A16,DATA!F:F,"=Picat",DATA!B:B,"=room")/COUNTIFS(DATA!E:E,ANALYSIS!A16,DATA!F:F,"=Picat",DATA!B:B,"=room")</f>
        <v>277815.5</v>
      </c>
      <c r="D16">
        <f>SUMIFS(DATA!O:O,DATA!E:E,ANALYSIS!A16,DATA!F:F,"=Hybrid",DATA!B:B,"=room")/COUNTIFS(DATA!E:E,ANALYSIS!A16,DATA!F:F,"=Hybrid",DATA!B:B,"=room")</f>
        <v>225136.25</v>
      </c>
      <c r="F16">
        <v>15</v>
      </c>
      <c r="G16">
        <f>SUMIFS(DATA!O:O,DATA!E:E,ANALYSIS!A16,DATA!F:F,"=CBS",DATA!B:B,"=maze")/COUNTIFS(DATA!E:E,ANALYSIS!A16,DATA!F:F,"=CBS",DATA!B:B,"=maze")</f>
        <v>490052</v>
      </c>
      <c r="H16">
        <f>SUMIFS(DATA!O:O,DATA!E:E,ANALYSIS!A16,DATA!F:F,"=Picat",DATA!B:B,"=maze")/COUNTIFS(DATA!E:E,ANALYSIS!A16,DATA!F:F,"=Picat",DATA!B:B,"=maze")</f>
        <v>599971</v>
      </c>
      <c r="I16">
        <f>SUMIFS(DATA!O:O,DATA!E:E,ANALYSIS!A16,DATA!F:F,"=Hybrid",DATA!B:B,"=maze")/COUNTIFS(DATA!E:E,ANALYSIS!A16,DATA!F:F,"=Hybrid",DATA!B:B,"=maze")</f>
        <v>559983.25</v>
      </c>
      <c r="K16">
        <v>15</v>
      </c>
      <c r="L16" t="e">
        <f>SUMIFS(DATA!O:O,DATA!E:E,ANALYSIS!A16,DATA!F:F,"=CBS",DATA!C:C,"=grouped")/COUNTIFS(DATA!E:E,ANALYSIS!A16,DATA!F:F,"=CBS",DATA!C:C,"=grouped")</f>
        <v>#DIV/0!</v>
      </c>
      <c r="M16" t="e">
        <f>SUMIFS(DATA!O:O,DATA!E:E,ANALYSIS!A16,DATA!F:F,"=Picat",DATA!C:C,"=grouped")/COUNTIFS(DATA!E:E,ANALYSIS!A16,DATA!F:F,"=Picat",DATA!C:C,"=grouped")</f>
        <v>#DIV/0!</v>
      </c>
      <c r="N16" t="e">
        <f>SUMIFS(DATA!O:O,DATA!E:E,ANALYSIS!A16,DATA!F:F,"=Hybrid",DATA!C:C,"=grouped")/COUNTIFS(DATA!E:E,ANALYSIS!A16,DATA!F:F,"=Hybrid",DATA!C:C,"=grouped")</f>
        <v>#DIV/0!</v>
      </c>
      <c r="P16">
        <v>15</v>
      </c>
      <c r="Q16">
        <f>SUMIFS(DATA!O:O,DATA!E:E,ANALYSIS!A16,DATA!F:F,"=CBS",DATA!C:C,"=random")/COUNTIFS(DATA!E:E,ANALYSIS!A16,DATA!F:F,"=CBS",DATA!C:C,"=random")</f>
        <v>396325.375</v>
      </c>
      <c r="R16">
        <f>SUMIFS(DATA!O:O,DATA!E:E,ANALYSIS!A16,DATA!F:F,"=Picat",DATA!C:C,"=random")/COUNTIFS(DATA!E:E,ANALYSIS!A16,DATA!F:F,"=Picat",DATA!C:C,"=random")</f>
        <v>342246.6</v>
      </c>
      <c r="S16">
        <f>SUMIFS(DATA!O:O,DATA!E:E,ANALYSIS!A16,DATA!F:F,"=Hybrid",DATA!C:C,"=random")/COUNTIFS(DATA!E:E,ANALYSIS!A16,DATA!F:F,"=Hybrid",DATA!C:C,"=random")</f>
        <v>392559.75</v>
      </c>
      <c r="U16">
        <v>15</v>
      </c>
      <c r="V16">
        <f>COUNTIFS(DATA!H:H,"=success",DATA!F:F,"=CBS",DATA!E:E,ANALYSIS!U16)</f>
        <v>5</v>
      </c>
      <c r="W16">
        <f>COUNTIFS(DATA!H:H,"=success",DATA!F:F,"=Picat",DATA!E:E,ANALYSIS!U16)</f>
        <v>3</v>
      </c>
      <c r="X16">
        <f>COUNTIFS(DATA!H:H,"=success",DATA!F:F,"=Hybrid",DATA!E:E,ANALYSIS!U16)</f>
        <v>5</v>
      </c>
    </row>
    <row r="17" spans="1:24" x14ac:dyDescent="0.25">
      <c r="A17">
        <v>16</v>
      </c>
      <c r="B17">
        <f>SUMIFS(DATA!O:O,DATA!E:E,ANALYSIS!A17,DATA!F:F,"=CBS",DATA!B:B,"=room")/COUNTIFS(DATA!E:E,ANALYSIS!A17,DATA!F:F,"=CBS",DATA!B:B,"=room")</f>
        <v>286481.66666666669</v>
      </c>
      <c r="C17">
        <f>SUMIFS(DATA!O:O,DATA!E:E,ANALYSIS!A17,DATA!F:F,"=Picat",DATA!B:B,"=room")/COUNTIFS(DATA!E:E,ANALYSIS!A17,DATA!F:F,"=Picat",DATA!B:B,"=room")</f>
        <v>314758</v>
      </c>
      <c r="D17">
        <f>SUMIFS(DATA!O:O,DATA!E:E,ANALYSIS!A17,DATA!F:F,"=Hybrid",DATA!B:B,"=room")/COUNTIFS(DATA!E:E,ANALYSIS!A17,DATA!F:F,"=Hybrid",DATA!B:B,"=room")</f>
        <v>283140.75</v>
      </c>
      <c r="F17">
        <v>16</v>
      </c>
      <c r="G17">
        <f>SUMIFS(DATA!O:O,DATA!E:E,ANALYSIS!A17,DATA!F:F,"=CBS",DATA!B:B,"=maze")/COUNTIFS(DATA!E:E,ANALYSIS!A17,DATA!F:F,"=CBS",DATA!B:B,"=maze")</f>
        <v>600130</v>
      </c>
      <c r="H17" t="e">
        <f>SUMIFS(DATA!O:O,DATA!E:E,ANALYSIS!A17,DATA!F:F,"=Picat",DATA!B:B,"=maze")/COUNTIFS(DATA!E:E,ANALYSIS!A17,DATA!F:F,"=Picat",DATA!B:B,"=maze")</f>
        <v>#DIV/0!</v>
      </c>
      <c r="I17">
        <f>SUMIFS(DATA!O:O,DATA!E:E,ANALYSIS!A17,DATA!F:F,"=Hybrid",DATA!B:B,"=maze")/COUNTIFS(DATA!E:E,ANALYSIS!A17,DATA!F:F,"=Hybrid",DATA!B:B,"=maze")</f>
        <v>599407</v>
      </c>
      <c r="K17">
        <v>16</v>
      </c>
      <c r="L17" t="e">
        <f>SUMIFS(DATA!O:O,DATA!E:E,ANALYSIS!A17,DATA!F:F,"=CBS",DATA!C:C,"=grouped")/COUNTIFS(DATA!E:E,ANALYSIS!A17,DATA!F:F,"=CBS",DATA!C:C,"=grouped")</f>
        <v>#DIV/0!</v>
      </c>
      <c r="M17" t="e">
        <f>SUMIFS(DATA!O:O,DATA!E:E,ANALYSIS!A17,DATA!F:F,"=Picat",DATA!C:C,"=grouped")/COUNTIFS(DATA!E:E,ANALYSIS!A17,DATA!F:F,"=Picat",DATA!C:C,"=grouped")</f>
        <v>#DIV/0!</v>
      </c>
      <c r="N17" t="e">
        <f>SUMIFS(DATA!O:O,DATA!E:E,ANALYSIS!A17,DATA!F:F,"=Hybrid",DATA!C:C,"=grouped")/COUNTIFS(DATA!E:E,ANALYSIS!A17,DATA!F:F,"=Hybrid",DATA!C:C,"=grouped")</f>
        <v>#DIV/0!</v>
      </c>
      <c r="P17">
        <v>16</v>
      </c>
      <c r="Q17">
        <f>SUMIFS(DATA!O:O,DATA!E:E,ANALYSIS!A17,DATA!F:F,"=CBS",DATA!C:C,"=random")/COUNTIFS(DATA!E:E,ANALYSIS!A17,DATA!F:F,"=CBS",DATA!C:C,"=random")</f>
        <v>411941</v>
      </c>
      <c r="R17">
        <f>SUMIFS(DATA!O:O,DATA!E:E,ANALYSIS!A17,DATA!F:F,"=Picat",DATA!C:C,"=random")/COUNTIFS(DATA!E:E,ANALYSIS!A17,DATA!F:F,"=Picat",DATA!C:C,"=random")</f>
        <v>314758</v>
      </c>
      <c r="S17">
        <f>SUMIFS(DATA!O:O,DATA!E:E,ANALYSIS!A17,DATA!F:F,"=Hybrid",DATA!C:C,"=random")/COUNTIFS(DATA!E:E,ANALYSIS!A17,DATA!F:F,"=Hybrid",DATA!C:C,"=random")</f>
        <v>346394</v>
      </c>
      <c r="U17">
        <v>16</v>
      </c>
      <c r="V17">
        <f>COUNTIFS(DATA!H:H,"=success",DATA!F:F,"=CBS",DATA!E:E,ANALYSIS!U17)</f>
        <v>2</v>
      </c>
      <c r="W17">
        <f>COUNTIFS(DATA!H:H,"=success",DATA!F:F,"=Picat",DATA!E:E,ANALYSIS!U17)</f>
        <v>2</v>
      </c>
      <c r="X17">
        <f>COUNTIFS(DATA!H:H,"=success",DATA!F:F,"=Hybrid",DATA!E:E,ANALYSIS!U17)</f>
        <v>4</v>
      </c>
    </row>
    <row r="18" spans="1:24" x14ac:dyDescent="0.25">
      <c r="A18">
        <v>17</v>
      </c>
      <c r="B18">
        <f>SUMIFS(DATA!O:O,DATA!E:E,ANALYSIS!A18,DATA!F:F,"=CBS",DATA!B:B,"=room")/COUNTIFS(DATA!E:E,ANALYSIS!A18,DATA!F:F,"=CBS",DATA!B:B,"=room")</f>
        <v>225436</v>
      </c>
      <c r="C18">
        <f>SUMIFS(DATA!O:O,DATA!E:E,ANALYSIS!A18,DATA!F:F,"=Picat",DATA!B:B,"=room")/COUNTIFS(DATA!E:E,ANALYSIS!A18,DATA!F:F,"=Picat",DATA!B:B,"=room")</f>
        <v>340470</v>
      </c>
      <c r="D18">
        <f>SUMIFS(DATA!O:O,DATA!E:E,ANALYSIS!A18,DATA!F:F,"=Hybrid",DATA!B:B,"=room")/COUNTIFS(DATA!E:E,ANALYSIS!A18,DATA!F:F,"=Hybrid",DATA!B:B,"=room")</f>
        <v>382854</v>
      </c>
      <c r="F18">
        <v>17</v>
      </c>
      <c r="G18" t="e">
        <f>SUMIFS(DATA!O:O,DATA!E:E,ANALYSIS!A18,DATA!F:F,"=CBS",DATA!B:B,"=maze")/COUNTIFS(DATA!E:E,ANALYSIS!A18,DATA!F:F,"=CBS",DATA!B:B,"=maze")</f>
        <v>#DIV/0!</v>
      </c>
      <c r="H18" t="e">
        <f>SUMIFS(DATA!O:O,DATA!E:E,ANALYSIS!A18,DATA!F:F,"=Picat",DATA!B:B,"=maze")/COUNTIFS(DATA!E:E,ANALYSIS!A18,DATA!F:F,"=Picat",DATA!B:B,"=maze")</f>
        <v>#DIV/0!</v>
      </c>
      <c r="I18" t="e">
        <f>SUMIFS(DATA!O:O,DATA!E:E,ANALYSIS!A18,DATA!F:F,"=Hybrid",DATA!B:B,"=maze")/COUNTIFS(DATA!E:E,ANALYSIS!A18,DATA!F:F,"=Hybrid",DATA!B:B,"=maze")</f>
        <v>#DIV/0!</v>
      </c>
      <c r="K18">
        <v>17</v>
      </c>
      <c r="L18" t="e">
        <f>SUMIFS(DATA!O:O,DATA!E:E,ANALYSIS!A18,DATA!F:F,"=CBS",DATA!C:C,"=grouped")/COUNTIFS(DATA!E:E,ANALYSIS!A18,DATA!F:F,"=CBS",DATA!C:C,"=grouped")</f>
        <v>#DIV/0!</v>
      </c>
      <c r="M18" t="e">
        <f>SUMIFS(DATA!O:O,DATA!E:E,ANALYSIS!A18,DATA!F:F,"=Picat",DATA!C:C,"=grouped")/COUNTIFS(DATA!E:E,ANALYSIS!A18,DATA!F:F,"=Picat",DATA!C:C,"=grouped")</f>
        <v>#DIV/0!</v>
      </c>
      <c r="N18" t="e">
        <f>SUMIFS(DATA!O:O,DATA!E:E,ANALYSIS!A18,DATA!F:F,"=Hybrid",DATA!C:C,"=grouped")/COUNTIFS(DATA!E:E,ANALYSIS!A18,DATA!F:F,"=Hybrid",DATA!C:C,"=grouped")</f>
        <v>#DIV/0!</v>
      </c>
      <c r="P18">
        <v>17</v>
      </c>
      <c r="Q18">
        <f>SUMIFS(DATA!O:O,DATA!E:E,ANALYSIS!A18,DATA!F:F,"=CBS",DATA!C:C,"=random")/COUNTIFS(DATA!E:E,ANALYSIS!A18,DATA!F:F,"=CBS",DATA!C:C,"=random")</f>
        <v>225436</v>
      </c>
      <c r="R18">
        <f>SUMIFS(DATA!O:O,DATA!E:E,ANALYSIS!A18,DATA!F:F,"=Picat",DATA!C:C,"=random")/COUNTIFS(DATA!E:E,ANALYSIS!A18,DATA!F:F,"=Picat",DATA!C:C,"=random")</f>
        <v>340470</v>
      </c>
      <c r="S18">
        <f>SUMIFS(DATA!O:O,DATA!E:E,ANALYSIS!A18,DATA!F:F,"=Hybrid",DATA!C:C,"=random")/COUNTIFS(DATA!E:E,ANALYSIS!A18,DATA!F:F,"=Hybrid",DATA!C:C,"=random")</f>
        <v>382854</v>
      </c>
      <c r="U18">
        <v>17</v>
      </c>
      <c r="V18">
        <f>COUNTIFS(DATA!H:H,"=success",DATA!F:F,"=CBS",DATA!E:E,ANALYSIS!U18)</f>
        <v>2</v>
      </c>
      <c r="W18">
        <f>COUNTIFS(DATA!H:H,"=success",DATA!F:F,"=Picat",DATA!E:E,ANALYSIS!U18)</f>
        <v>1</v>
      </c>
      <c r="X18">
        <f>COUNTIFS(DATA!H:H,"=success",DATA!F:F,"=Hybrid",DATA!E:E,ANALYSIS!U18)</f>
        <v>3</v>
      </c>
    </row>
    <row r="19" spans="1:24" x14ac:dyDescent="0.25">
      <c r="A19">
        <v>18</v>
      </c>
      <c r="B19">
        <f>SUMIFS(DATA!O:O,DATA!E:E,ANALYSIS!A19,DATA!F:F,"=CBS",DATA!B:B,"=room")/COUNTIFS(DATA!E:E,ANALYSIS!A19,DATA!F:F,"=CBS",DATA!B:B,"=room")</f>
        <v>308653</v>
      </c>
      <c r="C19">
        <f>SUMIFS(DATA!O:O,DATA!E:E,ANALYSIS!A19,DATA!F:F,"=Picat",DATA!B:B,"=room")/COUNTIFS(DATA!E:E,ANALYSIS!A19,DATA!F:F,"=Picat",DATA!B:B,"=room")</f>
        <v>81286</v>
      </c>
      <c r="D19">
        <f>SUMIFS(DATA!O:O,DATA!E:E,ANALYSIS!A19,DATA!F:F,"=Hybrid",DATA!B:B,"=room")/COUNTIFS(DATA!E:E,ANALYSIS!A19,DATA!F:F,"=Hybrid",DATA!B:B,"=room")</f>
        <v>328355.66666666669</v>
      </c>
      <c r="F19">
        <v>18</v>
      </c>
      <c r="G19" t="e">
        <f>SUMIFS(DATA!O:O,DATA!E:E,ANALYSIS!A19,DATA!F:F,"=CBS",DATA!B:B,"=maze")/COUNTIFS(DATA!E:E,ANALYSIS!A19,DATA!F:F,"=CBS",DATA!B:B,"=maze")</f>
        <v>#DIV/0!</v>
      </c>
      <c r="H19" t="e">
        <f>SUMIFS(DATA!O:O,DATA!E:E,ANALYSIS!A19,DATA!F:F,"=Picat",DATA!B:B,"=maze")/COUNTIFS(DATA!E:E,ANALYSIS!A19,DATA!F:F,"=Picat",DATA!B:B,"=maze")</f>
        <v>#DIV/0!</v>
      </c>
      <c r="I19" t="e">
        <f>SUMIFS(DATA!O:O,DATA!E:E,ANALYSIS!A19,DATA!F:F,"=Hybrid",DATA!B:B,"=maze")/COUNTIFS(DATA!E:E,ANALYSIS!A19,DATA!F:F,"=Hybrid",DATA!B:B,"=maze")</f>
        <v>#DIV/0!</v>
      </c>
      <c r="K19">
        <v>18</v>
      </c>
      <c r="L19" t="e">
        <f>SUMIFS(DATA!O:O,DATA!E:E,ANALYSIS!A19,DATA!F:F,"=CBS",DATA!C:C,"=grouped")/COUNTIFS(DATA!E:E,ANALYSIS!A19,DATA!F:F,"=CBS",DATA!C:C,"=grouped")</f>
        <v>#DIV/0!</v>
      </c>
      <c r="M19" t="e">
        <f>SUMIFS(DATA!O:O,DATA!E:E,ANALYSIS!A19,DATA!F:F,"=Picat",DATA!C:C,"=grouped")/COUNTIFS(DATA!E:E,ANALYSIS!A19,DATA!F:F,"=Picat",DATA!C:C,"=grouped")</f>
        <v>#DIV/0!</v>
      </c>
      <c r="N19" t="e">
        <f>SUMIFS(DATA!O:O,DATA!E:E,ANALYSIS!A19,DATA!F:F,"=Hybrid",DATA!C:C,"=grouped")/COUNTIFS(DATA!E:E,ANALYSIS!A19,DATA!F:F,"=Hybrid",DATA!C:C,"=grouped")</f>
        <v>#DIV/0!</v>
      </c>
      <c r="P19">
        <v>18</v>
      </c>
      <c r="Q19">
        <f>SUMIFS(DATA!O:O,DATA!E:E,ANALYSIS!A19,DATA!F:F,"=CBS",DATA!C:C,"=random")/COUNTIFS(DATA!E:E,ANALYSIS!A19,DATA!F:F,"=CBS",DATA!C:C,"=random")</f>
        <v>308653</v>
      </c>
      <c r="R19">
        <f>SUMIFS(DATA!O:O,DATA!E:E,ANALYSIS!A19,DATA!F:F,"=Picat",DATA!C:C,"=random")/COUNTIFS(DATA!E:E,ANALYSIS!A19,DATA!F:F,"=Picat",DATA!C:C,"=random")</f>
        <v>81286</v>
      </c>
      <c r="S19">
        <f>SUMIFS(DATA!O:O,DATA!E:E,ANALYSIS!A19,DATA!F:F,"=Hybrid",DATA!C:C,"=random")/COUNTIFS(DATA!E:E,ANALYSIS!A19,DATA!F:F,"=Hybrid",DATA!C:C,"=random")</f>
        <v>328355.66666666669</v>
      </c>
      <c r="U19">
        <v>18</v>
      </c>
      <c r="V19">
        <f>COUNTIFS(DATA!H:H,"=success",DATA!F:F,"=CBS",DATA!E:E,ANALYSIS!U19)</f>
        <v>1</v>
      </c>
      <c r="W19">
        <f>COUNTIFS(DATA!H:H,"=success",DATA!F:F,"=Picat",DATA!E:E,ANALYSIS!U19)</f>
        <v>1</v>
      </c>
      <c r="X19">
        <f>COUNTIFS(DATA!H:H,"=success",DATA!F:F,"=Hybrid",DATA!E:E,ANALYSIS!U19)</f>
        <v>3</v>
      </c>
    </row>
    <row r="20" spans="1:24" x14ac:dyDescent="0.25">
      <c r="A20">
        <v>19</v>
      </c>
      <c r="B20">
        <f>SUMIFS(DATA!O:O,DATA!E:E,ANALYSIS!A20,DATA!F:F,"=CBS",DATA!B:B,"=room")/COUNTIFS(DATA!E:E,ANALYSIS!A20,DATA!F:F,"=CBS",DATA!B:B,"=room")</f>
        <v>17842</v>
      </c>
      <c r="C20">
        <f>SUMIFS(DATA!O:O,DATA!E:E,ANALYSIS!A20,DATA!F:F,"=Picat",DATA!B:B,"=room")/COUNTIFS(DATA!E:E,ANALYSIS!A20,DATA!F:F,"=Picat",DATA!B:B,"=room")</f>
        <v>600151</v>
      </c>
      <c r="D20">
        <f>SUMIFS(DATA!O:O,DATA!E:E,ANALYSIS!A20,DATA!F:F,"=Hybrid",DATA!B:B,"=room")/COUNTIFS(DATA!E:E,ANALYSIS!A20,DATA!F:F,"=Hybrid",DATA!B:B,"=room")</f>
        <v>330262</v>
      </c>
      <c r="F20">
        <v>19</v>
      </c>
      <c r="G20" t="e">
        <f>SUMIFS(DATA!O:O,DATA!E:E,ANALYSIS!A20,DATA!F:F,"=CBS",DATA!B:B,"=maze")/COUNTIFS(DATA!E:E,ANALYSIS!A20,DATA!F:F,"=CBS",DATA!B:B,"=maze")</f>
        <v>#DIV/0!</v>
      </c>
      <c r="H20" t="e">
        <f>SUMIFS(DATA!O:O,DATA!E:E,ANALYSIS!A20,DATA!F:F,"=Picat",DATA!B:B,"=maze")/COUNTIFS(DATA!E:E,ANALYSIS!A20,DATA!F:F,"=Picat",DATA!B:B,"=maze")</f>
        <v>#DIV/0!</v>
      </c>
      <c r="I20" t="e">
        <f>SUMIFS(DATA!O:O,DATA!E:E,ANALYSIS!A20,DATA!F:F,"=Hybrid",DATA!B:B,"=maze")/COUNTIFS(DATA!E:E,ANALYSIS!A20,DATA!F:F,"=Hybrid",DATA!B:B,"=maze")</f>
        <v>#DIV/0!</v>
      </c>
      <c r="K20">
        <v>19</v>
      </c>
      <c r="L20" t="e">
        <f>SUMIFS(DATA!O:O,DATA!E:E,ANALYSIS!A20,DATA!F:F,"=CBS",DATA!C:C,"=grouped")/COUNTIFS(DATA!E:E,ANALYSIS!A20,DATA!F:F,"=CBS",DATA!C:C,"=grouped")</f>
        <v>#DIV/0!</v>
      </c>
      <c r="M20" t="e">
        <f>SUMIFS(DATA!O:O,DATA!E:E,ANALYSIS!A20,DATA!F:F,"=Picat",DATA!C:C,"=grouped")/COUNTIFS(DATA!E:E,ANALYSIS!A20,DATA!F:F,"=Picat",DATA!C:C,"=grouped")</f>
        <v>#DIV/0!</v>
      </c>
      <c r="N20" t="e">
        <f>SUMIFS(DATA!O:O,DATA!E:E,ANALYSIS!A20,DATA!F:F,"=Hybrid",DATA!C:C,"=grouped")/COUNTIFS(DATA!E:E,ANALYSIS!A20,DATA!F:F,"=Hybrid",DATA!C:C,"=grouped")</f>
        <v>#DIV/0!</v>
      </c>
      <c r="P20">
        <v>19</v>
      </c>
      <c r="Q20">
        <f>SUMIFS(DATA!O:O,DATA!E:E,ANALYSIS!A20,DATA!F:F,"=CBS",DATA!C:C,"=random")/COUNTIFS(DATA!E:E,ANALYSIS!A20,DATA!F:F,"=CBS",DATA!C:C,"=random")</f>
        <v>17842</v>
      </c>
      <c r="R20">
        <f>SUMIFS(DATA!O:O,DATA!E:E,ANALYSIS!A20,DATA!F:F,"=Picat",DATA!C:C,"=random")/COUNTIFS(DATA!E:E,ANALYSIS!A20,DATA!F:F,"=Picat",DATA!C:C,"=random")</f>
        <v>600151</v>
      </c>
      <c r="S20">
        <f>SUMIFS(DATA!O:O,DATA!E:E,ANALYSIS!A20,DATA!F:F,"=Hybrid",DATA!C:C,"=random")/COUNTIFS(DATA!E:E,ANALYSIS!A20,DATA!F:F,"=Hybrid",DATA!C:C,"=random")</f>
        <v>330262</v>
      </c>
      <c r="U20">
        <v>19</v>
      </c>
      <c r="V20">
        <f>COUNTIFS(DATA!H:H,"=success",DATA!F:F,"=CBS",DATA!E:E,ANALYSIS!U20)</f>
        <v>1</v>
      </c>
      <c r="W20">
        <f>COUNTIFS(DATA!H:H,"=success",DATA!F:F,"=Picat",DATA!E:E,ANALYSIS!U20)</f>
        <v>0</v>
      </c>
      <c r="X20">
        <f>COUNTIFS(DATA!H:H,"=success",DATA!F:F,"=Hybrid",DATA!E:E,ANALYSIS!U20)</f>
        <v>2</v>
      </c>
    </row>
    <row r="21" spans="1:24" x14ac:dyDescent="0.25">
      <c r="A21">
        <v>20</v>
      </c>
      <c r="B21">
        <f>SUMIFS(DATA!O:O,DATA!E:E,ANALYSIS!A21,DATA!F:F,"=CBS",DATA!B:B,"=room")/COUNTIFS(DATA!E:E,ANALYSIS!A21,DATA!F:F,"=CBS",DATA!B:B,"=room")</f>
        <v>20534</v>
      </c>
      <c r="C21" t="e">
        <f>SUMIFS(DATA!O:O,DATA!E:E,ANALYSIS!A21,DATA!F:F,"=Picat",DATA!B:B,"=room")/COUNTIFS(DATA!E:E,ANALYSIS!A21,DATA!F:F,"=Picat",DATA!B:B,"=room")</f>
        <v>#DIV/0!</v>
      </c>
      <c r="D21">
        <f>SUMIFS(DATA!O:O,DATA!E:E,ANALYSIS!A21,DATA!F:F,"=Hybrid",DATA!B:B,"=room")/COUNTIFS(DATA!E:E,ANALYSIS!A21,DATA!F:F,"=Hybrid",DATA!B:B,"=room")</f>
        <v>243569.5</v>
      </c>
      <c r="F21">
        <v>20</v>
      </c>
      <c r="G21" t="e">
        <f>SUMIFS(DATA!O:O,DATA!E:E,ANALYSIS!A21,DATA!F:F,"=CBS",DATA!B:B,"=maze")/COUNTIFS(DATA!E:E,ANALYSIS!A21,DATA!F:F,"=CBS",DATA!B:B,"=maze")</f>
        <v>#DIV/0!</v>
      </c>
      <c r="H21" t="e">
        <f>SUMIFS(DATA!O:O,DATA!E:E,ANALYSIS!A21,DATA!F:F,"=Picat",DATA!B:B,"=maze")/COUNTIFS(DATA!E:E,ANALYSIS!A21,DATA!F:F,"=Picat",DATA!B:B,"=maze")</f>
        <v>#DIV/0!</v>
      </c>
      <c r="I21" t="e">
        <f>SUMIFS(DATA!O:O,DATA!E:E,ANALYSIS!A21,DATA!F:F,"=Hybrid",DATA!B:B,"=maze")/COUNTIFS(DATA!E:E,ANALYSIS!A21,DATA!F:F,"=Hybrid",DATA!B:B,"=maze")</f>
        <v>#DIV/0!</v>
      </c>
      <c r="K21">
        <v>20</v>
      </c>
      <c r="L21" t="e">
        <f>SUMIFS(DATA!O:O,DATA!E:E,ANALYSIS!A21,DATA!F:F,"=CBS",DATA!C:C,"=grouped")/COUNTIFS(DATA!E:E,ANALYSIS!A21,DATA!F:F,"=CBS",DATA!C:C,"=grouped")</f>
        <v>#DIV/0!</v>
      </c>
      <c r="M21" t="e">
        <f>SUMIFS(DATA!O:O,DATA!E:E,ANALYSIS!A21,DATA!F:F,"=Picat",DATA!C:C,"=grouped")/COUNTIFS(DATA!E:E,ANALYSIS!A21,DATA!F:F,"=Picat",DATA!C:C,"=grouped")</f>
        <v>#DIV/0!</v>
      </c>
      <c r="N21" t="e">
        <f>SUMIFS(DATA!O:O,DATA!E:E,ANALYSIS!A21,DATA!F:F,"=Hybrid",DATA!C:C,"=grouped")/COUNTIFS(DATA!E:E,ANALYSIS!A21,DATA!F:F,"=Hybrid",DATA!C:C,"=grouped")</f>
        <v>#DIV/0!</v>
      </c>
      <c r="P21">
        <v>20</v>
      </c>
      <c r="Q21">
        <f>SUMIFS(DATA!O:O,DATA!E:E,ANALYSIS!A21,DATA!F:F,"=CBS",DATA!C:C,"=random")/COUNTIFS(DATA!E:E,ANALYSIS!A21,DATA!F:F,"=CBS",DATA!C:C,"=random")</f>
        <v>20534</v>
      </c>
      <c r="R21" t="e">
        <f>SUMIFS(DATA!O:O,DATA!E:E,ANALYSIS!A21,DATA!F:F,"=Picat",DATA!C:C,"=random")/COUNTIFS(DATA!E:E,ANALYSIS!A21,DATA!F:F,"=Picat",DATA!C:C,"=random")</f>
        <v>#DIV/0!</v>
      </c>
      <c r="S21">
        <f>SUMIFS(DATA!O:O,DATA!E:E,ANALYSIS!A21,DATA!F:F,"=Hybrid",DATA!C:C,"=random")/COUNTIFS(DATA!E:E,ANALYSIS!A21,DATA!F:F,"=Hybrid",DATA!C:C,"=random")</f>
        <v>243569.5</v>
      </c>
      <c r="U21">
        <v>20</v>
      </c>
      <c r="V21">
        <f>COUNTIFS(DATA!H:H,"=success",DATA!F:F,"=CBS",DATA!E:E,ANALYSIS!U21)</f>
        <v>1</v>
      </c>
      <c r="W21">
        <f>COUNTIFS(DATA!H:H,"=success",DATA!F:F,"=Picat",DATA!E:E,ANALYSIS!U21)</f>
        <v>0</v>
      </c>
      <c r="X21">
        <f>COUNTIFS(DATA!H:H,"=success",DATA!F:F,"=Hybrid",DATA!E:E,ANALYSIS!U21)</f>
        <v>2</v>
      </c>
    </row>
    <row r="22" spans="1:24" x14ac:dyDescent="0.25">
      <c r="A22">
        <v>21</v>
      </c>
      <c r="B22">
        <f>SUMIFS(DATA!O:O,DATA!E:E,ANALYSIS!A22,DATA!F:F,"=CBS",DATA!B:B,"=room")/COUNTIFS(DATA!E:E,ANALYSIS!A22,DATA!F:F,"=CBS",DATA!B:B,"=room")</f>
        <v>20483</v>
      </c>
      <c r="C22" t="e">
        <f>SUMIFS(DATA!O:O,DATA!E:E,ANALYSIS!A22,DATA!F:F,"=Picat",DATA!B:B,"=room")/COUNTIFS(DATA!E:E,ANALYSIS!A22,DATA!F:F,"=Picat",DATA!B:B,"=room")</f>
        <v>#DIV/0!</v>
      </c>
      <c r="D22">
        <f>SUMIFS(DATA!O:O,DATA!E:E,ANALYSIS!A22,DATA!F:F,"=Hybrid",DATA!B:B,"=room")/COUNTIFS(DATA!E:E,ANALYSIS!A22,DATA!F:F,"=Hybrid",DATA!B:B,"=room")</f>
        <v>309898</v>
      </c>
      <c r="F22">
        <v>21</v>
      </c>
      <c r="G22" t="e">
        <f>SUMIFS(DATA!O:O,DATA!E:E,ANALYSIS!A22,DATA!F:F,"=CBS",DATA!B:B,"=maze")/COUNTIFS(DATA!E:E,ANALYSIS!A22,DATA!F:F,"=CBS",DATA!B:B,"=maze")</f>
        <v>#DIV/0!</v>
      </c>
      <c r="H22" t="e">
        <f>SUMIFS(DATA!O:O,DATA!E:E,ANALYSIS!A22,DATA!F:F,"=Picat",DATA!B:B,"=maze")/COUNTIFS(DATA!E:E,ANALYSIS!A22,DATA!F:F,"=Picat",DATA!B:B,"=maze")</f>
        <v>#DIV/0!</v>
      </c>
      <c r="I22" t="e">
        <f>SUMIFS(DATA!O:O,DATA!E:E,ANALYSIS!A22,DATA!F:F,"=Hybrid",DATA!B:B,"=maze")/COUNTIFS(DATA!E:E,ANALYSIS!A22,DATA!F:F,"=Hybrid",DATA!B:B,"=maze")</f>
        <v>#DIV/0!</v>
      </c>
      <c r="K22">
        <v>21</v>
      </c>
      <c r="L22" t="e">
        <f>SUMIFS(DATA!O:O,DATA!E:E,ANALYSIS!A22,DATA!F:F,"=CBS",DATA!C:C,"=grouped")/COUNTIFS(DATA!E:E,ANALYSIS!A22,DATA!F:F,"=CBS",DATA!C:C,"=grouped")</f>
        <v>#DIV/0!</v>
      </c>
      <c r="M22" t="e">
        <f>SUMIFS(DATA!O:O,DATA!E:E,ANALYSIS!A22,DATA!F:F,"=Picat",DATA!C:C,"=grouped")/COUNTIFS(DATA!E:E,ANALYSIS!A22,DATA!F:F,"=Picat",DATA!C:C,"=grouped")</f>
        <v>#DIV/0!</v>
      </c>
      <c r="N22" t="e">
        <f>SUMIFS(DATA!O:O,DATA!E:E,ANALYSIS!A22,DATA!F:F,"=Hybrid",DATA!C:C,"=grouped")/COUNTIFS(DATA!E:E,ANALYSIS!A22,DATA!F:F,"=Hybrid",DATA!C:C,"=grouped")</f>
        <v>#DIV/0!</v>
      </c>
      <c r="P22">
        <v>21</v>
      </c>
      <c r="Q22">
        <f>SUMIFS(DATA!O:O,DATA!E:E,ANALYSIS!A22,DATA!F:F,"=CBS",DATA!C:C,"=random")/COUNTIFS(DATA!E:E,ANALYSIS!A22,DATA!F:F,"=CBS",DATA!C:C,"=random")</f>
        <v>20483</v>
      </c>
      <c r="R22" t="e">
        <f>SUMIFS(DATA!O:O,DATA!E:E,ANALYSIS!A22,DATA!F:F,"=Picat",DATA!C:C,"=random")/COUNTIFS(DATA!E:E,ANALYSIS!A22,DATA!F:F,"=Picat",DATA!C:C,"=random")</f>
        <v>#DIV/0!</v>
      </c>
      <c r="S22">
        <f>SUMIFS(DATA!O:O,DATA!E:E,ANALYSIS!A22,DATA!F:F,"=Hybrid",DATA!C:C,"=random")/COUNTIFS(DATA!E:E,ANALYSIS!A22,DATA!F:F,"=Hybrid",DATA!C:C,"=random")</f>
        <v>309898</v>
      </c>
      <c r="U22">
        <v>21</v>
      </c>
      <c r="V22">
        <f>COUNTIFS(DATA!H:H,"=success",DATA!F:F,"=CBS",DATA!E:E,ANALYSIS!U22)</f>
        <v>1</v>
      </c>
      <c r="W22">
        <f>COUNTIFS(DATA!H:H,"=success",DATA!F:F,"=Picat",DATA!E:E,ANALYSIS!U22)</f>
        <v>0</v>
      </c>
      <c r="X22">
        <f>COUNTIFS(DATA!H:H,"=success",DATA!F:F,"=Hybrid",DATA!E:E,ANALYSIS!U22)</f>
        <v>1</v>
      </c>
    </row>
    <row r="23" spans="1:24" x14ac:dyDescent="0.25">
      <c r="A23">
        <v>22</v>
      </c>
      <c r="B23">
        <f>SUMIFS(DATA!O:O,DATA!E:E,ANALYSIS!A23,DATA!F:F,"=CBS",DATA!B:B,"=room")/COUNTIFS(DATA!E:E,ANALYSIS!A23,DATA!F:F,"=CBS",DATA!B:B,"=room")</f>
        <v>20469</v>
      </c>
      <c r="C23" t="e">
        <f>SUMIFS(DATA!O:O,DATA!E:E,ANALYSIS!A23,DATA!F:F,"=Picat",DATA!B:B,"=room")/COUNTIFS(DATA!E:E,ANALYSIS!A23,DATA!F:F,"=Picat",DATA!B:B,"=room")</f>
        <v>#DIV/0!</v>
      </c>
      <c r="D23">
        <f>SUMIFS(DATA!O:O,DATA!E:E,ANALYSIS!A23,DATA!F:F,"=Hybrid",DATA!B:B,"=room")/COUNTIFS(DATA!E:E,ANALYSIS!A23,DATA!F:F,"=Hybrid",DATA!B:B,"=room")</f>
        <v>20075</v>
      </c>
      <c r="F23">
        <v>22</v>
      </c>
      <c r="G23" t="e">
        <f>SUMIFS(DATA!O:O,DATA!E:E,ANALYSIS!A23,DATA!F:F,"=CBS",DATA!B:B,"=maze")/COUNTIFS(DATA!E:E,ANALYSIS!A23,DATA!F:F,"=CBS",DATA!B:B,"=maze")</f>
        <v>#DIV/0!</v>
      </c>
      <c r="H23" t="e">
        <f>SUMIFS(DATA!O:O,DATA!E:E,ANALYSIS!A23,DATA!F:F,"=Picat",DATA!B:B,"=maze")/COUNTIFS(DATA!E:E,ANALYSIS!A23,DATA!F:F,"=Picat",DATA!B:B,"=maze")</f>
        <v>#DIV/0!</v>
      </c>
      <c r="I23" t="e">
        <f>SUMIFS(DATA!O:O,DATA!E:E,ANALYSIS!A23,DATA!F:F,"=Hybrid",DATA!B:B,"=maze")/COUNTIFS(DATA!E:E,ANALYSIS!A23,DATA!F:F,"=Hybrid",DATA!B:B,"=maze")</f>
        <v>#DIV/0!</v>
      </c>
      <c r="K23">
        <v>22</v>
      </c>
      <c r="L23" t="e">
        <f>SUMIFS(DATA!O:O,DATA!E:E,ANALYSIS!A23,DATA!F:F,"=CBS",DATA!C:C,"=grouped")/COUNTIFS(DATA!E:E,ANALYSIS!A23,DATA!F:F,"=CBS",DATA!C:C,"=grouped")</f>
        <v>#DIV/0!</v>
      </c>
      <c r="M23" t="e">
        <f>SUMIFS(DATA!O:O,DATA!E:E,ANALYSIS!A23,DATA!F:F,"=Picat",DATA!C:C,"=grouped")/COUNTIFS(DATA!E:E,ANALYSIS!A23,DATA!F:F,"=Picat",DATA!C:C,"=grouped")</f>
        <v>#DIV/0!</v>
      </c>
      <c r="N23" t="e">
        <f>SUMIFS(DATA!O:O,DATA!E:E,ANALYSIS!A23,DATA!F:F,"=Hybrid",DATA!C:C,"=grouped")/COUNTIFS(DATA!E:E,ANALYSIS!A23,DATA!F:F,"=Hybrid",DATA!C:C,"=grouped")</f>
        <v>#DIV/0!</v>
      </c>
      <c r="P23">
        <v>22</v>
      </c>
      <c r="Q23">
        <f>SUMIFS(DATA!O:O,DATA!E:E,ANALYSIS!A23,DATA!F:F,"=CBS",DATA!C:C,"=random")/COUNTIFS(DATA!E:E,ANALYSIS!A23,DATA!F:F,"=CBS",DATA!C:C,"=random")</f>
        <v>20469</v>
      </c>
      <c r="R23" t="e">
        <f>SUMIFS(DATA!O:O,DATA!E:E,ANALYSIS!A23,DATA!F:F,"=Picat",DATA!C:C,"=random")/COUNTIFS(DATA!E:E,ANALYSIS!A23,DATA!F:F,"=Picat",DATA!C:C,"=random")</f>
        <v>#DIV/0!</v>
      </c>
      <c r="S23">
        <f>SUMIFS(DATA!O:O,DATA!E:E,ANALYSIS!A23,DATA!F:F,"=Hybrid",DATA!C:C,"=random")/COUNTIFS(DATA!E:E,ANALYSIS!A23,DATA!F:F,"=Hybrid",DATA!C:C,"=random")</f>
        <v>20075</v>
      </c>
      <c r="U23">
        <v>22</v>
      </c>
      <c r="V23">
        <f>COUNTIFS(DATA!H:H,"=success",DATA!F:F,"=CBS",DATA!E:E,ANALYSIS!U23)</f>
        <v>1</v>
      </c>
      <c r="W23">
        <f>COUNTIFS(DATA!H:H,"=success",DATA!F:F,"=Picat",DATA!E:E,ANALYSIS!U23)</f>
        <v>0</v>
      </c>
      <c r="X23">
        <f>COUNTIFS(DATA!H:H,"=success",DATA!F:F,"=Hybrid",DATA!E:E,ANALYSIS!U23)</f>
        <v>1</v>
      </c>
    </row>
    <row r="24" spans="1:24" x14ac:dyDescent="0.25">
      <c r="A24">
        <v>23</v>
      </c>
      <c r="B24">
        <f>SUMIFS(DATA!O:O,DATA!E:E,ANALYSIS!A24,DATA!F:F,"=CBS",DATA!B:B,"=room")/COUNTIFS(DATA!E:E,ANALYSIS!A24,DATA!F:F,"=CBS",DATA!B:B,"=room")</f>
        <v>26711</v>
      </c>
      <c r="C24" t="e">
        <f>SUMIFS(DATA!O:O,DATA!E:E,ANALYSIS!A24,DATA!F:F,"=Picat",DATA!B:B,"=room")/COUNTIFS(DATA!E:E,ANALYSIS!A24,DATA!F:F,"=Picat",DATA!B:B,"=room")</f>
        <v>#DIV/0!</v>
      </c>
      <c r="D24">
        <f>SUMIFS(DATA!O:O,DATA!E:E,ANALYSIS!A24,DATA!F:F,"=Hybrid",DATA!B:B,"=room")/COUNTIFS(DATA!E:E,ANALYSIS!A24,DATA!F:F,"=Hybrid",DATA!B:B,"=room")</f>
        <v>26421</v>
      </c>
      <c r="F24">
        <v>23</v>
      </c>
      <c r="G24" t="e">
        <f>SUMIFS(DATA!O:O,DATA!E:E,ANALYSIS!A24,DATA!F:F,"=CBS",DATA!B:B,"=maze")/COUNTIFS(DATA!E:E,ANALYSIS!A24,DATA!F:F,"=CBS",DATA!B:B,"=maze")</f>
        <v>#DIV/0!</v>
      </c>
      <c r="H24" t="e">
        <f>SUMIFS(DATA!O:O,DATA!E:E,ANALYSIS!A24,DATA!F:F,"=Picat",DATA!B:B,"=maze")/COUNTIFS(DATA!E:E,ANALYSIS!A24,DATA!F:F,"=Picat",DATA!B:B,"=maze")</f>
        <v>#DIV/0!</v>
      </c>
      <c r="I24" t="e">
        <f>SUMIFS(DATA!O:O,DATA!E:E,ANALYSIS!A24,DATA!F:F,"=Hybrid",DATA!B:B,"=maze")/COUNTIFS(DATA!E:E,ANALYSIS!A24,DATA!F:F,"=Hybrid",DATA!B:B,"=maze")</f>
        <v>#DIV/0!</v>
      </c>
      <c r="K24">
        <v>23</v>
      </c>
      <c r="L24" t="e">
        <f>SUMIFS(DATA!O:O,DATA!E:E,ANALYSIS!A24,DATA!F:F,"=CBS",DATA!C:C,"=grouped")/COUNTIFS(DATA!E:E,ANALYSIS!A24,DATA!F:F,"=CBS",DATA!C:C,"=grouped")</f>
        <v>#DIV/0!</v>
      </c>
      <c r="M24" t="e">
        <f>SUMIFS(DATA!O:O,DATA!E:E,ANALYSIS!A24,DATA!F:F,"=Picat",DATA!C:C,"=grouped")/COUNTIFS(DATA!E:E,ANALYSIS!A24,DATA!F:F,"=Picat",DATA!C:C,"=grouped")</f>
        <v>#DIV/0!</v>
      </c>
      <c r="N24" t="e">
        <f>SUMIFS(DATA!O:O,DATA!E:E,ANALYSIS!A24,DATA!F:F,"=Hybrid",DATA!C:C,"=grouped")/COUNTIFS(DATA!E:E,ANALYSIS!A24,DATA!F:F,"=Hybrid",DATA!C:C,"=grouped")</f>
        <v>#DIV/0!</v>
      </c>
      <c r="P24">
        <v>23</v>
      </c>
      <c r="Q24">
        <f>SUMIFS(DATA!O:O,DATA!E:E,ANALYSIS!A24,DATA!F:F,"=CBS",DATA!C:C,"=random")/COUNTIFS(DATA!E:E,ANALYSIS!A24,DATA!F:F,"=CBS",DATA!C:C,"=random")</f>
        <v>26711</v>
      </c>
      <c r="R24" t="e">
        <f>SUMIFS(DATA!O:O,DATA!E:E,ANALYSIS!A24,DATA!F:F,"=Picat",DATA!C:C,"=random")/COUNTIFS(DATA!E:E,ANALYSIS!A24,DATA!F:F,"=Picat",DATA!C:C,"=random")</f>
        <v>#DIV/0!</v>
      </c>
      <c r="S24">
        <f>SUMIFS(DATA!O:O,DATA!E:E,ANALYSIS!A24,DATA!F:F,"=Hybrid",DATA!C:C,"=random")/COUNTIFS(DATA!E:E,ANALYSIS!A24,DATA!F:F,"=Hybrid",DATA!C:C,"=random")</f>
        <v>26421</v>
      </c>
      <c r="U24">
        <v>23</v>
      </c>
      <c r="V24">
        <f>COUNTIFS(DATA!H:H,"=success",DATA!F:F,"=CBS",DATA!E:E,ANALYSIS!U24)</f>
        <v>1</v>
      </c>
      <c r="W24">
        <f>COUNTIFS(DATA!H:H,"=success",DATA!F:F,"=Picat",DATA!E:E,ANALYSIS!U24)</f>
        <v>0</v>
      </c>
      <c r="X24">
        <f>COUNTIFS(DATA!H:H,"=success",DATA!F:F,"=Hybrid",DATA!E:E,ANALYSIS!U24)</f>
        <v>1</v>
      </c>
    </row>
    <row r="25" spans="1:24" x14ac:dyDescent="0.25">
      <c r="A25">
        <v>24</v>
      </c>
      <c r="B25">
        <f>SUMIFS(DATA!O:O,DATA!E:E,ANALYSIS!A25,DATA!F:F,"=CBS",DATA!B:B,"=room")/COUNTIFS(DATA!E:E,ANALYSIS!A25,DATA!F:F,"=CBS",DATA!B:B,"=room")</f>
        <v>26666</v>
      </c>
      <c r="C25" t="e">
        <f>SUMIFS(DATA!O:O,DATA!E:E,ANALYSIS!A25,DATA!F:F,"=Picat",DATA!B:B,"=room")/COUNTIFS(DATA!E:E,ANALYSIS!A25,DATA!F:F,"=Picat",DATA!B:B,"=room")</f>
        <v>#DIV/0!</v>
      </c>
      <c r="D25">
        <f>SUMIFS(DATA!O:O,DATA!E:E,ANALYSIS!A25,DATA!F:F,"=Hybrid",DATA!B:B,"=room")/COUNTIFS(DATA!E:E,ANALYSIS!A25,DATA!F:F,"=Hybrid",DATA!B:B,"=room")</f>
        <v>26214</v>
      </c>
      <c r="F25">
        <v>24</v>
      </c>
      <c r="G25" t="e">
        <f>SUMIFS(DATA!O:O,DATA!E:E,ANALYSIS!A25,DATA!F:F,"=CBS",DATA!B:B,"=maze")/COUNTIFS(DATA!E:E,ANALYSIS!A25,DATA!F:F,"=CBS",DATA!B:B,"=maze")</f>
        <v>#DIV/0!</v>
      </c>
      <c r="H25" t="e">
        <f>SUMIFS(DATA!O:O,DATA!E:E,ANALYSIS!A25,DATA!F:F,"=Picat",DATA!B:B,"=maze")/COUNTIFS(DATA!E:E,ANALYSIS!A25,DATA!F:F,"=Picat",DATA!B:B,"=maze")</f>
        <v>#DIV/0!</v>
      </c>
      <c r="I25" t="e">
        <f>SUMIFS(DATA!O:O,DATA!E:E,ANALYSIS!A25,DATA!F:F,"=Hybrid",DATA!B:B,"=maze")/COUNTIFS(DATA!E:E,ANALYSIS!A25,DATA!F:F,"=Hybrid",DATA!B:B,"=maze")</f>
        <v>#DIV/0!</v>
      </c>
      <c r="K25">
        <v>24</v>
      </c>
      <c r="L25" t="e">
        <f>SUMIFS(DATA!O:O,DATA!E:E,ANALYSIS!A25,DATA!F:F,"=CBS",DATA!C:C,"=grouped")/COUNTIFS(DATA!E:E,ANALYSIS!A25,DATA!F:F,"=CBS",DATA!C:C,"=grouped")</f>
        <v>#DIV/0!</v>
      </c>
      <c r="M25" t="e">
        <f>SUMIFS(DATA!O:O,DATA!E:E,ANALYSIS!A25,DATA!F:F,"=Picat",DATA!C:C,"=grouped")/COUNTIFS(DATA!E:E,ANALYSIS!A25,DATA!F:F,"=Picat",DATA!C:C,"=grouped")</f>
        <v>#DIV/0!</v>
      </c>
      <c r="N25" t="e">
        <f>SUMIFS(DATA!O:O,DATA!E:E,ANALYSIS!A25,DATA!F:F,"=Hybrid",DATA!C:C,"=grouped")/COUNTIFS(DATA!E:E,ANALYSIS!A25,DATA!F:F,"=Hybrid",DATA!C:C,"=grouped")</f>
        <v>#DIV/0!</v>
      </c>
      <c r="P25">
        <v>24</v>
      </c>
      <c r="Q25">
        <f>SUMIFS(DATA!O:O,DATA!E:E,ANALYSIS!A25,DATA!F:F,"=CBS",DATA!C:C,"=random")/COUNTIFS(DATA!E:E,ANALYSIS!A25,DATA!F:F,"=CBS",DATA!C:C,"=random")</f>
        <v>26666</v>
      </c>
      <c r="R25" t="e">
        <f>SUMIFS(DATA!O:O,DATA!E:E,ANALYSIS!A25,DATA!F:F,"=Picat",DATA!C:C,"=random")/COUNTIFS(DATA!E:E,ANALYSIS!A25,DATA!F:F,"=Picat",DATA!C:C,"=random")</f>
        <v>#DIV/0!</v>
      </c>
      <c r="S25">
        <f>SUMIFS(DATA!O:O,DATA!E:E,ANALYSIS!A25,DATA!F:F,"=Hybrid",DATA!C:C,"=random")/COUNTIFS(DATA!E:E,ANALYSIS!A25,DATA!F:F,"=Hybrid",DATA!C:C,"=random")</f>
        <v>26214</v>
      </c>
      <c r="U25">
        <v>24</v>
      </c>
      <c r="V25">
        <f>COUNTIFS(DATA!H:H,"=success",DATA!F:F,"=CBS",DATA!E:E,ANALYSIS!U25)</f>
        <v>1</v>
      </c>
      <c r="W25">
        <f>COUNTIFS(DATA!H:H,"=success",DATA!F:F,"=Picat",DATA!E:E,ANALYSIS!U25)</f>
        <v>0</v>
      </c>
      <c r="X25">
        <f>COUNTIFS(DATA!H:H,"=success",DATA!F:F,"=Hybrid",DATA!E:E,ANALYSIS!U25)</f>
        <v>1</v>
      </c>
    </row>
    <row r="26" spans="1:24" x14ac:dyDescent="0.25">
      <c r="A26">
        <v>25</v>
      </c>
      <c r="B26">
        <f>SUMIFS(DATA!O:O,DATA!E:E,ANALYSIS!A26,DATA!F:F,"=CBS",DATA!B:B,"=room")/COUNTIFS(DATA!E:E,ANALYSIS!A26,DATA!F:F,"=CBS",DATA!B:B,"=room")</f>
        <v>43056</v>
      </c>
      <c r="C26" t="e">
        <f>SUMIFS(DATA!O:O,DATA!E:E,ANALYSIS!A26,DATA!F:F,"=Picat",DATA!B:B,"=room")/COUNTIFS(DATA!E:E,ANALYSIS!A26,DATA!F:F,"=Picat",DATA!B:B,"=room")</f>
        <v>#DIV/0!</v>
      </c>
      <c r="D26">
        <f>SUMIFS(DATA!O:O,DATA!E:E,ANALYSIS!A26,DATA!F:F,"=Hybrid",DATA!B:B,"=room")/COUNTIFS(DATA!E:E,ANALYSIS!A26,DATA!F:F,"=Hybrid",DATA!B:B,"=room")</f>
        <v>42081</v>
      </c>
      <c r="F26">
        <v>25</v>
      </c>
      <c r="G26" t="e">
        <f>SUMIFS(DATA!O:O,DATA!E:E,ANALYSIS!A26,DATA!F:F,"=CBS",DATA!B:B,"=maze")/COUNTIFS(DATA!E:E,ANALYSIS!A26,DATA!F:F,"=CBS",DATA!B:B,"=maze")</f>
        <v>#DIV/0!</v>
      </c>
      <c r="H26" t="e">
        <f>SUMIFS(DATA!O:O,DATA!E:E,ANALYSIS!A26,DATA!F:F,"=Picat",DATA!B:B,"=maze")/COUNTIFS(DATA!E:E,ANALYSIS!A26,DATA!F:F,"=Picat",DATA!B:B,"=maze")</f>
        <v>#DIV/0!</v>
      </c>
      <c r="I26" t="e">
        <f>SUMIFS(DATA!O:O,DATA!E:E,ANALYSIS!A26,DATA!F:F,"=Hybrid",DATA!B:B,"=maze")/COUNTIFS(DATA!E:E,ANALYSIS!A26,DATA!F:F,"=Hybrid",DATA!B:B,"=maze")</f>
        <v>#DIV/0!</v>
      </c>
      <c r="K26">
        <v>25</v>
      </c>
      <c r="L26" t="e">
        <f>SUMIFS(DATA!O:O,DATA!E:E,ANALYSIS!A26,DATA!F:F,"=CBS",DATA!C:C,"=grouped")/COUNTIFS(DATA!E:E,ANALYSIS!A26,DATA!F:F,"=CBS",DATA!C:C,"=grouped")</f>
        <v>#DIV/0!</v>
      </c>
      <c r="M26" t="e">
        <f>SUMIFS(DATA!O:O,DATA!E:E,ANALYSIS!A26,DATA!F:F,"=Picat",DATA!C:C,"=grouped")/COUNTIFS(DATA!E:E,ANALYSIS!A26,DATA!F:F,"=Picat",DATA!C:C,"=grouped")</f>
        <v>#DIV/0!</v>
      </c>
      <c r="N26" t="e">
        <f>SUMIFS(DATA!O:O,DATA!E:E,ANALYSIS!A26,DATA!F:F,"=Hybrid",DATA!C:C,"=grouped")/COUNTIFS(DATA!E:E,ANALYSIS!A26,DATA!F:F,"=Hybrid",DATA!C:C,"=grouped")</f>
        <v>#DIV/0!</v>
      </c>
      <c r="P26">
        <v>25</v>
      </c>
      <c r="Q26">
        <f>SUMIFS(DATA!O:O,DATA!E:E,ANALYSIS!A26,DATA!F:F,"=CBS",DATA!C:C,"=random")/COUNTIFS(DATA!E:E,ANALYSIS!A26,DATA!F:F,"=CBS",DATA!C:C,"=random")</f>
        <v>43056</v>
      </c>
      <c r="R26" t="e">
        <f>SUMIFS(DATA!O:O,DATA!E:E,ANALYSIS!A26,DATA!F:F,"=Picat",DATA!C:C,"=random")/COUNTIFS(DATA!E:E,ANALYSIS!A26,DATA!F:F,"=Picat",DATA!C:C,"=random")</f>
        <v>#DIV/0!</v>
      </c>
      <c r="S26">
        <f>SUMIFS(DATA!O:O,DATA!E:E,ANALYSIS!A26,DATA!F:F,"=Hybrid",DATA!C:C,"=random")/COUNTIFS(DATA!E:E,ANALYSIS!A26,DATA!F:F,"=Hybrid",DATA!C:C,"=random")</f>
        <v>42081</v>
      </c>
      <c r="U26">
        <v>25</v>
      </c>
      <c r="V26">
        <f>COUNTIFS(DATA!H:H,"=success",DATA!F:F,"=CBS",DATA!E:E,ANALYSIS!U26)</f>
        <v>1</v>
      </c>
      <c r="W26">
        <f>COUNTIFS(DATA!H:H,"=success",DATA!F:F,"=Picat",DATA!E:E,ANALYSIS!U26)</f>
        <v>0</v>
      </c>
      <c r="X26">
        <f>COUNTIFS(DATA!H:H,"=success",DATA!F:F,"=Hybrid",DATA!E:E,ANALYSIS!U26)</f>
        <v>1</v>
      </c>
    </row>
    <row r="27" spans="1:24" x14ac:dyDescent="0.25">
      <c r="A27">
        <v>26</v>
      </c>
      <c r="B27">
        <f>SUMIFS(DATA!O:O,DATA!E:E,ANALYSIS!A27,DATA!F:F,"=CBS",DATA!B:B,"=room")/COUNTIFS(DATA!E:E,ANALYSIS!A27,DATA!F:F,"=CBS",DATA!B:B,"=room")</f>
        <v>42855</v>
      </c>
      <c r="C27" t="e">
        <f>SUMIFS(DATA!O:O,DATA!E:E,ANALYSIS!A27,DATA!F:F,"=Picat",DATA!B:B,"=room")/COUNTIFS(DATA!E:E,ANALYSIS!A27,DATA!F:F,"=Picat",DATA!B:B,"=room")</f>
        <v>#DIV/0!</v>
      </c>
      <c r="D27">
        <f>SUMIFS(DATA!O:O,DATA!E:E,ANALYSIS!A27,DATA!F:F,"=Hybrid",DATA!B:B,"=room")/COUNTIFS(DATA!E:E,ANALYSIS!A27,DATA!F:F,"=Hybrid",DATA!B:B,"=room")</f>
        <v>42275</v>
      </c>
      <c r="F27">
        <v>26</v>
      </c>
      <c r="G27" t="e">
        <f>SUMIFS(DATA!O:O,DATA!E:E,ANALYSIS!A27,DATA!F:F,"=CBS",DATA!B:B,"=maze")/COUNTIFS(DATA!E:E,ANALYSIS!A27,DATA!F:F,"=CBS",DATA!B:B,"=maze")</f>
        <v>#DIV/0!</v>
      </c>
      <c r="H27" t="e">
        <f>SUMIFS(DATA!O:O,DATA!E:E,ANALYSIS!A27,DATA!F:F,"=Picat",DATA!B:B,"=maze")/COUNTIFS(DATA!E:E,ANALYSIS!A27,DATA!F:F,"=Picat",DATA!B:B,"=maze")</f>
        <v>#DIV/0!</v>
      </c>
      <c r="I27" t="e">
        <f>SUMIFS(DATA!O:O,DATA!E:E,ANALYSIS!A27,DATA!F:F,"=Hybrid",DATA!B:B,"=maze")/COUNTIFS(DATA!E:E,ANALYSIS!A27,DATA!F:F,"=Hybrid",DATA!B:B,"=maze")</f>
        <v>#DIV/0!</v>
      </c>
      <c r="K27">
        <v>26</v>
      </c>
      <c r="L27" t="e">
        <f>SUMIFS(DATA!O:O,DATA!E:E,ANALYSIS!A27,DATA!F:F,"=CBS",DATA!C:C,"=grouped")/COUNTIFS(DATA!E:E,ANALYSIS!A27,DATA!F:F,"=CBS",DATA!C:C,"=grouped")</f>
        <v>#DIV/0!</v>
      </c>
      <c r="M27" t="e">
        <f>SUMIFS(DATA!O:O,DATA!E:E,ANALYSIS!A27,DATA!F:F,"=Picat",DATA!C:C,"=grouped")/COUNTIFS(DATA!E:E,ANALYSIS!A27,DATA!F:F,"=Picat",DATA!C:C,"=grouped")</f>
        <v>#DIV/0!</v>
      </c>
      <c r="N27" t="e">
        <f>SUMIFS(DATA!O:O,DATA!E:E,ANALYSIS!A27,DATA!F:F,"=Hybrid",DATA!C:C,"=grouped")/COUNTIFS(DATA!E:E,ANALYSIS!A27,DATA!F:F,"=Hybrid",DATA!C:C,"=grouped")</f>
        <v>#DIV/0!</v>
      </c>
      <c r="P27">
        <v>26</v>
      </c>
      <c r="Q27">
        <f>SUMIFS(DATA!O:O,DATA!E:E,ANALYSIS!A27,DATA!F:F,"=CBS",DATA!C:C,"=random")/COUNTIFS(DATA!E:E,ANALYSIS!A27,DATA!F:F,"=CBS",DATA!C:C,"=random")</f>
        <v>42855</v>
      </c>
      <c r="R27" t="e">
        <f>SUMIFS(DATA!O:O,DATA!E:E,ANALYSIS!A27,DATA!F:F,"=Picat",DATA!C:C,"=random")/COUNTIFS(DATA!E:E,ANALYSIS!A27,DATA!F:F,"=Picat",DATA!C:C,"=random")</f>
        <v>#DIV/0!</v>
      </c>
      <c r="S27">
        <f>SUMIFS(DATA!O:O,DATA!E:E,ANALYSIS!A27,DATA!F:F,"=Hybrid",DATA!C:C,"=random")/COUNTIFS(DATA!E:E,ANALYSIS!A27,DATA!F:F,"=Hybrid",DATA!C:C,"=random")</f>
        <v>42275</v>
      </c>
      <c r="U27">
        <v>26</v>
      </c>
      <c r="V27">
        <f>COUNTIFS(DATA!H:H,"=success",DATA!F:F,"=CBS",DATA!E:E,ANALYSIS!U27)</f>
        <v>1</v>
      </c>
      <c r="W27">
        <f>COUNTIFS(DATA!H:H,"=success",DATA!F:F,"=Picat",DATA!E:E,ANALYSIS!U27)</f>
        <v>0</v>
      </c>
      <c r="X27">
        <f>COUNTIFS(DATA!H:H,"=success",DATA!F:F,"=Hybrid",DATA!E:E,ANALYSIS!U27)</f>
        <v>1</v>
      </c>
    </row>
    <row r="28" spans="1:24" x14ac:dyDescent="0.25">
      <c r="A28">
        <v>27</v>
      </c>
      <c r="B28">
        <f>SUMIFS(DATA!O:O,DATA!E:E,ANALYSIS!A28,DATA!F:F,"=CBS",DATA!B:B,"=room")/COUNTIFS(DATA!E:E,ANALYSIS!A28,DATA!F:F,"=CBS",DATA!B:B,"=room")</f>
        <v>92278</v>
      </c>
      <c r="C28" t="e">
        <f>SUMIFS(DATA!O:O,DATA!E:E,ANALYSIS!A28,DATA!F:F,"=Picat",DATA!B:B,"=room")/COUNTIFS(DATA!E:E,ANALYSIS!A28,DATA!F:F,"=Picat",DATA!B:B,"=room")</f>
        <v>#DIV/0!</v>
      </c>
      <c r="D28">
        <f>SUMIFS(DATA!O:O,DATA!E:E,ANALYSIS!A28,DATA!F:F,"=Hybrid",DATA!B:B,"=room")/COUNTIFS(DATA!E:E,ANALYSIS!A28,DATA!F:F,"=Hybrid",DATA!B:B,"=room")</f>
        <v>91479</v>
      </c>
      <c r="F28">
        <v>27</v>
      </c>
      <c r="G28" t="e">
        <f>SUMIFS(DATA!O:O,DATA!E:E,ANALYSIS!A28,DATA!F:F,"=CBS",DATA!B:B,"=maze")/COUNTIFS(DATA!E:E,ANALYSIS!A28,DATA!F:F,"=CBS",DATA!B:B,"=maze")</f>
        <v>#DIV/0!</v>
      </c>
      <c r="H28" t="e">
        <f>SUMIFS(DATA!O:O,DATA!E:E,ANALYSIS!A28,DATA!F:F,"=Picat",DATA!B:B,"=maze")/COUNTIFS(DATA!E:E,ANALYSIS!A28,DATA!F:F,"=Picat",DATA!B:B,"=maze")</f>
        <v>#DIV/0!</v>
      </c>
      <c r="I28" t="e">
        <f>SUMIFS(DATA!O:O,DATA!E:E,ANALYSIS!A28,DATA!F:F,"=Hybrid",DATA!B:B,"=maze")/COUNTIFS(DATA!E:E,ANALYSIS!A28,DATA!F:F,"=Hybrid",DATA!B:B,"=maze")</f>
        <v>#DIV/0!</v>
      </c>
      <c r="K28">
        <v>27</v>
      </c>
      <c r="L28" t="e">
        <f>SUMIFS(DATA!O:O,DATA!E:E,ANALYSIS!A28,DATA!F:F,"=CBS",DATA!C:C,"=grouped")/COUNTIFS(DATA!E:E,ANALYSIS!A28,DATA!F:F,"=CBS",DATA!C:C,"=grouped")</f>
        <v>#DIV/0!</v>
      </c>
      <c r="M28" t="e">
        <f>SUMIFS(DATA!O:O,DATA!E:E,ANALYSIS!A28,DATA!F:F,"=Picat",DATA!C:C,"=grouped")/COUNTIFS(DATA!E:E,ANALYSIS!A28,DATA!F:F,"=Picat",DATA!C:C,"=grouped")</f>
        <v>#DIV/0!</v>
      </c>
      <c r="N28" t="e">
        <f>SUMIFS(DATA!O:O,DATA!E:E,ANALYSIS!A28,DATA!F:F,"=Hybrid",DATA!C:C,"=grouped")/COUNTIFS(DATA!E:E,ANALYSIS!A28,DATA!F:F,"=Hybrid",DATA!C:C,"=grouped")</f>
        <v>#DIV/0!</v>
      </c>
      <c r="P28">
        <v>27</v>
      </c>
      <c r="Q28">
        <f>SUMIFS(DATA!O:O,DATA!E:E,ANALYSIS!A28,DATA!F:F,"=CBS",DATA!C:C,"=random")/COUNTIFS(DATA!E:E,ANALYSIS!A28,DATA!F:F,"=CBS",DATA!C:C,"=random")</f>
        <v>92278</v>
      </c>
      <c r="R28" t="e">
        <f>SUMIFS(DATA!O:O,DATA!E:E,ANALYSIS!A28,DATA!F:F,"=Picat",DATA!C:C,"=random")/COUNTIFS(DATA!E:E,ANALYSIS!A28,DATA!F:F,"=Picat",DATA!C:C,"=random")</f>
        <v>#DIV/0!</v>
      </c>
      <c r="S28">
        <f>SUMIFS(DATA!O:O,DATA!E:E,ANALYSIS!A28,DATA!F:F,"=Hybrid",DATA!C:C,"=random")/COUNTIFS(DATA!E:E,ANALYSIS!A28,DATA!F:F,"=Hybrid",DATA!C:C,"=random")</f>
        <v>91479</v>
      </c>
      <c r="U28">
        <v>27</v>
      </c>
      <c r="V28">
        <f>COUNTIFS(DATA!H:H,"=success",DATA!F:F,"=CBS",DATA!E:E,ANALYSIS!U28)</f>
        <v>1</v>
      </c>
      <c r="W28">
        <f>COUNTIFS(DATA!H:H,"=success",DATA!F:F,"=Picat",DATA!E:E,ANALYSIS!U28)</f>
        <v>0</v>
      </c>
      <c r="X28">
        <f>COUNTIFS(DATA!H:H,"=success",DATA!F:F,"=Hybrid",DATA!E:E,ANALYSIS!U28)</f>
        <v>1</v>
      </c>
    </row>
    <row r="29" spans="1:24" x14ac:dyDescent="0.25">
      <c r="A29">
        <v>28</v>
      </c>
      <c r="B29">
        <f>SUMIFS(DATA!O:O,DATA!E:E,ANALYSIS!A29,DATA!F:F,"=CBS",DATA!B:B,"=room")/COUNTIFS(DATA!E:E,ANALYSIS!A29,DATA!F:F,"=CBS",DATA!B:B,"=room")</f>
        <v>83230</v>
      </c>
      <c r="C29" t="e">
        <f>SUMIFS(DATA!O:O,DATA!E:E,ANALYSIS!A29,DATA!F:F,"=Picat",DATA!B:B,"=room")/COUNTIFS(DATA!E:E,ANALYSIS!A29,DATA!F:F,"=Picat",DATA!B:B,"=room")</f>
        <v>#DIV/0!</v>
      </c>
      <c r="D29">
        <f>SUMIFS(DATA!O:O,DATA!E:E,ANALYSIS!A29,DATA!F:F,"=Hybrid",DATA!B:B,"=room")/COUNTIFS(DATA!E:E,ANALYSIS!A29,DATA!F:F,"=Hybrid",DATA!B:B,"=room")</f>
        <v>81526</v>
      </c>
      <c r="F29">
        <v>28</v>
      </c>
      <c r="G29" t="e">
        <f>SUMIFS(DATA!O:O,DATA!E:E,ANALYSIS!A29,DATA!F:F,"=CBS",DATA!B:B,"=maze")/COUNTIFS(DATA!E:E,ANALYSIS!A29,DATA!F:F,"=CBS",DATA!B:B,"=maze")</f>
        <v>#DIV/0!</v>
      </c>
      <c r="H29" t="e">
        <f>SUMIFS(DATA!O:O,DATA!E:E,ANALYSIS!A29,DATA!F:F,"=Picat",DATA!B:B,"=maze")/COUNTIFS(DATA!E:E,ANALYSIS!A29,DATA!F:F,"=Picat",DATA!B:B,"=maze")</f>
        <v>#DIV/0!</v>
      </c>
      <c r="I29" t="e">
        <f>SUMIFS(DATA!O:O,DATA!E:E,ANALYSIS!A29,DATA!F:F,"=Hybrid",DATA!B:B,"=maze")/COUNTIFS(DATA!E:E,ANALYSIS!A29,DATA!F:F,"=Hybrid",DATA!B:B,"=maze")</f>
        <v>#DIV/0!</v>
      </c>
      <c r="K29">
        <v>28</v>
      </c>
      <c r="L29" t="e">
        <f>SUMIFS(DATA!O:O,DATA!E:E,ANALYSIS!A29,DATA!F:F,"=CBS",DATA!C:C,"=grouped")/COUNTIFS(DATA!E:E,ANALYSIS!A29,DATA!F:F,"=CBS",DATA!C:C,"=grouped")</f>
        <v>#DIV/0!</v>
      </c>
      <c r="M29" t="e">
        <f>SUMIFS(DATA!O:O,DATA!E:E,ANALYSIS!A29,DATA!F:F,"=Picat",DATA!C:C,"=grouped")/COUNTIFS(DATA!E:E,ANALYSIS!A29,DATA!F:F,"=Picat",DATA!C:C,"=grouped")</f>
        <v>#DIV/0!</v>
      </c>
      <c r="N29" t="e">
        <f>SUMIFS(DATA!O:O,DATA!E:E,ANALYSIS!A29,DATA!F:F,"=Hybrid",DATA!C:C,"=grouped")/COUNTIFS(DATA!E:E,ANALYSIS!A29,DATA!F:F,"=Hybrid",DATA!C:C,"=grouped")</f>
        <v>#DIV/0!</v>
      </c>
      <c r="P29">
        <v>28</v>
      </c>
      <c r="Q29">
        <f>SUMIFS(DATA!O:O,DATA!E:E,ANALYSIS!A29,DATA!F:F,"=CBS",DATA!C:C,"=random")/COUNTIFS(DATA!E:E,ANALYSIS!A29,DATA!F:F,"=CBS",DATA!C:C,"=random")</f>
        <v>83230</v>
      </c>
      <c r="R29" t="e">
        <f>SUMIFS(DATA!O:O,DATA!E:E,ANALYSIS!A29,DATA!F:F,"=Picat",DATA!C:C,"=random")/COUNTIFS(DATA!E:E,ANALYSIS!A29,DATA!F:F,"=Picat",DATA!C:C,"=random")</f>
        <v>#DIV/0!</v>
      </c>
      <c r="S29">
        <f>SUMIFS(DATA!O:O,DATA!E:E,ANALYSIS!A29,DATA!F:F,"=Hybrid",DATA!C:C,"=random")/COUNTIFS(DATA!E:E,ANALYSIS!A29,DATA!F:F,"=Hybrid",DATA!C:C,"=random")</f>
        <v>81526</v>
      </c>
      <c r="U29">
        <v>28</v>
      </c>
      <c r="V29">
        <f>COUNTIFS(DATA!H:H,"=success",DATA!F:F,"=CBS",DATA!E:E,ANALYSIS!U29)</f>
        <v>1</v>
      </c>
      <c r="W29">
        <f>COUNTIFS(DATA!H:H,"=success",DATA!F:F,"=Picat",DATA!E:E,ANALYSIS!U29)</f>
        <v>0</v>
      </c>
      <c r="X29">
        <f>COUNTIFS(DATA!H:H,"=success",DATA!F:F,"=Hybrid",DATA!E:E,ANALYSIS!U29)</f>
        <v>1</v>
      </c>
    </row>
    <row r="30" spans="1:24" x14ac:dyDescent="0.25">
      <c r="A30">
        <v>29</v>
      </c>
      <c r="B30">
        <f>SUMIFS(DATA!O:O,DATA!E:E,ANALYSIS!A30,DATA!F:F,"=CBS",DATA!B:B,"=room")/COUNTIFS(DATA!E:E,ANALYSIS!A30,DATA!F:F,"=CBS",DATA!B:B,"=room")</f>
        <v>600245</v>
      </c>
      <c r="C30" t="e">
        <f>SUMIFS(DATA!O:O,DATA!E:E,ANALYSIS!A30,DATA!F:F,"=Picat",DATA!B:B,"=room")/COUNTIFS(DATA!E:E,ANALYSIS!A30,DATA!F:F,"=Picat",DATA!B:B,"=room")</f>
        <v>#DIV/0!</v>
      </c>
      <c r="D30">
        <f>SUMIFS(DATA!O:O,DATA!E:E,ANALYSIS!A30,DATA!F:F,"=Hybrid",DATA!B:B,"=room")/COUNTIFS(DATA!E:E,ANALYSIS!A30,DATA!F:F,"=Hybrid",DATA!B:B,"=room")</f>
        <v>599688</v>
      </c>
      <c r="F30">
        <v>29</v>
      </c>
      <c r="G30" t="e">
        <f>SUMIFS(DATA!O:O,DATA!E:E,ANALYSIS!A30,DATA!F:F,"=CBS",DATA!B:B,"=maze")/COUNTIFS(DATA!E:E,ANALYSIS!A30,DATA!F:F,"=CBS",DATA!B:B,"=maze")</f>
        <v>#DIV/0!</v>
      </c>
      <c r="H30" t="e">
        <f>SUMIFS(DATA!O:O,DATA!E:E,ANALYSIS!A30,DATA!F:F,"=Picat",DATA!B:B,"=maze")/COUNTIFS(DATA!E:E,ANALYSIS!A30,DATA!F:F,"=Picat",DATA!B:B,"=maze")</f>
        <v>#DIV/0!</v>
      </c>
      <c r="I30" t="e">
        <f>SUMIFS(DATA!O:O,DATA!E:E,ANALYSIS!A30,DATA!F:F,"=Hybrid",DATA!B:B,"=maze")/COUNTIFS(DATA!E:E,ANALYSIS!A30,DATA!F:F,"=Hybrid",DATA!B:B,"=maze")</f>
        <v>#DIV/0!</v>
      </c>
      <c r="K30">
        <v>29</v>
      </c>
      <c r="L30" t="e">
        <f>SUMIFS(DATA!O:O,DATA!E:E,ANALYSIS!A30,DATA!F:F,"=CBS",DATA!C:C,"=grouped")/COUNTIFS(DATA!E:E,ANALYSIS!A30,DATA!F:F,"=CBS",DATA!C:C,"=grouped")</f>
        <v>#DIV/0!</v>
      </c>
      <c r="M30" t="e">
        <f>SUMIFS(DATA!O:O,DATA!E:E,ANALYSIS!A30,DATA!F:F,"=Picat",DATA!C:C,"=grouped")/COUNTIFS(DATA!E:E,ANALYSIS!A30,DATA!F:F,"=Picat",DATA!C:C,"=grouped")</f>
        <v>#DIV/0!</v>
      </c>
      <c r="N30" t="e">
        <f>SUMIFS(DATA!O:O,DATA!E:E,ANALYSIS!A30,DATA!F:F,"=Hybrid",DATA!C:C,"=grouped")/COUNTIFS(DATA!E:E,ANALYSIS!A30,DATA!F:F,"=Hybrid",DATA!C:C,"=grouped")</f>
        <v>#DIV/0!</v>
      </c>
      <c r="P30">
        <v>29</v>
      </c>
      <c r="Q30">
        <f>SUMIFS(DATA!O:O,DATA!E:E,ANALYSIS!A30,DATA!F:F,"=CBS",DATA!C:C,"=random")/COUNTIFS(DATA!E:E,ANALYSIS!A30,DATA!F:F,"=CBS",DATA!C:C,"=random")</f>
        <v>600245</v>
      </c>
      <c r="R30" t="e">
        <f>SUMIFS(DATA!O:O,DATA!E:E,ANALYSIS!A30,DATA!F:F,"=Picat",DATA!C:C,"=random")/COUNTIFS(DATA!E:E,ANALYSIS!A30,DATA!F:F,"=Picat",DATA!C:C,"=random")</f>
        <v>#DIV/0!</v>
      </c>
      <c r="S30">
        <f>SUMIFS(DATA!O:O,DATA!E:E,ANALYSIS!A30,DATA!F:F,"=Hybrid",DATA!C:C,"=random")/COUNTIFS(DATA!E:E,ANALYSIS!A30,DATA!F:F,"=Hybrid",DATA!C:C,"=random")</f>
        <v>599688</v>
      </c>
      <c r="U30">
        <v>29</v>
      </c>
      <c r="V30">
        <f>COUNTIFS(DATA!H:H,"=success",DATA!F:F,"=CBS",DATA!E:E,ANALYSIS!U30)</f>
        <v>0</v>
      </c>
      <c r="W30">
        <f>COUNTIFS(DATA!H:H,"=success",DATA!F:F,"=Picat",DATA!E:E,ANALYSIS!U30)</f>
        <v>0</v>
      </c>
      <c r="X30">
        <f>COUNTIFS(DATA!H:H,"=success",DATA!F:F,"=Hybrid",DATA!E:E,ANALYSIS!U30)</f>
        <v>0</v>
      </c>
    </row>
    <row r="31" spans="1:24" x14ac:dyDescent="0.25">
      <c r="A31">
        <v>30</v>
      </c>
      <c r="B31" t="e">
        <f>SUMIFS(DATA!O:O,DATA!E:E,ANALYSIS!A31,DATA!F:F,"=CBS",DATA!B:B,"=room")/COUNTIFS(DATA!E:E,ANALYSIS!A31,DATA!F:F,"=CBS",DATA!B:B,"=room")</f>
        <v>#DIV/0!</v>
      </c>
      <c r="C31" t="e">
        <f>SUMIFS(DATA!O:O,DATA!E:E,ANALYSIS!A31,DATA!F:F,"=Picat",DATA!B:B,"=room")/COUNTIFS(DATA!E:E,ANALYSIS!A31,DATA!F:F,"=Picat",DATA!B:B,"=room")</f>
        <v>#DIV/0!</v>
      </c>
      <c r="D31" t="e">
        <f>SUMIFS(DATA!O:O,DATA!E:E,ANALYSIS!A31,DATA!F:F,"=Hybrid",DATA!B:B,"=room")/COUNTIFS(DATA!E:E,ANALYSIS!A31,DATA!F:F,"=Hybrid",DATA!B:B,"=room")</f>
        <v>#DIV/0!</v>
      </c>
      <c r="F31">
        <v>30</v>
      </c>
      <c r="G31" t="e">
        <f>SUMIFS(DATA!O:O,DATA!E:E,ANALYSIS!A31,DATA!F:F,"=CBS",DATA!B:B,"=maze")/COUNTIFS(DATA!E:E,ANALYSIS!A31,DATA!F:F,"=CBS",DATA!B:B,"=maze")</f>
        <v>#DIV/0!</v>
      </c>
      <c r="H31" t="e">
        <f>SUMIFS(DATA!O:O,DATA!E:E,ANALYSIS!A31,DATA!F:F,"=Picat",DATA!B:B,"=maze")/COUNTIFS(DATA!E:E,ANALYSIS!A31,DATA!F:F,"=Picat",DATA!B:B,"=maze")</f>
        <v>#DIV/0!</v>
      </c>
      <c r="I31" t="e">
        <f>SUMIFS(DATA!O:O,DATA!E:E,ANALYSIS!A31,DATA!F:F,"=Hybrid",DATA!B:B,"=maze")/COUNTIFS(DATA!E:E,ANALYSIS!A31,DATA!F:F,"=Hybrid",DATA!B:B,"=maze")</f>
        <v>#DIV/0!</v>
      </c>
      <c r="K31">
        <v>30</v>
      </c>
      <c r="L31" t="e">
        <f>SUMIFS(DATA!O:O,DATA!E:E,ANALYSIS!A31,DATA!F:F,"=CBS",DATA!C:C,"=grouped")/COUNTIFS(DATA!E:E,ANALYSIS!A31,DATA!F:F,"=CBS",DATA!C:C,"=grouped")</f>
        <v>#DIV/0!</v>
      </c>
      <c r="M31" t="e">
        <f>SUMIFS(DATA!O:O,DATA!E:E,ANALYSIS!A31,DATA!F:F,"=Picat",DATA!C:C,"=grouped")/COUNTIFS(DATA!E:E,ANALYSIS!A31,DATA!F:F,"=Picat",DATA!C:C,"=grouped")</f>
        <v>#DIV/0!</v>
      </c>
      <c r="N31" t="e">
        <f>SUMIFS(DATA!O:O,DATA!E:E,ANALYSIS!A31,DATA!F:F,"=Hybrid",DATA!C:C,"=grouped")/COUNTIFS(DATA!E:E,ANALYSIS!A31,DATA!F:F,"=Hybrid",DATA!C:C,"=grouped")</f>
        <v>#DIV/0!</v>
      </c>
      <c r="P31">
        <v>30</v>
      </c>
      <c r="Q31" t="e">
        <f>SUMIFS(DATA!O:O,DATA!E:E,ANALYSIS!A31,DATA!F:F,"=CBS",DATA!C:C,"=random")/COUNTIFS(DATA!E:E,ANALYSIS!A31,DATA!F:F,"=CBS",DATA!C:C,"=random")</f>
        <v>#DIV/0!</v>
      </c>
      <c r="R31" t="e">
        <f>SUMIFS(DATA!O:O,DATA!E:E,ANALYSIS!A31,DATA!F:F,"=Picat",DATA!C:C,"=random")/COUNTIFS(DATA!E:E,ANALYSIS!A31,DATA!F:F,"=Picat",DATA!C:C,"=random")</f>
        <v>#DIV/0!</v>
      </c>
      <c r="S31" t="e">
        <f>SUMIFS(DATA!O:O,DATA!E:E,ANALYSIS!A31,DATA!F:F,"=Hybrid",DATA!C:C,"=random")/COUNTIFS(DATA!E:E,ANALYSIS!A31,DATA!F:F,"=Hybrid",DATA!C:C,"=random")</f>
        <v>#DIV/0!</v>
      </c>
      <c r="U31">
        <v>30</v>
      </c>
      <c r="V31">
        <f>COUNTIFS(DATA!H:H,"=success",DATA!F:F,"=CBS",DATA!E:E,ANALYSIS!U31)</f>
        <v>0</v>
      </c>
      <c r="W31">
        <f>COUNTIFS(DATA!H:H,"=success",DATA!F:F,"=Picat",DATA!E:E,ANALYSIS!U31)</f>
        <v>0</v>
      </c>
      <c r="X31">
        <f>COUNTIFS(DATA!H:H,"=success",DATA!F:F,"=Hybrid",DATA!E:E,ANALYSIS!U31)</f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8"/>
  <sheetViews>
    <sheetView tabSelected="1" workbookViewId="0">
      <selection activeCell="U17" sqref="U17"/>
    </sheetView>
  </sheetViews>
  <sheetFormatPr defaultRowHeight="15" x14ac:dyDescent="0.25"/>
  <cols>
    <col min="1" max="3" width="10" bestFit="1" customWidth="1"/>
  </cols>
  <sheetData>
    <row r="1" spans="1:3" x14ac:dyDescent="0.25">
      <c r="A1" t="s">
        <v>3</v>
      </c>
      <c r="B1" t="s">
        <v>0</v>
      </c>
      <c r="C1" t="s">
        <v>4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0</v>
      </c>
      <c r="B3">
        <v>0</v>
      </c>
      <c r="C3">
        <v>0</v>
      </c>
    </row>
    <row r="4" spans="1:3" x14ac:dyDescent="0.25">
      <c r="A4">
        <v>0</v>
      </c>
      <c r="B4">
        <v>0</v>
      </c>
      <c r="C4">
        <v>0</v>
      </c>
    </row>
    <row r="5" spans="1:3" x14ac:dyDescent="0.25">
      <c r="A5">
        <v>0</v>
      </c>
      <c r="B5">
        <v>0</v>
      </c>
      <c r="C5">
        <v>0</v>
      </c>
    </row>
    <row r="6" spans="1:3" x14ac:dyDescent="0.25">
      <c r="A6">
        <v>0</v>
      </c>
      <c r="B6">
        <v>0</v>
      </c>
      <c r="C6">
        <v>0</v>
      </c>
    </row>
    <row r="7" spans="1:3" x14ac:dyDescent="0.25">
      <c r="A7">
        <v>0</v>
      </c>
      <c r="B7">
        <v>0</v>
      </c>
      <c r="C7">
        <v>0</v>
      </c>
    </row>
    <row r="8" spans="1:3" x14ac:dyDescent="0.25">
      <c r="A8">
        <v>0</v>
      </c>
      <c r="B8">
        <v>0</v>
      </c>
      <c r="C8">
        <v>0</v>
      </c>
    </row>
    <row r="9" spans="1:3" x14ac:dyDescent="0.25">
      <c r="A9">
        <v>0</v>
      </c>
      <c r="B9">
        <v>0</v>
      </c>
      <c r="C9">
        <v>0</v>
      </c>
    </row>
    <row r="10" spans="1:3" x14ac:dyDescent="0.25">
      <c r="A10">
        <v>0</v>
      </c>
      <c r="B10">
        <v>0</v>
      </c>
      <c r="C10">
        <v>0</v>
      </c>
    </row>
    <row r="11" spans="1:3" x14ac:dyDescent="0.25">
      <c r="A11">
        <v>0</v>
      </c>
      <c r="B11">
        <v>0</v>
      </c>
      <c r="C11">
        <v>0</v>
      </c>
    </row>
    <row r="12" spans="1:3" x14ac:dyDescent="0.25">
      <c r="A12">
        <v>0</v>
      </c>
      <c r="B12">
        <v>0</v>
      </c>
      <c r="C12">
        <v>0</v>
      </c>
    </row>
    <row r="13" spans="1:3" x14ac:dyDescent="0.25">
      <c r="A13">
        <v>0</v>
      </c>
      <c r="B13">
        <v>0</v>
      </c>
      <c r="C13">
        <v>0</v>
      </c>
    </row>
    <row r="14" spans="1:3" x14ac:dyDescent="0.25">
      <c r="A14">
        <v>0</v>
      </c>
      <c r="B14">
        <v>0</v>
      </c>
      <c r="C14">
        <v>0</v>
      </c>
    </row>
    <row r="15" spans="1:3" x14ac:dyDescent="0.25">
      <c r="A15">
        <v>0</v>
      </c>
      <c r="B15">
        <v>0</v>
      </c>
      <c r="C15">
        <v>0</v>
      </c>
    </row>
    <row r="16" spans="1:3" x14ac:dyDescent="0.25">
      <c r="A16">
        <v>0</v>
      </c>
      <c r="B16">
        <v>0</v>
      </c>
      <c r="C16">
        <v>0</v>
      </c>
    </row>
    <row r="17" spans="1:3" x14ac:dyDescent="0.25">
      <c r="A17">
        <v>0</v>
      </c>
      <c r="B17">
        <v>0</v>
      </c>
      <c r="C17">
        <v>0</v>
      </c>
    </row>
    <row r="18" spans="1:3" x14ac:dyDescent="0.25">
      <c r="A18">
        <v>0</v>
      </c>
      <c r="B18">
        <v>0</v>
      </c>
      <c r="C18">
        <v>0</v>
      </c>
    </row>
    <row r="19" spans="1:3" x14ac:dyDescent="0.25">
      <c r="A19">
        <v>0</v>
      </c>
      <c r="B19">
        <v>0</v>
      </c>
      <c r="C19">
        <v>0</v>
      </c>
    </row>
    <row r="20" spans="1:3" x14ac:dyDescent="0.25">
      <c r="A20">
        <v>0</v>
      </c>
      <c r="B20">
        <v>0</v>
      </c>
      <c r="C20">
        <v>0</v>
      </c>
    </row>
    <row r="21" spans="1:3" x14ac:dyDescent="0.25">
      <c r="A21">
        <v>0</v>
      </c>
      <c r="B21">
        <v>0</v>
      </c>
      <c r="C21">
        <v>0</v>
      </c>
    </row>
    <row r="22" spans="1:3" x14ac:dyDescent="0.25">
      <c r="A22">
        <v>0</v>
      </c>
      <c r="B22">
        <v>0</v>
      </c>
      <c r="C22">
        <v>0</v>
      </c>
    </row>
    <row r="23" spans="1:3" x14ac:dyDescent="0.25">
      <c r="A23">
        <v>0</v>
      </c>
      <c r="B23">
        <v>0</v>
      </c>
      <c r="C23">
        <v>0</v>
      </c>
    </row>
    <row r="24" spans="1:3" x14ac:dyDescent="0.25">
      <c r="A24">
        <v>0</v>
      </c>
      <c r="B24">
        <v>0</v>
      </c>
      <c r="C24">
        <v>0</v>
      </c>
    </row>
    <row r="25" spans="1:3" x14ac:dyDescent="0.25">
      <c r="A25">
        <v>0</v>
      </c>
      <c r="B25">
        <v>0</v>
      </c>
      <c r="C25">
        <v>0</v>
      </c>
    </row>
    <row r="26" spans="1:3" x14ac:dyDescent="0.25">
      <c r="A26">
        <v>0</v>
      </c>
      <c r="B26">
        <v>0</v>
      </c>
      <c r="C26">
        <v>0</v>
      </c>
    </row>
    <row r="27" spans="1:3" x14ac:dyDescent="0.25">
      <c r="A27">
        <v>0</v>
      </c>
      <c r="B27">
        <v>0</v>
      </c>
      <c r="C27">
        <v>0</v>
      </c>
    </row>
    <row r="28" spans="1:3" x14ac:dyDescent="0.25">
      <c r="A28">
        <v>0</v>
      </c>
      <c r="B28">
        <v>0</v>
      </c>
      <c r="C28">
        <v>0</v>
      </c>
    </row>
    <row r="29" spans="1:3" x14ac:dyDescent="0.25">
      <c r="A29">
        <v>0</v>
      </c>
      <c r="B29">
        <v>0</v>
      </c>
      <c r="C29">
        <v>0</v>
      </c>
    </row>
    <row r="30" spans="1:3" x14ac:dyDescent="0.25">
      <c r="A30">
        <v>0</v>
      </c>
      <c r="B30">
        <v>0</v>
      </c>
      <c r="C30">
        <v>0</v>
      </c>
    </row>
    <row r="31" spans="1:3" x14ac:dyDescent="0.25">
      <c r="A31">
        <v>0</v>
      </c>
      <c r="B31">
        <v>0</v>
      </c>
      <c r="C31">
        <v>0</v>
      </c>
    </row>
    <row r="32" spans="1:3" x14ac:dyDescent="0.25">
      <c r="A32">
        <v>0</v>
      </c>
      <c r="B32">
        <v>0</v>
      </c>
      <c r="C32">
        <v>0</v>
      </c>
    </row>
    <row r="33" spans="1:3" x14ac:dyDescent="0.25">
      <c r="A33">
        <v>0</v>
      </c>
      <c r="B33">
        <v>0</v>
      </c>
      <c r="C33">
        <v>0</v>
      </c>
    </row>
    <row r="34" spans="1:3" x14ac:dyDescent="0.25">
      <c r="A34">
        <v>0</v>
      </c>
      <c r="B34">
        <v>0</v>
      </c>
      <c r="C34">
        <v>0</v>
      </c>
    </row>
    <row r="35" spans="1:3" x14ac:dyDescent="0.25">
      <c r="A35">
        <v>0</v>
      </c>
      <c r="B35">
        <v>0</v>
      </c>
      <c r="C35">
        <v>0</v>
      </c>
    </row>
    <row r="36" spans="1:3" x14ac:dyDescent="0.25">
      <c r="A36">
        <v>0</v>
      </c>
      <c r="B36">
        <v>0</v>
      </c>
      <c r="C36">
        <v>0</v>
      </c>
    </row>
    <row r="37" spans="1:3" x14ac:dyDescent="0.25">
      <c r="A37">
        <v>0</v>
      </c>
      <c r="B37">
        <v>0</v>
      </c>
      <c r="C37">
        <v>0</v>
      </c>
    </row>
    <row r="38" spans="1:3" x14ac:dyDescent="0.25">
      <c r="A38">
        <v>0</v>
      </c>
      <c r="B38">
        <v>0</v>
      </c>
      <c r="C38">
        <v>0</v>
      </c>
    </row>
    <row r="39" spans="1:3" x14ac:dyDescent="0.25">
      <c r="A39">
        <v>0</v>
      </c>
      <c r="B39">
        <v>0</v>
      </c>
      <c r="C39">
        <v>0</v>
      </c>
    </row>
    <row r="40" spans="1:3" x14ac:dyDescent="0.25">
      <c r="A40">
        <v>0</v>
      </c>
      <c r="B40">
        <v>0</v>
      </c>
      <c r="C40">
        <v>0</v>
      </c>
    </row>
    <row r="41" spans="1:3" x14ac:dyDescent="0.25">
      <c r="A41">
        <v>0</v>
      </c>
      <c r="B41">
        <v>0</v>
      </c>
      <c r="C41">
        <v>0</v>
      </c>
    </row>
    <row r="42" spans="1:3" x14ac:dyDescent="0.25">
      <c r="A42">
        <v>0</v>
      </c>
      <c r="B42">
        <v>0</v>
      </c>
      <c r="C42">
        <v>0</v>
      </c>
    </row>
    <row r="43" spans="1:3" x14ac:dyDescent="0.25">
      <c r="A43">
        <v>674</v>
      </c>
      <c r="B43">
        <v>1714</v>
      </c>
      <c r="C43">
        <v>304</v>
      </c>
    </row>
    <row r="44" spans="1:3" x14ac:dyDescent="0.25">
      <c r="A44">
        <v>719</v>
      </c>
      <c r="B44">
        <v>5186</v>
      </c>
      <c r="C44">
        <v>653</v>
      </c>
    </row>
    <row r="45" spans="1:3" x14ac:dyDescent="0.25">
      <c r="A45">
        <v>723</v>
      </c>
      <c r="B45">
        <v>5203</v>
      </c>
      <c r="C45">
        <v>658</v>
      </c>
    </row>
    <row r="46" spans="1:3" x14ac:dyDescent="0.25">
      <c r="A46">
        <v>749</v>
      </c>
      <c r="B46">
        <v>5226</v>
      </c>
      <c r="C46">
        <v>728</v>
      </c>
    </row>
    <row r="47" spans="1:3" x14ac:dyDescent="0.25">
      <c r="A47">
        <v>765</v>
      </c>
      <c r="B47">
        <v>5240</v>
      </c>
      <c r="C47">
        <v>759</v>
      </c>
    </row>
    <row r="48" spans="1:3" x14ac:dyDescent="0.25">
      <c r="A48">
        <v>778</v>
      </c>
      <c r="B48">
        <v>6698</v>
      </c>
      <c r="C48">
        <v>769</v>
      </c>
    </row>
    <row r="49" spans="1:3" x14ac:dyDescent="0.25">
      <c r="A49">
        <v>798</v>
      </c>
      <c r="B49">
        <v>6866</v>
      </c>
      <c r="C49">
        <v>771</v>
      </c>
    </row>
    <row r="50" spans="1:3" x14ac:dyDescent="0.25">
      <c r="A50">
        <v>817</v>
      </c>
      <c r="B50">
        <v>6871</v>
      </c>
      <c r="C50">
        <v>783</v>
      </c>
    </row>
    <row r="51" spans="1:3" x14ac:dyDescent="0.25">
      <c r="A51">
        <v>822</v>
      </c>
      <c r="B51">
        <v>6947</v>
      </c>
      <c r="C51">
        <v>795</v>
      </c>
    </row>
    <row r="52" spans="1:3" x14ac:dyDescent="0.25">
      <c r="A52">
        <v>839</v>
      </c>
      <c r="B52">
        <v>8510</v>
      </c>
      <c r="C52">
        <v>796</v>
      </c>
    </row>
    <row r="53" spans="1:3" x14ac:dyDescent="0.25">
      <c r="A53">
        <v>889</v>
      </c>
      <c r="B53">
        <v>8564</v>
      </c>
      <c r="C53">
        <v>843</v>
      </c>
    </row>
    <row r="54" spans="1:3" x14ac:dyDescent="0.25">
      <c r="A54">
        <v>897</v>
      </c>
      <c r="B54">
        <v>8829</v>
      </c>
      <c r="C54">
        <v>848</v>
      </c>
    </row>
    <row r="55" spans="1:3" x14ac:dyDescent="0.25">
      <c r="A55">
        <v>990</v>
      </c>
      <c r="B55">
        <v>9175</v>
      </c>
      <c r="C55">
        <v>956</v>
      </c>
    </row>
    <row r="56" spans="1:3" x14ac:dyDescent="0.25">
      <c r="A56">
        <v>1110</v>
      </c>
      <c r="B56">
        <v>9180</v>
      </c>
      <c r="C56">
        <v>1079</v>
      </c>
    </row>
    <row r="57" spans="1:3" x14ac:dyDescent="0.25">
      <c r="A57">
        <v>1136</v>
      </c>
      <c r="B57">
        <v>9210</v>
      </c>
      <c r="C57">
        <v>1226</v>
      </c>
    </row>
    <row r="58" spans="1:3" x14ac:dyDescent="0.25">
      <c r="A58">
        <v>1296</v>
      </c>
      <c r="B58">
        <v>9240</v>
      </c>
      <c r="C58">
        <v>1298</v>
      </c>
    </row>
    <row r="59" spans="1:3" x14ac:dyDescent="0.25">
      <c r="A59">
        <v>1371</v>
      </c>
      <c r="B59">
        <v>10445</v>
      </c>
      <c r="C59">
        <v>1311</v>
      </c>
    </row>
    <row r="60" spans="1:3" x14ac:dyDescent="0.25">
      <c r="A60">
        <v>1815</v>
      </c>
      <c r="B60">
        <v>12439</v>
      </c>
      <c r="C60">
        <v>1740</v>
      </c>
    </row>
    <row r="61" spans="1:3" x14ac:dyDescent="0.25">
      <c r="A61">
        <v>2250</v>
      </c>
      <c r="B61">
        <v>13889</v>
      </c>
      <c r="C61">
        <v>2144</v>
      </c>
    </row>
    <row r="62" spans="1:3" x14ac:dyDescent="0.25">
      <c r="A62">
        <v>2617</v>
      </c>
      <c r="B62">
        <v>26883</v>
      </c>
      <c r="C62">
        <v>2539</v>
      </c>
    </row>
    <row r="63" spans="1:3" x14ac:dyDescent="0.25">
      <c r="A63">
        <v>2851</v>
      </c>
      <c r="B63">
        <v>26978</v>
      </c>
      <c r="C63">
        <v>2832</v>
      </c>
    </row>
    <row r="64" spans="1:3" x14ac:dyDescent="0.25">
      <c r="A64">
        <v>3068</v>
      </c>
      <c r="B64">
        <v>27586</v>
      </c>
      <c r="C64">
        <v>2946</v>
      </c>
    </row>
    <row r="65" spans="1:3" x14ac:dyDescent="0.25">
      <c r="A65">
        <v>3174</v>
      </c>
      <c r="B65">
        <v>27819</v>
      </c>
      <c r="C65">
        <v>3106</v>
      </c>
    </row>
    <row r="66" spans="1:3" x14ac:dyDescent="0.25">
      <c r="A66">
        <v>3355</v>
      </c>
      <c r="B66">
        <v>33101</v>
      </c>
      <c r="C66">
        <v>3113</v>
      </c>
    </row>
    <row r="67" spans="1:3" x14ac:dyDescent="0.25">
      <c r="A67">
        <v>3368</v>
      </c>
      <c r="B67">
        <v>33150</v>
      </c>
      <c r="C67">
        <v>3116</v>
      </c>
    </row>
    <row r="68" spans="1:3" x14ac:dyDescent="0.25">
      <c r="A68">
        <v>3388</v>
      </c>
      <c r="B68">
        <v>33955</v>
      </c>
      <c r="C68">
        <v>3177</v>
      </c>
    </row>
    <row r="69" spans="1:3" x14ac:dyDescent="0.25">
      <c r="A69">
        <v>3561</v>
      </c>
      <c r="B69">
        <v>34894</v>
      </c>
      <c r="C69">
        <v>3475</v>
      </c>
    </row>
    <row r="70" spans="1:3" x14ac:dyDescent="0.25">
      <c r="A70">
        <v>3743</v>
      </c>
      <c r="B70">
        <v>35522</v>
      </c>
      <c r="C70">
        <v>3684</v>
      </c>
    </row>
    <row r="71" spans="1:3" x14ac:dyDescent="0.25">
      <c r="A71">
        <v>4078</v>
      </c>
      <c r="B71">
        <v>38305</v>
      </c>
      <c r="C71">
        <v>3827</v>
      </c>
    </row>
    <row r="72" spans="1:3" x14ac:dyDescent="0.25">
      <c r="A72">
        <v>4394</v>
      </c>
      <c r="B72">
        <v>40352</v>
      </c>
      <c r="C72">
        <v>3888</v>
      </c>
    </row>
    <row r="73" spans="1:3" x14ac:dyDescent="0.25">
      <c r="A73">
        <v>5677</v>
      </c>
      <c r="B73">
        <v>42431</v>
      </c>
      <c r="C73">
        <v>4107</v>
      </c>
    </row>
    <row r="74" spans="1:3" x14ac:dyDescent="0.25">
      <c r="A74">
        <v>6576</v>
      </c>
      <c r="B74">
        <v>44507</v>
      </c>
      <c r="C74">
        <v>6069</v>
      </c>
    </row>
    <row r="75" spans="1:3" x14ac:dyDescent="0.25">
      <c r="A75">
        <v>6906</v>
      </c>
      <c r="B75">
        <v>48488</v>
      </c>
      <c r="C75">
        <v>6077</v>
      </c>
    </row>
    <row r="76" spans="1:3" x14ac:dyDescent="0.25">
      <c r="A76">
        <v>7275</v>
      </c>
      <c r="B76">
        <v>62543</v>
      </c>
      <c r="C76">
        <v>6142</v>
      </c>
    </row>
    <row r="77" spans="1:3" x14ac:dyDescent="0.25">
      <c r="A77">
        <v>10039</v>
      </c>
      <c r="B77">
        <v>77873</v>
      </c>
      <c r="C77">
        <v>9928</v>
      </c>
    </row>
    <row r="78" spans="1:3" x14ac:dyDescent="0.25">
      <c r="A78">
        <v>13069</v>
      </c>
      <c r="B78">
        <v>81286</v>
      </c>
      <c r="C78">
        <v>13076</v>
      </c>
    </row>
    <row r="79" spans="1:3" x14ac:dyDescent="0.25">
      <c r="A79">
        <v>13149</v>
      </c>
      <c r="B79">
        <v>81298</v>
      </c>
      <c r="C79">
        <v>13147</v>
      </c>
    </row>
    <row r="80" spans="1:3" x14ac:dyDescent="0.25">
      <c r="A80">
        <v>13171</v>
      </c>
      <c r="B80">
        <v>85429</v>
      </c>
      <c r="C80">
        <v>13230</v>
      </c>
    </row>
    <row r="81" spans="1:3" x14ac:dyDescent="0.25">
      <c r="A81">
        <v>13210</v>
      </c>
      <c r="B81">
        <v>86071</v>
      </c>
      <c r="C81">
        <v>13274</v>
      </c>
    </row>
    <row r="82" spans="1:3" x14ac:dyDescent="0.25">
      <c r="A82">
        <v>13251</v>
      </c>
      <c r="B82">
        <v>86161</v>
      </c>
      <c r="C82">
        <v>13338</v>
      </c>
    </row>
    <row r="83" spans="1:3" x14ac:dyDescent="0.25">
      <c r="A83">
        <v>13311</v>
      </c>
      <c r="B83">
        <v>88985</v>
      </c>
      <c r="C83">
        <v>13620</v>
      </c>
    </row>
    <row r="84" spans="1:3" x14ac:dyDescent="0.25">
      <c r="A84">
        <v>13358</v>
      </c>
      <c r="B84">
        <v>88987</v>
      </c>
      <c r="C84">
        <v>13981</v>
      </c>
    </row>
    <row r="85" spans="1:3" x14ac:dyDescent="0.25">
      <c r="A85">
        <v>15905</v>
      </c>
      <c r="B85">
        <v>95697</v>
      </c>
      <c r="C85">
        <v>15803</v>
      </c>
    </row>
    <row r="86" spans="1:3" x14ac:dyDescent="0.25">
      <c r="A86">
        <v>16037</v>
      </c>
      <c r="B86">
        <v>123829</v>
      </c>
      <c r="C86">
        <v>15917</v>
      </c>
    </row>
    <row r="87" spans="1:3" x14ac:dyDescent="0.25">
      <c r="A87">
        <v>16139</v>
      </c>
      <c r="B87">
        <v>137406</v>
      </c>
      <c r="C87">
        <v>15975</v>
      </c>
    </row>
    <row r="88" spans="1:3" x14ac:dyDescent="0.25">
      <c r="A88">
        <v>16928</v>
      </c>
      <c r="B88">
        <v>141737</v>
      </c>
      <c r="C88">
        <v>16685</v>
      </c>
    </row>
    <row r="89" spans="1:3" x14ac:dyDescent="0.25">
      <c r="A89">
        <v>17170</v>
      </c>
      <c r="B89">
        <v>142271</v>
      </c>
      <c r="C89">
        <v>16789</v>
      </c>
    </row>
    <row r="90" spans="1:3" x14ac:dyDescent="0.25">
      <c r="A90">
        <v>17842</v>
      </c>
      <c r="B90">
        <v>145607</v>
      </c>
      <c r="C90">
        <v>17660</v>
      </c>
    </row>
    <row r="91" spans="1:3" x14ac:dyDescent="0.25">
      <c r="A91">
        <v>18903</v>
      </c>
      <c r="B91">
        <v>164199</v>
      </c>
      <c r="C91">
        <v>18644</v>
      </c>
    </row>
    <row r="92" spans="1:3" x14ac:dyDescent="0.25">
      <c r="A92">
        <v>20469</v>
      </c>
      <c r="B92">
        <v>164518</v>
      </c>
      <c r="C92">
        <v>20067</v>
      </c>
    </row>
    <row r="93" spans="1:3" x14ac:dyDescent="0.25">
      <c r="A93">
        <v>20483</v>
      </c>
      <c r="B93">
        <v>164538</v>
      </c>
      <c r="C93">
        <v>20075</v>
      </c>
    </row>
    <row r="94" spans="1:3" x14ac:dyDescent="0.25">
      <c r="A94">
        <v>20534</v>
      </c>
      <c r="B94">
        <v>169692</v>
      </c>
      <c r="C94">
        <v>20343</v>
      </c>
    </row>
    <row r="95" spans="1:3" x14ac:dyDescent="0.25">
      <c r="A95">
        <v>22632</v>
      </c>
      <c r="B95">
        <v>169972</v>
      </c>
      <c r="C95">
        <v>22593</v>
      </c>
    </row>
    <row r="96" spans="1:3" x14ac:dyDescent="0.25">
      <c r="A96">
        <v>26666</v>
      </c>
      <c r="B96">
        <v>179356</v>
      </c>
      <c r="C96">
        <v>23923</v>
      </c>
    </row>
    <row r="97" spans="1:3" x14ac:dyDescent="0.25">
      <c r="A97">
        <v>26711</v>
      </c>
      <c r="B97">
        <v>208907</v>
      </c>
      <c r="C97">
        <v>24596</v>
      </c>
    </row>
    <row r="98" spans="1:3" x14ac:dyDescent="0.25">
      <c r="A98">
        <v>31173</v>
      </c>
      <c r="B98">
        <v>252708</v>
      </c>
      <c r="C98">
        <v>26214</v>
      </c>
    </row>
    <row r="99" spans="1:3" x14ac:dyDescent="0.25">
      <c r="A99">
        <v>35363</v>
      </c>
      <c r="B99">
        <v>255891</v>
      </c>
      <c r="C99">
        <v>26421</v>
      </c>
    </row>
    <row r="100" spans="1:3" x14ac:dyDescent="0.25">
      <c r="A100">
        <v>36013</v>
      </c>
      <c r="B100">
        <v>258489</v>
      </c>
      <c r="C100">
        <v>34262</v>
      </c>
    </row>
    <row r="101" spans="1:3" x14ac:dyDescent="0.25">
      <c r="A101">
        <v>41418</v>
      </c>
      <c r="B101">
        <v>270947</v>
      </c>
      <c r="C101">
        <v>38596</v>
      </c>
    </row>
    <row r="102" spans="1:3" x14ac:dyDescent="0.25">
      <c r="A102">
        <v>42855</v>
      </c>
      <c r="B102">
        <v>274085</v>
      </c>
      <c r="C102">
        <v>42081</v>
      </c>
    </row>
    <row r="103" spans="1:3" x14ac:dyDescent="0.25">
      <c r="A103">
        <v>43056</v>
      </c>
      <c r="B103">
        <v>310123</v>
      </c>
      <c r="C103">
        <v>42275</v>
      </c>
    </row>
    <row r="104" spans="1:3" x14ac:dyDescent="0.25">
      <c r="A104">
        <v>51273</v>
      </c>
      <c r="B104">
        <v>322613</v>
      </c>
      <c r="C104">
        <v>49878</v>
      </c>
    </row>
    <row r="105" spans="1:3" x14ac:dyDescent="0.25">
      <c r="A105">
        <v>54958</v>
      </c>
      <c r="B105">
        <v>327870</v>
      </c>
      <c r="C105">
        <v>52262</v>
      </c>
    </row>
    <row r="106" spans="1:3" x14ac:dyDescent="0.25">
      <c r="A106">
        <v>58347</v>
      </c>
      <c r="B106">
        <v>333038</v>
      </c>
      <c r="C106">
        <v>54508</v>
      </c>
    </row>
    <row r="107" spans="1:3" x14ac:dyDescent="0.25">
      <c r="A107">
        <v>61260</v>
      </c>
      <c r="B107">
        <v>391380</v>
      </c>
      <c r="C107">
        <v>55140</v>
      </c>
    </row>
    <row r="108" spans="1:3" x14ac:dyDescent="0.25">
      <c r="A108">
        <v>66972</v>
      </c>
      <c r="B108">
        <v>404096</v>
      </c>
      <c r="C108">
        <v>58130</v>
      </c>
    </row>
    <row r="109" spans="1:3" x14ac:dyDescent="0.25">
      <c r="A109">
        <v>75357</v>
      </c>
      <c r="B109">
        <v>452540</v>
      </c>
      <c r="C109">
        <v>67959</v>
      </c>
    </row>
    <row r="110" spans="1:3" x14ac:dyDescent="0.25">
      <c r="A110">
        <v>76420</v>
      </c>
      <c r="B110">
        <v>461257</v>
      </c>
      <c r="C110">
        <v>68370</v>
      </c>
    </row>
    <row r="111" spans="1:3" x14ac:dyDescent="0.25">
      <c r="A111">
        <v>78049</v>
      </c>
      <c r="B111">
        <v>471534</v>
      </c>
      <c r="C111">
        <v>76662</v>
      </c>
    </row>
    <row r="112" spans="1:3" x14ac:dyDescent="0.25">
      <c r="A112">
        <v>83230</v>
      </c>
      <c r="B112">
        <v>489768</v>
      </c>
      <c r="C112">
        <v>81526</v>
      </c>
    </row>
    <row r="113" spans="1:3" x14ac:dyDescent="0.25">
      <c r="A113">
        <v>92278</v>
      </c>
      <c r="B113">
        <v>515466</v>
      </c>
      <c r="C113">
        <v>91479</v>
      </c>
    </row>
    <row r="114" spans="1:3" x14ac:dyDescent="0.25">
      <c r="A114">
        <v>96781</v>
      </c>
      <c r="B114">
        <v>524424</v>
      </c>
      <c r="C114">
        <v>92862</v>
      </c>
    </row>
    <row r="115" spans="1:3" x14ac:dyDescent="0.25">
      <c r="A115">
        <v>96963</v>
      </c>
      <c r="B115">
        <v>599328</v>
      </c>
      <c r="C115">
        <v>92917</v>
      </c>
    </row>
    <row r="116" spans="1:3" x14ac:dyDescent="0.25">
      <c r="A116">
        <v>99248</v>
      </c>
      <c r="B116">
        <v>599624</v>
      </c>
      <c r="C116">
        <v>94533</v>
      </c>
    </row>
    <row r="117" spans="1:3" x14ac:dyDescent="0.25">
      <c r="A117">
        <v>112537</v>
      </c>
      <c r="B117">
        <v>599642</v>
      </c>
      <c r="C117">
        <v>106562</v>
      </c>
    </row>
    <row r="118" spans="1:3" x14ac:dyDescent="0.25">
      <c r="A118">
        <v>127750</v>
      </c>
      <c r="B118">
        <v>599661</v>
      </c>
      <c r="C118">
        <v>127401</v>
      </c>
    </row>
    <row r="119" spans="1:3" x14ac:dyDescent="0.25">
      <c r="A119">
        <v>157074</v>
      </c>
      <c r="B119">
        <v>599942</v>
      </c>
      <c r="C119">
        <v>148181</v>
      </c>
    </row>
    <row r="120" spans="1:3" x14ac:dyDescent="0.25">
      <c r="A120">
        <v>177723</v>
      </c>
      <c r="B120">
        <v>599950</v>
      </c>
      <c r="C120">
        <v>179557</v>
      </c>
    </row>
    <row r="121" spans="1:3" x14ac:dyDescent="0.25">
      <c r="A121">
        <v>243270</v>
      </c>
      <c r="B121">
        <v>599971</v>
      </c>
      <c r="C121">
        <v>218324</v>
      </c>
    </row>
    <row r="122" spans="1:3" x14ac:dyDescent="0.25">
      <c r="A122">
        <v>247590</v>
      </c>
      <c r="B122">
        <v>600151</v>
      </c>
      <c r="C122">
        <v>311393</v>
      </c>
    </row>
    <row r="123" spans="1:3" x14ac:dyDescent="0.25">
      <c r="A123">
        <v>286437</v>
      </c>
      <c r="C123">
        <v>321845</v>
      </c>
    </row>
    <row r="124" spans="1:3" x14ac:dyDescent="0.25">
      <c r="A124">
        <v>300536</v>
      </c>
      <c r="C124">
        <v>330680</v>
      </c>
    </row>
    <row r="125" spans="1:3" x14ac:dyDescent="0.25">
      <c r="A125">
        <v>316157</v>
      </c>
      <c r="C125">
        <v>333286</v>
      </c>
    </row>
    <row r="126" spans="1:3" x14ac:dyDescent="0.25">
      <c r="A126">
        <v>337389</v>
      </c>
      <c r="C126">
        <v>354738</v>
      </c>
    </row>
    <row r="127" spans="1:3" x14ac:dyDescent="0.25">
      <c r="A127">
        <v>353989</v>
      </c>
      <c r="C127">
        <v>355471</v>
      </c>
    </row>
    <row r="128" spans="1:3" x14ac:dyDescent="0.25">
      <c r="A128">
        <v>422540</v>
      </c>
      <c r="C128">
        <v>373575</v>
      </c>
    </row>
    <row r="129" spans="1:3" x14ac:dyDescent="0.25">
      <c r="A129">
        <v>433944</v>
      </c>
      <c r="C129">
        <v>405767</v>
      </c>
    </row>
    <row r="130" spans="1:3" x14ac:dyDescent="0.25">
      <c r="A130">
        <v>437029</v>
      </c>
      <c r="C130">
        <v>425133</v>
      </c>
    </row>
    <row r="131" spans="1:3" x14ac:dyDescent="0.25">
      <c r="A131">
        <v>457113</v>
      </c>
      <c r="C131">
        <v>431157</v>
      </c>
    </row>
    <row r="132" spans="1:3" x14ac:dyDescent="0.25">
      <c r="A132">
        <v>458099</v>
      </c>
      <c r="C132">
        <v>435456</v>
      </c>
    </row>
    <row r="133" spans="1:3" x14ac:dyDescent="0.25">
      <c r="A133">
        <v>476339</v>
      </c>
      <c r="C133">
        <v>438797</v>
      </c>
    </row>
    <row r="134" spans="1:3" x14ac:dyDescent="0.25">
      <c r="A134">
        <v>600113</v>
      </c>
      <c r="C134">
        <v>442074</v>
      </c>
    </row>
    <row r="135" spans="1:3" x14ac:dyDescent="0.25">
      <c r="A135">
        <v>600135</v>
      </c>
      <c r="C135">
        <v>446291</v>
      </c>
    </row>
    <row r="136" spans="1:3" x14ac:dyDescent="0.25">
      <c r="A136">
        <v>600136</v>
      </c>
      <c r="C136">
        <v>446786</v>
      </c>
    </row>
    <row r="137" spans="1:3" x14ac:dyDescent="0.25">
      <c r="A137">
        <v>600138</v>
      </c>
      <c r="C137">
        <v>467072</v>
      </c>
    </row>
    <row r="138" spans="1:3" x14ac:dyDescent="0.25">
      <c r="A138">
        <v>600144</v>
      </c>
      <c r="C138">
        <v>484084</v>
      </c>
    </row>
    <row r="139" spans="1:3" x14ac:dyDescent="0.25">
      <c r="A139">
        <v>600147</v>
      </c>
      <c r="C139">
        <v>532926</v>
      </c>
    </row>
    <row r="140" spans="1:3" x14ac:dyDescent="0.25">
      <c r="A140">
        <v>600153</v>
      </c>
      <c r="C140">
        <v>564978</v>
      </c>
    </row>
    <row r="141" spans="1:3" x14ac:dyDescent="0.25">
      <c r="A141">
        <v>600245</v>
      </c>
      <c r="C141">
        <v>599207</v>
      </c>
    </row>
    <row r="142" spans="1:3" x14ac:dyDescent="0.25">
      <c r="C142">
        <v>599213</v>
      </c>
    </row>
    <row r="143" spans="1:3" x14ac:dyDescent="0.25">
      <c r="C143">
        <v>599386</v>
      </c>
    </row>
    <row r="144" spans="1:3" x14ac:dyDescent="0.25">
      <c r="C144">
        <v>599407</v>
      </c>
    </row>
    <row r="145" spans="3:3" x14ac:dyDescent="0.25">
      <c r="C145">
        <v>599439</v>
      </c>
    </row>
    <row r="146" spans="3:3" x14ac:dyDescent="0.25">
      <c r="C146">
        <v>599453</v>
      </c>
    </row>
    <row r="147" spans="3:3" x14ac:dyDescent="0.25">
      <c r="C147">
        <v>599551</v>
      </c>
    </row>
    <row r="148" spans="3:3" x14ac:dyDescent="0.25">
      <c r="C148">
        <v>599688</v>
      </c>
    </row>
  </sheetData>
  <sortState ref="C2:C148">
    <sortCondition ref="C2"/>
  </sortState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"/>
  <sheetViews>
    <sheetView topLeftCell="A114" workbookViewId="0">
      <selection activeCell="J1" sqref="J1:J147"/>
    </sheetView>
  </sheetViews>
  <sheetFormatPr defaultRowHeight="15" x14ac:dyDescent="0.25"/>
  <sheetData>
    <row r="1" spans="1:10" x14ac:dyDescent="0.25">
      <c r="A1" t="s">
        <v>4</v>
      </c>
      <c r="B1">
        <v>16</v>
      </c>
      <c r="C1" t="s">
        <v>1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</row>
    <row r="2" spans="1:10" x14ac:dyDescent="0.25">
      <c r="A2" t="s">
        <v>4</v>
      </c>
      <c r="B2">
        <v>36</v>
      </c>
      <c r="C2" t="s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4</v>
      </c>
      <c r="B3">
        <v>70</v>
      </c>
      <c r="C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 t="s">
        <v>4</v>
      </c>
      <c r="B4">
        <v>70</v>
      </c>
      <c r="C4" t="s">
        <v>1</v>
      </c>
      <c r="D4">
        <v>1</v>
      </c>
      <c r="E4">
        <v>0</v>
      </c>
      <c r="F4">
        <v>1</v>
      </c>
      <c r="G4">
        <v>0</v>
      </c>
      <c r="H4">
        <v>304</v>
      </c>
      <c r="I4">
        <v>0</v>
      </c>
      <c r="J4">
        <v>304</v>
      </c>
    </row>
    <row r="5" spans="1:10" x14ac:dyDescent="0.25">
      <c r="A5" t="s">
        <v>4</v>
      </c>
      <c r="B5">
        <v>70</v>
      </c>
      <c r="C5" t="s">
        <v>1</v>
      </c>
      <c r="D5">
        <v>3</v>
      </c>
      <c r="E5">
        <v>0</v>
      </c>
      <c r="F5">
        <v>3</v>
      </c>
      <c r="G5">
        <v>0</v>
      </c>
      <c r="H5">
        <v>658</v>
      </c>
      <c r="I5">
        <v>0</v>
      </c>
      <c r="J5">
        <v>658</v>
      </c>
    </row>
    <row r="6" spans="1:10" x14ac:dyDescent="0.25">
      <c r="A6" t="s">
        <v>4</v>
      </c>
      <c r="B6">
        <v>70</v>
      </c>
      <c r="C6" t="s">
        <v>1</v>
      </c>
      <c r="D6">
        <v>3</v>
      </c>
      <c r="E6">
        <v>0</v>
      </c>
      <c r="F6">
        <v>3</v>
      </c>
      <c r="G6">
        <v>0</v>
      </c>
      <c r="H6">
        <v>653</v>
      </c>
      <c r="I6">
        <v>0</v>
      </c>
      <c r="J6">
        <v>653</v>
      </c>
    </row>
    <row r="7" spans="1:10" x14ac:dyDescent="0.25">
      <c r="A7" t="s">
        <v>4</v>
      </c>
      <c r="B7">
        <v>70</v>
      </c>
      <c r="C7" t="s">
        <v>1</v>
      </c>
      <c r="D7">
        <v>4</v>
      </c>
      <c r="E7">
        <v>0</v>
      </c>
      <c r="F7">
        <v>4</v>
      </c>
      <c r="G7">
        <v>0</v>
      </c>
      <c r="H7">
        <v>1298</v>
      </c>
      <c r="I7">
        <v>0</v>
      </c>
      <c r="J7">
        <v>1298</v>
      </c>
    </row>
    <row r="8" spans="1:10" x14ac:dyDescent="0.25">
      <c r="A8" t="s">
        <v>4</v>
      </c>
      <c r="B8">
        <v>70</v>
      </c>
      <c r="C8" t="s">
        <v>1</v>
      </c>
      <c r="D8">
        <v>7</v>
      </c>
      <c r="E8">
        <v>0</v>
      </c>
      <c r="F8">
        <v>5</v>
      </c>
      <c r="G8">
        <v>0</v>
      </c>
      <c r="H8">
        <v>2832</v>
      </c>
      <c r="I8">
        <v>0</v>
      </c>
      <c r="J8">
        <v>2832</v>
      </c>
    </row>
    <row r="9" spans="1:10" x14ac:dyDescent="0.25">
      <c r="A9" t="s">
        <v>4</v>
      </c>
      <c r="B9">
        <v>94</v>
      </c>
      <c r="C9" t="s">
        <v>1</v>
      </c>
      <c r="D9">
        <v>11</v>
      </c>
      <c r="E9">
        <v>0</v>
      </c>
      <c r="F9">
        <v>7</v>
      </c>
      <c r="G9">
        <v>0</v>
      </c>
      <c r="H9">
        <v>13981</v>
      </c>
      <c r="I9">
        <v>0</v>
      </c>
      <c r="J9">
        <v>13981</v>
      </c>
    </row>
    <row r="10" spans="1:10" x14ac:dyDescent="0.25">
      <c r="A10" t="s">
        <v>4</v>
      </c>
      <c r="B10">
        <v>94</v>
      </c>
      <c r="C10" t="s">
        <v>1</v>
      </c>
      <c r="D10">
        <v>11</v>
      </c>
      <c r="E10">
        <v>0</v>
      </c>
      <c r="F10">
        <v>7</v>
      </c>
      <c r="G10">
        <v>0</v>
      </c>
      <c r="H10">
        <v>13274</v>
      </c>
      <c r="I10">
        <v>0</v>
      </c>
      <c r="J10">
        <v>13274</v>
      </c>
    </row>
    <row r="11" spans="1:10" x14ac:dyDescent="0.25">
      <c r="A11" t="s">
        <v>4</v>
      </c>
      <c r="B11">
        <v>94</v>
      </c>
      <c r="C11" t="s">
        <v>1</v>
      </c>
      <c r="D11">
        <v>11</v>
      </c>
      <c r="E11">
        <v>0</v>
      </c>
      <c r="F11">
        <v>7</v>
      </c>
      <c r="G11">
        <v>0</v>
      </c>
      <c r="H11">
        <v>13338</v>
      </c>
      <c r="I11">
        <v>0</v>
      </c>
      <c r="J11">
        <v>13338</v>
      </c>
    </row>
    <row r="12" spans="1:10" x14ac:dyDescent="0.25">
      <c r="A12" t="s">
        <v>4</v>
      </c>
      <c r="B12">
        <v>95</v>
      </c>
      <c r="C12" t="s">
        <v>1</v>
      </c>
      <c r="D12">
        <v>12</v>
      </c>
      <c r="E12">
        <v>0</v>
      </c>
      <c r="F12">
        <v>8</v>
      </c>
      <c r="G12">
        <v>0</v>
      </c>
      <c r="H12">
        <v>13620</v>
      </c>
      <c r="I12">
        <v>0</v>
      </c>
      <c r="J12">
        <v>13620</v>
      </c>
    </row>
    <row r="13" spans="1:10" x14ac:dyDescent="0.25">
      <c r="A13" t="s">
        <v>4</v>
      </c>
      <c r="B13">
        <v>95</v>
      </c>
      <c r="C13" t="s">
        <v>1</v>
      </c>
      <c r="D13">
        <v>12</v>
      </c>
      <c r="E13">
        <v>0</v>
      </c>
      <c r="F13">
        <v>8</v>
      </c>
      <c r="G13">
        <v>0</v>
      </c>
      <c r="H13">
        <v>13230</v>
      </c>
      <c r="I13">
        <v>0</v>
      </c>
      <c r="J13">
        <v>13230</v>
      </c>
    </row>
    <row r="14" spans="1:10" x14ac:dyDescent="0.25">
      <c r="A14" t="s">
        <v>4</v>
      </c>
      <c r="B14">
        <v>95</v>
      </c>
      <c r="C14" t="s">
        <v>1</v>
      </c>
      <c r="D14">
        <v>15</v>
      </c>
      <c r="E14">
        <v>0</v>
      </c>
      <c r="F14">
        <v>11</v>
      </c>
      <c r="G14">
        <v>0</v>
      </c>
      <c r="H14">
        <v>22593</v>
      </c>
      <c r="I14">
        <v>0</v>
      </c>
      <c r="J14">
        <v>22593</v>
      </c>
    </row>
    <row r="15" spans="1:10" x14ac:dyDescent="0.25">
      <c r="A15" t="s">
        <v>4</v>
      </c>
      <c r="B15">
        <v>95</v>
      </c>
      <c r="C15" t="s">
        <v>1</v>
      </c>
      <c r="D15">
        <v>33</v>
      </c>
      <c r="E15">
        <v>0</v>
      </c>
      <c r="F15">
        <v>26</v>
      </c>
      <c r="G15">
        <v>0</v>
      </c>
      <c r="H15">
        <v>442074</v>
      </c>
      <c r="I15">
        <v>0</v>
      </c>
      <c r="J15">
        <v>442074</v>
      </c>
    </row>
    <row r="16" spans="1:10" x14ac:dyDescent="0.25">
      <c r="A16" t="s">
        <v>4</v>
      </c>
      <c r="B16">
        <v>95</v>
      </c>
      <c r="C16" t="s">
        <v>2</v>
      </c>
      <c r="D16">
        <v>32</v>
      </c>
      <c r="E16">
        <v>3</v>
      </c>
      <c r="F16">
        <v>24</v>
      </c>
      <c r="G16">
        <v>2</v>
      </c>
      <c r="H16">
        <v>407897</v>
      </c>
      <c r="I16">
        <v>191510</v>
      </c>
      <c r="J16">
        <v>599407</v>
      </c>
    </row>
    <row r="17" spans="1:10" x14ac:dyDescent="0.25">
      <c r="A17" t="s">
        <v>4</v>
      </c>
      <c r="B17">
        <v>23</v>
      </c>
      <c r="C17" t="s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 t="s">
        <v>4</v>
      </c>
      <c r="B18">
        <v>23</v>
      </c>
      <c r="C18" t="s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 t="s">
        <v>4</v>
      </c>
      <c r="B19">
        <v>53</v>
      </c>
      <c r="C19" t="s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 t="s">
        <v>4</v>
      </c>
      <c r="B20">
        <v>53</v>
      </c>
      <c r="C20" t="s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4</v>
      </c>
      <c r="B21">
        <v>81</v>
      </c>
      <c r="C21" t="s">
        <v>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 t="s">
        <v>4</v>
      </c>
      <c r="B22">
        <v>81</v>
      </c>
      <c r="C22" t="s">
        <v>1</v>
      </c>
      <c r="D22">
        <v>1</v>
      </c>
      <c r="E22">
        <v>0</v>
      </c>
      <c r="F22">
        <v>1</v>
      </c>
      <c r="G22">
        <v>0</v>
      </c>
      <c r="H22">
        <v>728</v>
      </c>
      <c r="I22">
        <v>0</v>
      </c>
      <c r="J22">
        <v>728</v>
      </c>
    </row>
    <row r="23" spans="1:10" x14ac:dyDescent="0.25">
      <c r="A23" t="s">
        <v>4</v>
      </c>
      <c r="B23">
        <v>81</v>
      </c>
      <c r="C23" t="s">
        <v>1</v>
      </c>
      <c r="D23">
        <v>1</v>
      </c>
      <c r="E23">
        <v>0</v>
      </c>
      <c r="F23">
        <v>1</v>
      </c>
      <c r="G23">
        <v>0</v>
      </c>
      <c r="H23">
        <v>771</v>
      </c>
      <c r="I23">
        <v>0</v>
      </c>
      <c r="J23">
        <v>771</v>
      </c>
    </row>
    <row r="24" spans="1:10" x14ac:dyDescent="0.25">
      <c r="A24" t="s">
        <v>4</v>
      </c>
      <c r="B24">
        <v>81</v>
      </c>
      <c r="C24" t="s">
        <v>1</v>
      </c>
      <c r="D24">
        <v>1</v>
      </c>
      <c r="E24">
        <v>0</v>
      </c>
      <c r="F24">
        <v>1</v>
      </c>
      <c r="G24">
        <v>0</v>
      </c>
      <c r="H24">
        <v>759</v>
      </c>
      <c r="I24">
        <v>0</v>
      </c>
      <c r="J24">
        <v>759</v>
      </c>
    </row>
    <row r="25" spans="1:10" x14ac:dyDescent="0.25">
      <c r="A25" t="s">
        <v>4</v>
      </c>
      <c r="B25">
        <v>81</v>
      </c>
      <c r="C25" t="s">
        <v>1</v>
      </c>
      <c r="D25">
        <v>6</v>
      </c>
      <c r="E25">
        <v>0</v>
      </c>
      <c r="F25">
        <v>6</v>
      </c>
      <c r="G25">
        <v>0</v>
      </c>
      <c r="H25">
        <v>3888</v>
      </c>
      <c r="I25">
        <v>0</v>
      </c>
      <c r="J25">
        <v>3888</v>
      </c>
    </row>
    <row r="26" spans="1:10" x14ac:dyDescent="0.25">
      <c r="A26" t="s">
        <v>4</v>
      </c>
      <c r="B26">
        <v>81</v>
      </c>
      <c r="C26" t="s">
        <v>1</v>
      </c>
      <c r="D26">
        <v>10</v>
      </c>
      <c r="E26">
        <v>0</v>
      </c>
      <c r="F26">
        <v>6</v>
      </c>
      <c r="G26">
        <v>0</v>
      </c>
      <c r="H26">
        <v>18644</v>
      </c>
      <c r="I26">
        <v>0</v>
      </c>
      <c r="J26">
        <v>18644</v>
      </c>
    </row>
    <row r="27" spans="1:10" x14ac:dyDescent="0.25">
      <c r="A27" t="s">
        <v>4</v>
      </c>
      <c r="B27">
        <v>81</v>
      </c>
      <c r="C27" t="s">
        <v>1</v>
      </c>
      <c r="D27">
        <v>16</v>
      </c>
      <c r="E27">
        <v>0</v>
      </c>
      <c r="F27">
        <v>14</v>
      </c>
      <c r="G27">
        <v>0</v>
      </c>
      <c r="H27">
        <v>52262</v>
      </c>
      <c r="I27">
        <v>0</v>
      </c>
      <c r="J27">
        <v>52262</v>
      </c>
    </row>
    <row r="28" spans="1:10" x14ac:dyDescent="0.25">
      <c r="A28" t="s">
        <v>4</v>
      </c>
      <c r="B28">
        <v>94</v>
      </c>
      <c r="C28" t="s">
        <v>1</v>
      </c>
      <c r="D28">
        <v>21</v>
      </c>
      <c r="E28">
        <v>0</v>
      </c>
      <c r="F28">
        <v>17</v>
      </c>
      <c r="G28">
        <v>0</v>
      </c>
      <c r="H28">
        <v>54508</v>
      </c>
      <c r="I28">
        <v>0</v>
      </c>
      <c r="J28">
        <v>54508</v>
      </c>
    </row>
    <row r="29" spans="1:10" x14ac:dyDescent="0.25">
      <c r="A29" t="s">
        <v>4</v>
      </c>
      <c r="B29">
        <v>94</v>
      </c>
      <c r="C29" t="s">
        <v>1</v>
      </c>
      <c r="D29">
        <v>26</v>
      </c>
      <c r="E29">
        <v>0</v>
      </c>
      <c r="F29">
        <v>19</v>
      </c>
      <c r="G29">
        <v>0</v>
      </c>
      <c r="H29">
        <v>58130</v>
      </c>
      <c r="I29">
        <v>0</v>
      </c>
      <c r="J29">
        <v>58130</v>
      </c>
    </row>
    <row r="30" spans="1:10" x14ac:dyDescent="0.25">
      <c r="A30" t="s">
        <v>4</v>
      </c>
      <c r="B30">
        <v>94</v>
      </c>
      <c r="C30" t="s">
        <v>1</v>
      </c>
      <c r="D30">
        <v>29</v>
      </c>
      <c r="E30">
        <v>0</v>
      </c>
      <c r="F30">
        <v>20</v>
      </c>
      <c r="G30">
        <v>0</v>
      </c>
      <c r="H30">
        <v>76662</v>
      </c>
      <c r="I30">
        <v>0</v>
      </c>
      <c r="J30">
        <v>76662</v>
      </c>
    </row>
    <row r="31" spans="1:10" x14ac:dyDescent="0.25">
      <c r="A31" t="s">
        <v>4</v>
      </c>
      <c r="B31">
        <v>94</v>
      </c>
      <c r="C31" t="s">
        <v>2</v>
      </c>
      <c r="D31">
        <v>30</v>
      </c>
      <c r="E31">
        <v>5</v>
      </c>
      <c r="F31">
        <v>21</v>
      </c>
      <c r="G31">
        <v>3</v>
      </c>
      <c r="H31">
        <v>70393</v>
      </c>
      <c r="I31">
        <v>528820</v>
      </c>
      <c r="J31">
        <v>599213</v>
      </c>
    </row>
    <row r="32" spans="1:10" x14ac:dyDescent="0.25">
      <c r="A32" t="s">
        <v>4</v>
      </c>
      <c r="B32">
        <v>15</v>
      </c>
      <c r="C32" t="s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 t="s">
        <v>4</v>
      </c>
      <c r="B33">
        <v>43</v>
      </c>
      <c r="C33" t="s">
        <v>1</v>
      </c>
      <c r="D33">
        <v>2</v>
      </c>
      <c r="E33">
        <v>1</v>
      </c>
      <c r="F33">
        <v>1</v>
      </c>
      <c r="G33">
        <v>0</v>
      </c>
      <c r="H33">
        <v>588</v>
      </c>
      <c r="I33">
        <v>638</v>
      </c>
      <c r="J33">
        <v>1226</v>
      </c>
    </row>
    <row r="34" spans="1:10" x14ac:dyDescent="0.25">
      <c r="A34" t="s">
        <v>4</v>
      </c>
      <c r="B34">
        <v>77</v>
      </c>
      <c r="C34" t="s">
        <v>1</v>
      </c>
      <c r="D34">
        <v>3</v>
      </c>
      <c r="E34">
        <v>0</v>
      </c>
      <c r="F34">
        <v>1</v>
      </c>
      <c r="G34">
        <v>0</v>
      </c>
      <c r="H34">
        <v>769</v>
      </c>
      <c r="I34">
        <v>0</v>
      </c>
      <c r="J34">
        <v>769</v>
      </c>
    </row>
    <row r="35" spans="1:10" x14ac:dyDescent="0.25">
      <c r="A35" t="s">
        <v>4</v>
      </c>
      <c r="B35">
        <v>77</v>
      </c>
      <c r="C35" t="s">
        <v>1</v>
      </c>
      <c r="D35">
        <v>3</v>
      </c>
      <c r="E35">
        <v>0</v>
      </c>
      <c r="F35">
        <v>1</v>
      </c>
      <c r="G35">
        <v>0</v>
      </c>
      <c r="H35">
        <v>796</v>
      </c>
      <c r="I35">
        <v>0</v>
      </c>
      <c r="J35">
        <v>796</v>
      </c>
    </row>
    <row r="36" spans="1:10" x14ac:dyDescent="0.25">
      <c r="A36" t="s">
        <v>4</v>
      </c>
      <c r="B36">
        <v>77</v>
      </c>
      <c r="C36" t="s">
        <v>1</v>
      </c>
      <c r="D36">
        <v>3</v>
      </c>
      <c r="E36">
        <v>0</v>
      </c>
      <c r="F36">
        <v>1</v>
      </c>
      <c r="G36">
        <v>0</v>
      </c>
      <c r="H36">
        <v>783</v>
      </c>
      <c r="I36">
        <v>0</v>
      </c>
      <c r="J36">
        <v>783</v>
      </c>
    </row>
    <row r="37" spans="1:10" x14ac:dyDescent="0.25">
      <c r="A37" t="s">
        <v>4</v>
      </c>
      <c r="B37">
        <v>77</v>
      </c>
      <c r="C37" t="s">
        <v>1</v>
      </c>
      <c r="D37">
        <v>4</v>
      </c>
      <c r="E37">
        <v>0</v>
      </c>
      <c r="F37">
        <v>2</v>
      </c>
      <c r="G37">
        <v>0</v>
      </c>
      <c r="H37">
        <v>1079</v>
      </c>
      <c r="I37">
        <v>0</v>
      </c>
      <c r="J37">
        <v>1079</v>
      </c>
    </row>
    <row r="38" spans="1:10" x14ac:dyDescent="0.25">
      <c r="A38" t="s">
        <v>4</v>
      </c>
      <c r="B38">
        <v>77</v>
      </c>
      <c r="C38" t="s">
        <v>1</v>
      </c>
      <c r="D38">
        <v>5</v>
      </c>
      <c r="E38">
        <v>0</v>
      </c>
      <c r="F38">
        <v>3</v>
      </c>
      <c r="G38">
        <v>0</v>
      </c>
      <c r="H38">
        <v>1311</v>
      </c>
      <c r="I38">
        <v>0</v>
      </c>
      <c r="J38">
        <v>1311</v>
      </c>
    </row>
    <row r="39" spans="1:10" x14ac:dyDescent="0.25">
      <c r="A39" t="s">
        <v>4</v>
      </c>
      <c r="B39">
        <v>88</v>
      </c>
      <c r="C39" t="s">
        <v>1</v>
      </c>
      <c r="D39">
        <v>7</v>
      </c>
      <c r="E39">
        <v>0</v>
      </c>
      <c r="F39">
        <v>5</v>
      </c>
      <c r="G39">
        <v>0</v>
      </c>
      <c r="H39">
        <v>1740</v>
      </c>
      <c r="I39">
        <v>0</v>
      </c>
      <c r="J39">
        <v>1740</v>
      </c>
    </row>
    <row r="40" spans="1:10" x14ac:dyDescent="0.25">
      <c r="A40" t="s">
        <v>4</v>
      </c>
      <c r="B40">
        <v>88</v>
      </c>
      <c r="C40" t="s">
        <v>1</v>
      </c>
      <c r="D40">
        <v>10</v>
      </c>
      <c r="E40">
        <v>0</v>
      </c>
      <c r="F40">
        <v>8</v>
      </c>
      <c r="G40">
        <v>0</v>
      </c>
      <c r="H40">
        <v>2946</v>
      </c>
      <c r="I40">
        <v>0</v>
      </c>
      <c r="J40">
        <v>2946</v>
      </c>
    </row>
    <row r="41" spans="1:10" x14ac:dyDescent="0.25">
      <c r="A41" t="s">
        <v>4</v>
      </c>
      <c r="B41">
        <v>88</v>
      </c>
      <c r="C41" t="s">
        <v>1</v>
      </c>
      <c r="D41">
        <v>13</v>
      </c>
      <c r="E41">
        <v>0</v>
      </c>
      <c r="F41">
        <v>8</v>
      </c>
      <c r="G41">
        <v>0</v>
      </c>
      <c r="H41">
        <v>9928</v>
      </c>
      <c r="I41">
        <v>0</v>
      </c>
      <c r="J41">
        <v>9928</v>
      </c>
    </row>
    <row r="42" spans="1:10" x14ac:dyDescent="0.25">
      <c r="A42" t="s">
        <v>4</v>
      </c>
      <c r="B42">
        <v>88</v>
      </c>
      <c r="C42" t="s">
        <v>1</v>
      </c>
      <c r="D42">
        <v>19</v>
      </c>
      <c r="E42">
        <v>0</v>
      </c>
      <c r="F42">
        <v>11</v>
      </c>
      <c r="G42">
        <v>0</v>
      </c>
      <c r="H42">
        <v>34262</v>
      </c>
      <c r="I42">
        <v>0</v>
      </c>
      <c r="J42">
        <v>34262</v>
      </c>
    </row>
    <row r="43" spans="1:10" x14ac:dyDescent="0.25">
      <c r="A43" t="s">
        <v>4</v>
      </c>
      <c r="B43">
        <v>88</v>
      </c>
      <c r="C43" t="s">
        <v>1</v>
      </c>
      <c r="D43">
        <v>27</v>
      </c>
      <c r="E43">
        <v>3</v>
      </c>
      <c r="F43">
        <v>19</v>
      </c>
      <c r="G43">
        <v>3</v>
      </c>
      <c r="H43">
        <v>190899</v>
      </c>
      <c r="I43">
        <v>255392</v>
      </c>
      <c r="J43">
        <v>446291</v>
      </c>
    </row>
    <row r="44" spans="1:10" x14ac:dyDescent="0.25">
      <c r="A44" t="s">
        <v>4</v>
      </c>
      <c r="B44">
        <v>88</v>
      </c>
      <c r="C44" t="s">
        <v>1</v>
      </c>
      <c r="D44">
        <v>27</v>
      </c>
      <c r="E44">
        <v>3</v>
      </c>
      <c r="F44">
        <v>19</v>
      </c>
      <c r="G44">
        <v>3</v>
      </c>
      <c r="H44">
        <v>188050</v>
      </c>
      <c r="I44">
        <v>250747</v>
      </c>
      <c r="J44">
        <v>438797</v>
      </c>
    </row>
    <row r="45" spans="1:10" x14ac:dyDescent="0.25">
      <c r="A45" t="s">
        <v>4</v>
      </c>
      <c r="B45">
        <v>88</v>
      </c>
      <c r="C45" t="s">
        <v>1</v>
      </c>
      <c r="D45">
        <v>29</v>
      </c>
      <c r="E45">
        <v>3</v>
      </c>
      <c r="F45">
        <v>21</v>
      </c>
      <c r="G45">
        <v>3</v>
      </c>
      <c r="H45">
        <v>198446</v>
      </c>
      <c r="I45">
        <v>248340</v>
      </c>
      <c r="J45">
        <v>446786</v>
      </c>
    </row>
    <row r="46" spans="1:10" x14ac:dyDescent="0.25">
      <c r="A46" t="s">
        <v>4</v>
      </c>
      <c r="B46">
        <v>88</v>
      </c>
      <c r="C46" t="s">
        <v>2</v>
      </c>
      <c r="D46">
        <v>34</v>
      </c>
      <c r="E46">
        <v>5</v>
      </c>
      <c r="F46">
        <v>24</v>
      </c>
      <c r="G46">
        <v>4</v>
      </c>
      <c r="H46">
        <v>88600</v>
      </c>
      <c r="I46">
        <v>510607</v>
      </c>
      <c r="J46">
        <v>599207</v>
      </c>
    </row>
    <row r="47" spans="1:10" x14ac:dyDescent="0.25">
      <c r="A47" t="s">
        <v>4</v>
      </c>
      <c r="B47">
        <v>28</v>
      </c>
      <c r="C47" t="s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 t="s">
        <v>4</v>
      </c>
      <c r="B48">
        <v>93</v>
      </c>
      <c r="C48" t="s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 t="s">
        <v>4</v>
      </c>
      <c r="B49">
        <v>93</v>
      </c>
      <c r="C49" t="s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 t="s">
        <v>4</v>
      </c>
      <c r="B50">
        <v>93</v>
      </c>
      <c r="C50" t="s">
        <v>1</v>
      </c>
      <c r="D50">
        <v>2</v>
      </c>
      <c r="E50">
        <v>0</v>
      </c>
      <c r="F50">
        <v>2</v>
      </c>
      <c r="G50">
        <v>0</v>
      </c>
      <c r="H50">
        <v>956</v>
      </c>
      <c r="I50">
        <v>0</v>
      </c>
      <c r="J50">
        <v>956</v>
      </c>
    </row>
    <row r="51" spans="1:10" x14ac:dyDescent="0.25">
      <c r="A51" t="s">
        <v>4</v>
      </c>
      <c r="B51">
        <v>108</v>
      </c>
      <c r="C51" t="s">
        <v>1</v>
      </c>
      <c r="D51">
        <v>2</v>
      </c>
      <c r="E51">
        <v>2</v>
      </c>
      <c r="F51">
        <v>1</v>
      </c>
      <c r="G51">
        <v>1</v>
      </c>
      <c r="H51">
        <v>1555</v>
      </c>
      <c r="I51">
        <v>22368</v>
      </c>
      <c r="J51">
        <v>23923</v>
      </c>
    </row>
    <row r="52" spans="1:10" x14ac:dyDescent="0.25">
      <c r="A52" t="s">
        <v>4</v>
      </c>
      <c r="B52">
        <v>108</v>
      </c>
      <c r="C52" t="s">
        <v>1</v>
      </c>
      <c r="D52">
        <v>8</v>
      </c>
      <c r="E52">
        <v>1</v>
      </c>
      <c r="F52">
        <v>6</v>
      </c>
      <c r="G52">
        <v>1</v>
      </c>
      <c r="H52">
        <v>27833</v>
      </c>
      <c r="I52">
        <v>22045</v>
      </c>
      <c r="J52">
        <v>49878</v>
      </c>
    </row>
    <row r="53" spans="1:10" x14ac:dyDescent="0.25">
      <c r="A53" t="s">
        <v>4</v>
      </c>
      <c r="B53">
        <v>108</v>
      </c>
      <c r="C53" t="s">
        <v>1</v>
      </c>
      <c r="D53">
        <v>4</v>
      </c>
      <c r="E53">
        <v>1</v>
      </c>
      <c r="F53">
        <v>2</v>
      </c>
      <c r="G53">
        <v>1</v>
      </c>
      <c r="H53">
        <v>2540</v>
      </c>
      <c r="I53">
        <v>22056</v>
      </c>
      <c r="J53">
        <v>24596</v>
      </c>
    </row>
    <row r="54" spans="1:10" x14ac:dyDescent="0.25">
      <c r="A54" t="s">
        <v>4</v>
      </c>
      <c r="B54">
        <v>108</v>
      </c>
      <c r="C54" t="s">
        <v>1</v>
      </c>
      <c r="D54">
        <v>11</v>
      </c>
      <c r="E54">
        <v>1</v>
      </c>
      <c r="F54">
        <v>9</v>
      </c>
      <c r="G54">
        <v>1</v>
      </c>
      <c r="H54">
        <v>33138</v>
      </c>
      <c r="I54">
        <v>22002</v>
      </c>
      <c r="J54">
        <v>55140</v>
      </c>
    </row>
    <row r="55" spans="1:10" x14ac:dyDescent="0.25">
      <c r="A55" t="s">
        <v>4</v>
      </c>
      <c r="B55">
        <v>108</v>
      </c>
      <c r="C55" t="s">
        <v>1</v>
      </c>
      <c r="D55">
        <v>14</v>
      </c>
      <c r="E55">
        <v>1</v>
      </c>
      <c r="F55">
        <v>13</v>
      </c>
      <c r="G55">
        <v>0</v>
      </c>
      <c r="H55">
        <v>127086</v>
      </c>
      <c r="I55">
        <v>315</v>
      </c>
      <c r="J55">
        <v>127401</v>
      </c>
    </row>
    <row r="56" spans="1:10" x14ac:dyDescent="0.25">
      <c r="A56" t="s">
        <v>4</v>
      </c>
      <c r="B56">
        <v>108</v>
      </c>
      <c r="C56" t="s">
        <v>1</v>
      </c>
      <c r="D56">
        <v>17</v>
      </c>
      <c r="E56">
        <v>2</v>
      </c>
      <c r="F56">
        <v>14</v>
      </c>
      <c r="G56">
        <v>2</v>
      </c>
      <c r="H56">
        <v>156976</v>
      </c>
      <c r="I56">
        <v>22581</v>
      </c>
      <c r="J56">
        <v>179557</v>
      </c>
    </row>
    <row r="57" spans="1:10" x14ac:dyDescent="0.25">
      <c r="A57" t="s">
        <v>4</v>
      </c>
      <c r="B57">
        <v>108</v>
      </c>
      <c r="C57" t="s">
        <v>1</v>
      </c>
      <c r="D57">
        <v>21</v>
      </c>
      <c r="E57">
        <v>3</v>
      </c>
      <c r="F57">
        <v>17</v>
      </c>
      <c r="G57">
        <v>3</v>
      </c>
      <c r="H57">
        <v>284687</v>
      </c>
      <c r="I57">
        <v>140446</v>
      </c>
      <c r="J57">
        <v>425133</v>
      </c>
    </row>
    <row r="58" spans="1:10" x14ac:dyDescent="0.25">
      <c r="A58" t="s">
        <v>4</v>
      </c>
      <c r="B58">
        <v>108</v>
      </c>
      <c r="C58" t="s">
        <v>1</v>
      </c>
      <c r="D58">
        <v>23</v>
      </c>
      <c r="E58">
        <v>3</v>
      </c>
      <c r="F58">
        <v>20</v>
      </c>
      <c r="G58">
        <v>2</v>
      </c>
      <c r="H58">
        <v>288496</v>
      </c>
      <c r="I58">
        <v>22897</v>
      </c>
      <c r="J58">
        <v>311393</v>
      </c>
    </row>
    <row r="59" spans="1:10" x14ac:dyDescent="0.25">
      <c r="A59" t="s">
        <v>4</v>
      </c>
      <c r="B59">
        <v>108</v>
      </c>
      <c r="C59" t="s">
        <v>1</v>
      </c>
      <c r="D59">
        <v>26</v>
      </c>
      <c r="E59">
        <v>3</v>
      </c>
      <c r="F59">
        <v>21</v>
      </c>
      <c r="G59">
        <v>2</v>
      </c>
      <c r="H59">
        <v>331839</v>
      </c>
      <c r="I59">
        <v>22899</v>
      </c>
      <c r="J59">
        <v>354738</v>
      </c>
    </row>
    <row r="60" spans="1:10" x14ac:dyDescent="0.25">
      <c r="A60" t="s">
        <v>4</v>
      </c>
      <c r="B60">
        <v>108</v>
      </c>
      <c r="C60" t="s">
        <v>1</v>
      </c>
      <c r="D60">
        <v>26</v>
      </c>
      <c r="E60">
        <v>3</v>
      </c>
      <c r="F60">
        <v>21</v>
      </c>
      <c r="G60">
        <v>2</v>
      </c>
      <c r="H60">
        <v>332674</v>
      </c>
      <c r="I60">
        <v>22797</v>
      </c>
      <c r="J60">
        <v>355471</v>
      </c>
    </row>
    <row r="61" spans="1:10" x14ac:dyDescent="0.25">
      <c r="A61" t="s">
        <v>4</v>
      </c>
      <c r="B61">
        <v>108</v>
      </c>
      <c r="C61" t="s">
        <v>2</v>
      </c>
      <c r="D61">
        <v>25</v>
      </c>
      <c r="E61">
        <v>4</v>
      </c>
      <c r="F61">
        <v>21</v>
      </c>
      <c r="G61">
        <v>2</v>
      </c>
      <c r="H61">
        <v>352385</v>
      </c>
      <c r="I61">
        <v>247054</v>
      </c>
      <c r="J61">
        <v>599439</v>
      </c>
    </row>
    <row r="62" spans="1:10" x14ac:dyDescent="0.25">
      <c r="A62" t="s">
        <v>4</v>
      </c>
      <c r="B62">
        <v>45</v>
      </c>
      <c r="C62" t="s">
        <v>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 t="s">
        <v>4</v>
      </c>
      <c r="B63">
        <v>45</v>
      </c>
      <c r="C63" t="s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 t="s">
        <v>4</v>
      </c>
      <c r="B64">
        <v>45</v>
      </c>
      <c r="C64" t="s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 t="s">
        <v>4</v>
      </c>
      <c r="B65">
        <v>45</v>
      </c>
      <c r="C65" t="s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 t="s">
        <v>4</v>
      </c>
      <c r="B66">
        <v>45</v>
      </c>
      <c r="C66" t="s">
        <v>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5">
      <c r="A67" t="s">
        <v>4</v>
      </c>
      <c r="B67">
        <v>47</v>
      </c>
      <c r="C67" t="s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5">
      <c r="A68" t="s">
        <v>4</v>
      </c>
      <c r="B68">
        <v>47</v>
      </c>
      <c r="C68" t="s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5">
      <c r="A69" t="s">
        <v>4</v>
      </c>
      <c r="B69">
        <v>47</v>
      </c>
      <c r="C69" t="s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 t="s">
        <v>4</v>
      </c>
      <c r="B70">
        <v>47</v>
      </c>
      <c r="C70" t="s">
        <v>1</v>
      </c>
      <c r="D70">
        <v>7</v>
      </c>
      <c r="E70">
        <v>0</v>
      </c>
      <c r="F70">
        <v>3</v>
      </c>
      <c r="G70">
        <v>0</v>
      </c>
      <c r="H70">
        <v>3177</v>
      </c>
      <c r="I70">
        <v>0</v>
      </c>
      <c r="J70">
        <v>3177</v>
      </c>
    </row>
    <row r="71" spans="1:10" x14ac:dyDescent="0.25">
      <c r="A71" t="s">
        <v>4</v>
      </c>
      <c r="B71">
        <v>47</v>
      </c>
      <c r="C71" t="s">
        <v>1</v>
      </c>
      <c r="D71">
        <v>7</v>
      </c>
      <c r="E71">
        <v>0</v>
      </c>
      <c r="F71">
        <v>3</v>
      </c>
      <c r="G71">
        <v>0</v>
      </c>
      <c r="H71">
        <v>3106</v>
      </c>
      <c r="I71">
        <v>0</v>
      </c>
      <c r="J71">
        <v>3106</v>
      </c>
    </row>
    <row r="72" spans="1:10" x14ac:dyDescent="0.25">
      <c r="A72" t="s">
        <v>4</v>
      </c>
      <c r="B72">
        <v>47</v>
      </c>
      <c r="C72" t="s">
        <v>1</v>
      </c>
      <c r="D72">
        <v>7</v>
      </c>
      <c r="E72">
        <v>0</v>
      </c>
      <c r="F72">
        <v>3</v>
      </c>
      <c r="G72">
        <v>0</v>
      </c>
      <c r="H72">
        <v>3116</v>
      </c>
      <c r="I72">
        <v>0</v>
      </c>
      <c r="J72">
        <v>3116</v>
      </c>
    </row>
    <row r="73" spans="1:10" x14ac:dyDescent="0.25">
      <c r="A73" t="s">
        <v>4</v>
      </c>
      <c r="B73">
        <v>51</v>
      </c>
      <c r="C73" t="s">
        <v>1</v>
      </c>
      <c r="D73">
        <v>10</v>
      </c>
      <c r="E73">
        <v>0</v>
      </c>
      <c r="F73">
        <v>6</v>
      </c>
      <c r="G73">
        <v>0</v>
      </c>
      <c r="H73">
        <v>4107</v>
      </c>
      <c r="I73">
        <v>0</v>
      </c>
      <c r="J73">
        <v>4107</v>
      </c>
    </row>
    <row r="74" spans="1:10" x14ac:dyDescent="0.25">
      <c r="A74" t="s">
        <v>4</v>
      </c>
      <c r="B74">
        <v>51</v>
      </c>
      <c r="C74" t="s">
        <v>1</v>
      </c>
      <c r="D74">
        <v>21</v>
      </c>
      <c r="E74">
        <v>0</v>
      </c>
      <c r="F74">
        <v>15</v>
      </c>
      <c r="G74">
        <v>0</v>
      </c>
      <c r="H74">
        <v>38596</v>
      </c>
      <c r="I74">
        <v>0</v>
      </c>
      <c r="J74">
        <v>38596</v>
      </c>
    </row>
    <row r="75" spans="1:10" x14ac:dyDescent="0.25">
      <c r="A75" t="s">
        <v>4</v>
      </c>
      <c r="B75">
        <v>51</v>
      </c>
      <c r="C75" t="s">
        <v>1</v>
      </c>
      <c r="D75">
        <v>25</v>
      </c>
      <c r="E75">
        <v>3</v>
      </c>
      <c r="F75">
        <v>16</v>
      </c>
      <c r="G75">
        <v>3</v>
      </c>
      <c r="H75">
        <v>146227</v>
      </c>
      <c r="I75">
        <v>175618</v>
      </c>
      <c r="J75">
        <v>321845</v>
      </c>
    </row>
    <row r="76" spans="1:10" x14ac:dyDescent="0.25">
      <c r="A76" t="s">
        <v>4</v>
      </c>
      <c r="B76">
        <v>51</v>
      </c>
      <c r="C76" t="s">
        <v>1</v>
      </c>
      <c r="D76">
        <v>27</v>
      </c>
      <c r="E76">
        <v>3</v>
      </c>
      <c r="F76">
        <v>18</v>
      </c>
      <c r="G76">
        <v>3</v>
      </c>
      <c r="H76">
        <v>217815</v>
      </c>
      <c r="I76">
        <v>187952</v>
      </c>
      <c r="J76">
        <v>405767</v>
      </c>
    </row>
    <row r="77" spans="1:10" x14ac:dyDescent="0.25">
      <c r="A77" t="s">
        <v>4</v>
      </c>
      <c r="B77">
        <v>51</v>
      </c>
      <c r="C77" t="s">
        <v>1</v>
      </c>
      <c r="D77">
        <v>27</v>
      </c>
      <c r="E77">
        <v>7</v>
      </c>
      <c r="F77">
        <v>17</v>
      </c>
      <c r="G77">
        <v>7</v>
      </c>
      <c r="H77">
        <v>147698</v>
      </c>
      <c r="I77">
        <v>417280</v>
      </c>
      <c r="J77">
        <v>564978</v>
      </c>
    </row>
    <row r="78" spans="1:10" x14ac:dyDescent="0.25">
      <c r="A78" t="s">
        <v>4</v>
      </c>
      <c r="B78">
        <v>51</v>
      </c>
      <c r="C78" t="s">
        <v>2</v>
      </c>
      <c r="D78">
        <v>28</v>
      </c>
      <c r="E78">
        <v>7</v>
      </c>
      <c r="F78">
        <v>17</v>
      </c>
      <c r="G78">
        <v>6</v>
      </c>
      <c r="H78">
        <v>196630</v>
      </c>
      <c r="I78">
        <v>402756</v>
      </c>
      <c r="J78">
        <v>599386</v>
      </c>
    </row>
    <row r="79" spans="1:10" x14ac:dyDescent="0.25">
      <c r="A79" t="s">
        <v>4</v>
      </c>
      <c r="B79">
        <v>4</v>
      </c>
      <c r="C79" t="s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 t="s">
        <v>4</v>
      </c>
      <c r="B80">
        <v>19</v>
      </c>
      <c r="C80" t="s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 t="s">
        <v>4</v>
      </c>
      <c r="B81">
        <v>19</v>
      </c>
      <c r="C81" t="s">
        <v>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5">
      <c r="A82" t="s">
        <v>4</v>
      </c>
      <c r="B82">
        <v>19</v>
      </c>
      <c r="C82" t="s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 t="s">
        <v>4</v>
      </c>
      <c r="B83">
        <v>19</v>
      </c>
      <c r="C83" t="s">
        <v>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 t="s">
        <v>4</v>
      </c>
      <c r="B84">
        <v>43</v>
      </c>
      <c r="C84" t="s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 t="s">
        <v>4</v>
      </c>
      <c r="B85">
        <v>52</v>
      </c>
      <c r="C85" t="s">
        <v>1</v>
      </c>
      <c r="D85">
        <v>2</v>
      </c>
      <c r="E85">
        <v>0</v>
      </c>
      <c r="F85">
        <v>2</v>
      </c>
      <c r="G85">
        <v>0</v>
      </c>
      <c r="H85">
        <v>795</v>
      </c>
      <c r="I85">
        <v>0</v>
      </c>
      <c r="J85">
        <v>795</v>
      </c>
    </row>
    <row r="86" spans="1:10" x14ac:dyDescent="0.25">
      <c r="A86" t="s">
        <v>4</v>
      </c>
      <c r="B86">
        <v>52</v>
      </c>
      <c r="C86" t="s">
        <v>1</v>
      </c>
      <c r="D86">
        <v>4</v>
      </c>
      <c r="E86">
        <v>0</v>
      </c>
      <c r="F86">
        <v>4</v>
      </c>
      <c r="G86">
        <v>0</v>
      </c>
      <c r="H86">
        <v>2144</v>
      </c>
      <c r="I86">
        <v>0</v>
      </c>
      <c r="J86">
        <v>2144</v>
      </c>
    </row>
    <row r="87" spans="1:10" x14ac:dyDescent="0.25">
      <c r="A87" t="s">
        <v>4</v>
      </c>
      <c r="B87">
        <v>52</v>
      </c>
      <c r="C87" t="s">
        <v>1</v>
      </c>
      <c r="D87">
        <v>6</v>
      </c>
      <c r="E87">
        <v>0</v>
      </c>
      <c r="F87">
        <v>6</v>
      </c>
      <c r="G87">
        <v>0</v>
      </c>
      <c r="H87">
        <v>3113</v>
      </c>
      <c r="I87">
        <v>0</v>
      </c>
      <c r="J87">
        <v>3113</v>
      </c>
    </row>
    <row r="88" spans="1:10" x14ac:dyDescent="0.25">
      <c r="A88" t="s">
        <v>4</v>
      </c>
      <c r="B88">
        <v>52</v>
      </c>
      <c r="C88" t="s">
        <v>1</v>
      </c>
      <c r="D88">
        <v>7</v>
      </c>
      <c r="E88">
        <v>0</v>
      </c>
      <c r="F88">
        <v>7</v>
      </c>
      <c r="G88">
        <v>0</v>
      </c>
      <c r="H88">
        <v>3475</v>
      </c>
      <c r="I88">
        <v>0</v>
      </c>
      <c r="J88">
        <v>3475</v>
      </c>
    </row>
    <row r="89" spans="1:10" x14ac:dyDescent="0.25">
      <c r="A89" t="s">
        <v>4</v>
      </c>
      <c r="B89">
        <v>52</v>
      </c>
      <c r="C89" t="s">
        <v>1</v>
      </c>
      <c r="D89">
        <v>17</v>
      </c>
      <c r="E89">
        <v>0</v>
      </c>
      <c r="F89">
        <v>14</v>
      </c>
      <c r="G89">
        <v>0</v>
      </c>
      <c r="H89">
        <v>92917</v>
      </c>
      <c r="I89">
        <v>0</v>
      </c>
      <c r="J89">
        <v>92917</v>
      </c>
    </row>
    <row r="90" spans="1:10" x14ac:dyDescent="0.25">
      <c r="A90" t="s">
        <v>4</v>
      </c>
      <c r="B90">
        <v>52</v>
      </c>
      <c r="C90" t="s">
        <v>1</v>
      </c>
      <c r="D90">
        <v>17</v>
      </c>
      <c r="E90">
        <v>0</v>
      </c>
      <c r="F90">
        <v>14</v>
      </c>
      <c r="G90">
        <v>0</v>
      </c>
      <c r="H90">
        <v>92862</v>
      </c>
      <c r="I90">
        <v>0</v>
      </c>
      <c r="J90">
        <v>92862</v>
      </c>
    </row>
    <row r="91" spans="1:10" x14ac:dyDescent="0.25">
      <c r="A91" t="s">
        <v>4</v>
      </c>
      <c r="B91">
        <v>52</v>
      </c>
      <c r="C91" t="s">
        <v>1</v>
      </c>
      <c r="D91">
        <v>20</v>
      </c>
      <c r="E91">
        <v>0</v>
      </c>
      <c r="F91">
        <v>17</v>
      </c>
      <c r="G91">
        <v>0</v>
      </c>
      <c r="H91">
        <v>94533</v>
      </c>
      <c r="I91">
        <v>0</v>
      </c>
      <c r="J91">
        <v>94533</v>
      </c>
    </row>
    <row r="92" spans="1:10" x14ac:dyDescent="0.25">
      <c r="A92" t="s">
        <v>4</v>
      </c>
      <c r="B92">
        <v>52</v>
      </c>
      <c r="C92" t="s">
        <v>1</v>
      </c>
      <c r="D92">
        <v>21</v>
      </c>
      <c r="E92">
        <v>0</v>
      </c>
      <c r="F92">
        <v>18</v>
      </c>
      <c r="G92">
        <v>0</v>
      </c>
      <c r="H92">
        <v>106562</v>
      </c>
      <c r="I92">
        <v>0</v>
      </c>
      <c r="J92">
        <v>106562</v>
      </c>
    </row>
    <row r="93" spans="1:10" x14ac:dyDescent="0.25">
      <c r="A93" t="s">
        <v>4</v>
      </c>
      <c r="B93">
        <v>52</v>
      </c>
      <c r="C93" t="s">
        <v>1</v>
      </c>
      <c r="D93">
        <v>27</v>
      </c>
      <c r="E93">
        <v>0</v>
      </c>
      <c r="F93">
        <v>22</v>
      </c>
      <c r="G93">
        <v>0</v>
      </c>
      <c r="H93">
        <v>148181</v>
      </c>
      <c r="I93">
        <v>0</v>
      </c>
      <c r="J93">
        <v>148181</v>
      </c>
    </row>
    <row r="94" spans="1:10" x14ac:dyDescent="0.25">
      <c r="A94" t="s">
        <v>4</v>
      </c>
      <c r="B94">
        <v>52</v>
      </c>
      <c r="C94" t="s">
        <v>1</v>
      </c>
      <c r="D94">
        <v>30</v>
      </c>
      <c r="E94">
        <v>0</v>
      </c>
      <c r="F94">
        <v>25</v>
      </c>
      <c r="G94">
        <v>0</v>
      </c>
      <c r="H94">
        <v>218324</v>
      </c>
      <c r="I94">
        <v>0</v>
      </c>
      <c r="J94">
        <v>218324</v>
      </c>
    </row>
    <row r="95" spans="1:10" x14ac:dyDescent="0.25">
      <c r="A95" t="s">
        <v>4</v>
      </c>
      <c r="B95">
        <v>52</v>
      </c>
      <c r="C95" t="s">
        <v>1</v>
      </c>
      <c r="D95">
        <v>38</v>
      </c>
      <c r="E95">
        <v>2</v>
      </c>
      <c r="F95">
        <v>32</v>
      </c>
      <c r="G95">
        <v>2</v>
      </c>
      <c r="H95">
        <v>329656</v>
      </c>
      <c r="I95">
        <v>101501</v>
      </c>
      <c r="J95">
        <v>431157</v>
      </c>
    </row>
    <row r="96" spans="1:10" x14ac:dyDescent="0.25">
      <c r="A96" t="s">
        <v>4</v>
      </c>
      <c r="B96">
        <v>52</v>
      </c>
      <c r="C96" t="s">
        <v>1</v>
      </c>
      <c r="D96">
        <v>40</v>
      </c>
      <c r="E96">
        <v>6</v>
      </c>
      <c r="F96">
        <v>28</v>
      </c>
      <c r="G96">
        <v>5</v>
      </c>
      <c r="H96">
        <v>177814</v>
      </c>
      <c r="I96">
        <v>257642</v>
      </c>
      <c r="J96">
        <v>435456</v>
      </c>
    </row>
    <row r="97" spans="1:10" x14ac:dyDescent="0.25">
      <c r="A97" t="s">
        <v>4</v>
      </c>
      <c r="B97">
        <v>52</v>
      </c>
      <c r="C97" t="s">
        <v>1</v>
      </c>
      <c r="D97">
        <v>39</v>
      </c>
      <c r="E97">
        <v>7</v>
      </c>
      <c r="F97">
        <v>25</v>
      </c>
      <c r="G97">
        <v>6</v>
      </c>
      <c r="H97">
        <v>109393</v>
      </c>
      <c r="I97">
        <v>264182</v>
      </c>
      <c r="J97">
        <v>373575</v>
      </c>
    </row>
    <row r="98" spans="1:10" x14ac:dyDescent="0.25">
      <c r="A98" t="s">
        <v>4</v>
      </c>
      <c r="B98">
        <v>52</v>
      </c>
      <c r="C98" t="s">
        <v>1</v>
      </c>
      <c r="D98">
        <v>41</v>
      </c>
      <c r="E98">
        <v>9</v>
      </c>
      <c r="F98">
        <v>25</v>
      </c>
      <c r="G98">
        <v>8</v>
      </c>
      <c r="H98">
        <v>116966</v>
      </c>
      <c r="I98">
        <v>350106</v>
      </c>
      <c r="J98">
        <v>467072</v>
      </c>
    </row>
    <row r="99" spans="1:10" x14ac:dyDescent="0.25">
      <c r="A99" t="s">
        <v>4</v>
      </c>
      <c r="B99">
        <v>52</v>
      </c>
      <c r="C99" t="s">
        <v>2</v>
      </c>
      <c r="D99">
        <v>35</v>
      </c>
      <c r="E99">
        <v>8</v>
      </c>
      <c r="F99">
        <v>24</v>
      </c>
      <c r="G99">
        <v>6</v>
      </c>
      <c r="H99">
        <v>241981</v>
      </c>
      <c r="I99">
        <v>357472</v>
      </c>
      <c r="J99">
        <v>599453</v>
      </c>
    </row>
    <row r="100" spans="1:10" x14ac:dyDescent="0.25">
      <c r="A100" t="s">
        <v>4</v>
      </c>
      <c r="B100">
        <v>2</v>
      </c>
      <c r="C100" t="s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 t="s">
        <v>4</v>
      </c>
      <c r="B101">
        <v>23</v>
      </c>
      <c r="C101" t="s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 t="s">
        <v>4</v>
      </c>
      <c r="B102">
        <v>23</v>
      </c>
      <c r="C102" t="s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 t="s">
        <v>4</v>
      </c>
      <c r="B103">
        <v>23</v>
      </c>
      <c r="C103" t="s">
        <v>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5">
      <c r="A104" t="s">
        <v>4</v>
      </c>
      <c r="B104">
        <v>54</v>
      </c>
      <c r="C104" t="s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5">
      <c r="A105" t="s">
        <v>4</v>
      </c>
      <c r="B105">
        <v>54</v>
      </c>
      <c r="C105" t="s">
        <v>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25">
      <c r="A106" t="s">
        <v>4</v>
      </c>
      <c r="B106">
        <v>54</v>
      </c>
      <c r="C106" t="s">
        <v>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25">
      <c r="A107" t="s">
        <v>4</v>
      </c>
      <c r="B107">
        <v>54</v>
      </c>
      <c r="C107" t="s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 t="s">
        <v>4</v>
      </c>
      <c r="B108">
        <v>54</v>
      </c>
      <c r="C108" t="s">
        <v>1</v>
      </c>
      <c r="D108">
        <v>4</v>
      </c>
      <c r="E108">
        <v>0</v>
      </c>
      <c r="F108">
        <v>4</v>
      </c>
      <c r="G108">
        <v>0</v>
      </c>
      <c r="H108">
        <v>3827</v>
      </c>
      <c r="I108">
        <v>0</v>
      </c>
      <c r="J108">
        <v>3827</v>
      </c>
    </row>
    <row r="109" spans="1:10" x14ac:dyDescent="0.25">
      <c r="A109" t="s">
        <v>4</v>
      </c>
      <c r="B109">
        <v>54</v>
      </c>
      <c r="C109" t="s">
        <v>1</v>
      </c>
      <c r="D109">
        <v>7</v>
      </c>
      <c r="E109">
        <v>0</v>
      </c>
      <c r="F109">
        <v>7</v>
      </c>
      <c r="G109">
        <v>0</v>
      </c>
      <c r="H109">
        <v>6142</v>
      </c>
      <c r="I109">
        <v>0</v>
      </c>
      <c r="J109">
        <v>6142</v>
      </c>
    </row>
    <row r="110" spans="1:10" x14ac:dyDescent="0.25">
      <c r="A110" t="s">
        <v>4</v>
      </c>
      <c r="B110">
        <v>54</v>
      </c>
      <c r="C110" t="s">
        <v>1</v>
      </c>
      <c r="D110">
        <v>7</v>
      </c>
      <c r="E110">
        <v>0</v>
      </c>
      <c r="F110">
        <v>7</v>
      </c>
      <c r="G110">
        <v>0</v>
      </c>
      <c r="H110">
        <v>6069</v>
      </c>
      <c r="I110">
        <v>0</v>
      </c>
      <c r="J110">
        <v>6069</v>
      </c>
    </row>
    <row r="111" spans="1:10" x14ac:dyDescent="0.25">
      <c r="A111" t="s">
        <v>4</v>
      </c>
      <c r="B111">
        <v>54</v>
      </c>
      <c r="C111" t="s">
        <v>1</v>
      </c>
      <c r="D111">
        <v>7</v>
      </c>
      <c r="E111">
        <v>0</v>
      </c>
      <c r="F111">
        <v>7</v>
      </c>
      <c r="G111">
        <v>0</v>
      </c>
      <c r="H111">
        <v>6077</v>
      </c>
      <c r="I111">
        <v>0</v>
      </c>
      <c r="J111">
        <v>6077</v>
      </c>
    </row>
    <row r="112" spans="1:10" x14ac:dyDescent="0.25">
      <c r="A112" t="s">
        <v>4</v>
      </c>
      <c r="B112">
        <v>54</v>
      </c>
      <c r="C112" t="s">
        <v>1</v>
      </c>
      <c r="D112">
        <v>13</v>
      </c>
      <c r="E112">
        <v>1</v>
      </c>
      <c r="F112">
        <v>11</v>
      </c>
      <c r="G112">
        <v>1</v>
      </c>
      <c r="H112">
        <v>34331</v>
      </c>
      <c r="I112">
        <v>33628</v>
      </c>
      <c r="J112">
        <v>67959</v>
      </c>
    </row>
    <row r="113" spans="1:10" x14ac:dyDescent="0.25">
      <c r="A113" t="s">
        <v>4</v>
      </c>
      <c r="B113">
        <v>54</v>
      </c>
      <c r="C113" t="s">
        <v>1</v>
      </c>
      <c r="D113">
        <v>13</v>
      </c>
      <c r="E113">
        <v>1</v>
      </c>
      <c r="F113">
        <v>11</v>
      </c>
      <c r="G113">
        <v>1</v>
      </c>
      <c r="H113">
        <v>34698</v>
      </c>
      <c r="I113">
        <v>33672</v>
      </c>
      <c r="J113">
        <v>68370</v>
      </c>
    </row>
    <row r="114" spans="1:10" x14ac:dyDescent="0.25">
      <c r="A114" t="s">
        <v>4</v>
      </c>
      <c r="B114">
        <v>54</v>
      </c>
      <c r="C114" t="s">
        <v>1</v>
      </c>
      <c r="D114">
        <v>18</v>
      </c>
      <c r="E114">
        <v>5</v>
      </c>
      <c r="F114">
        <v>16</v>
      </c>
      <c r="G114">
        <v>5</v>
      </c>
      <c r="H114">
        <v>133581</v>
      </c>
      <c r="I114">
        <v>197099</v>
      </c>
      <c r="J114">
        <v>330680</v>
      </c>
    </row>
    <row r="115" spans="1:10" x14ac:dyDescent="0.25">
      <c r="A115" t="s">
        <v>4</v>
      </c>
      <c r="B115">
        <v>54</v>
      </c>
      <c r="C115" t="s">
        <v>1</v>
      </c>
      <c r="D115">
        <v>18</v>
      </c>
      <c r="E115">
        <v>5</v>
      </c>
      <c r="F115">
        <v>16</v>
      </c>
      <c r="G115">
        <v>5</v>
      </c>
      <c r="H115">
        <v>136313</v>
      </c>
      <c r="I115">
        <v>196973</v>
      </c>
      <c r="J115">
        <v>333286</v>
      </c>
    </row>
    <row r="116" spans="1:10" x14ac:dyDescent="0.25">
      <c r="A116" t="s">
        <v>4</v>
      </c>
      <c r="B116">
        <v>54</v>
      </c>
      <c r="C116" t="s">
        <v>1</v>
      </c>
      <c r="D116">
        <v>20</v>
      </c>
      <c r="E116">
        <v>6</v>
      </c>
      <c r="F116">
        <v>18</v>
      </c>
      <c r="G116">
        <v>6</v>
      </c>
      <c r="H116">
        <v>193782</v>
      </c>
      <c r="I116">
        <v>290302</v>
      </c>
      <c r="J116">
        <v>484084</v>
      </c>
    </row>
    <row r="117" spans="1:10" x14ac:dyDescent="0.25">
      <c r="A117" t="s">
        <v>4</v>
      </c>
      <c r="B117">
        <v>54</v>
      </c>
      <c r="C117" t="s">
        <v>1</v>
      </c>
      <c r="D117">
        <v>22</v>
      </c>
      <c r="E117">
        <v>6</v>
      </c>
      <c r="F117">
        <v>20</v>
      </c>
      <c r="G117">
        <v>6</v>
      </c>
      <c r="H117">
        <v>235407</v>
      </c>
      <c r="I117">
        <v>297519</v>
      </c>
      <c r="J117">
        <v>532926</v>
      </c>
    </row>
    <row r="118" spans="1:10" x14ac:dyDescent="0.25">
      <c r="A118" t="s">
        <v>4</v>
      </c>
      <c r="B118">
        <v>54</v>
      </c>
      <c r="C118" t="s">
        <v>2</v>
      </c>
      <c r="D118">
        <v>26</v>
      </c>
      <c r="E118">
        <v>7</v>
      </c>
      <c r="F118">
        <v>22</v>
      </c>
      <c r="G118">
        <v>6</v>
      </c>
      <c r="H118">
        <v>116596</v>
      </c>
      <c r="I118">
        <v>482955</v>
      </c>
      <c r="J118">
        <v>599551</v>
      </c>
    </row>
    <row r="119" spans="1:10" x14ac:dyDescent="0.25">
      <c r="A119" t="s">
        <v>4</v>
      </c>
      <c r="B119">
        <v>12</v>
      </c>
      <c r="C119" t="s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 t="s">
        <v>4</v>
      </c>
      <c r="B120">
        <v>27</v>
      </c>
      <c r="C120" t="s">
        <v>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 t="s">
        <v>4</v>
      </c>
      <c r="B121">
        <v>27</v>
      </c>
      <c r="C121" t="s"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 t="s">
        <v>4</v>
      </c>
      <c r="B122">
        <v>52</v>
      </c>
      <c r="C122" t="s">
        <v>1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 t="s">
        <v>4</v>
      </c>
      <c r="B123">
        <v>52</v>
      </c>
      <c r="C123" t="s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 t="s">
        <v>4</v>
      </c>
      <c r="B124">
        <v>52</v>
      </c>
      <c r="C124" t="s">
        <v>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 t="s">
        <v>4</v>
      </c>
      <c r="B125">
        <v>52</v>
      </c>
      <c r="C125" t="s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25">
      <c r="A126" t="s">
        <v>4</v>
      </c>
      <c r="B126">
        <v>52</v>
      </c>
      <c r="C126" t="s">
        <v>1</v>
      </c>
      <c r="D126">
        <v>2</v>
      </c>
      <c r="E126">
        <v>0</v>
      </c>
      <c r="F126">
        <v>2</v>
      </c>
      <c r="G126">
        <v>0</v>
      </c>
      <c r="H126">
        <v>843</v>
      </c>
      <c r="I126">
        <v>0</v>
      </c>
      <c r="J126">
        <v>843</v>
      </c>
    </row>
    <row r="127" spans="1:10" x14ac:dyDescent="0.25">
      <c r="A127" t="s">
        <v>4</v>
      </c>
      <c r="B127">
        <v>52</v>
      </c>
      <c r="C127" t="s">
        <v>1</v>
      </c>
      <c r="D127">
        <v>2</v>
      </c>
      <c r="E127">
        <v>0</v>
      </c>
      <c r="F127">
        <v>2</v>
      </c>
      <c r="G127">
        <v>0</v>
      </c>
      <c r="H127">
        <v>848</v>
      </c>
      <c r="I127">
        <v>0</v>
      </c>
      <c r="J127">
        <v>848</v>
      </c>
    </row>
    <row r="128" spans="1:10" x14ac:dyDescent="0.25">
      <c r="A128" t="s">
        <v>4</v>
      </c>
      <c r="B128">
        <v>52</v>
      </c>
      <c r="C128" t="s">
        <v>1</v>
      </c>
      <c r="D128">
        <v>4</v>
      </c>
      <c r="E128">
        <v>0</v>
      </c>
      <c r="F128">
        <v>4</v>
      </c>
      <c r="G128">
        <v>0</v>
      </c>
      <c r="H128">
        <v>2539</v>
      </c>
      <c r="I128">
        <v>0</v>
      </c>
      <c r="J128">
        <v>2539</v>
      </c>
    </row>
    <row r="129" spans="1:10" x14ac:dyDescent="0.25">
      <c r="A129" t="s">
        <v>4</v>
      </c>
      <c r="B129">
        <v>52</v>
      </c>
      <c r="C129" t="s">
        <v>1</v>
      </c>
      <c r="D129">
        <v>7</v>
      </c>
      <c r="E129">
        <v>0</v>
      </c>
      <c r="F129">
        <v>5</v>
      </c>
      <c r="G129">
        <v>0</v>
      </c>
      <c r="H129">
        <v>3684</v>
      </c>
      <c r="I129">
        <v>0</v>
      </c>
      <c r="J129">
        <v>3684</v>
      </c>
    </row>
    <row r="130" spans="1:10" x14ac:dyDescent="0.25">
      <c r="A130" t="s">
        <v>4</v>
      </c>
      <c r="B130">
        <v>52</v>
      </c>
      <c r="C130" t="s">
        <v>1</v>
      </c>
      <c r="D130">
        <v>13</v>
      </c>
      <c r="E130">
        <v>0</v>
      </c>
      <c r="F130">
        <v>10</v>
      </c>
      <c r="G130">
        <v>0</v>
      </c>
      <c r="H130">
        <v>13076</v>
      </c>
      <c r="I130">
        <v>0</v>
      </c>
      <c r="J130">
        <v>13076</v>
      </c>
    </row>
    <row r="131" spans="1:10" x14ac:dyDescent="0.25">
      <c r="A131" t="s">
        <v>4</v>
      </c>
      <c r="B131">
        <v>52</v>
      </c>
      <c r="C131" t="s">
        <v>1</v>
      </c>
      <c r="D131">
        <v>13</v>
      </c>
      <c r="E131">
        <v>0</v>
      </c>
      <c r="F131">
        <v>10</v>
      </c>
      <c r="G131">
        <v>0</v>
      </c>
      <c r="H131">
        <v>13147</v>
      </c>
      <c r="I131">
        <v>0</v>
      </c>
      <c r="J131">
        <v>13147</v>
      </c>
    </row>
    <row r="132" spans="1:10" x14ac:dyDescent="0.25">
      <c r="A132" t="s">
        <v>4</v>
      </c>
      <c r="B132">
        <v>52</v>
      </c>
      <c r="C132" t="s">
        <v>1</v>
      </c>
      <c r="D132">
        <v>17</v>
      </c>
      <c r="E132">
        <v>0</v>
      </c>
      <c r="F132">
        <v>13</v>
      </c>
      <c r="G132">
        <v>0</v>
      </c>
      <c r="H132">
        <v>15803</v>
      </c>
      <c r="I132">
        <v>0</v>
      </c>
      <c r="J132">
        <v>15803</v>
      </c>
    </row>
    <row r="133" spans="1:10" x14ac:dyDescent="0.25">
      <c r="A133" t="s">
        <v>4</v>
      </c>
      <c r="B133">
        <v>52</v>
      </c>
      <c r="C133" t="s">
        <v>1</v>
      </c>
      <c r="D133">
        <v>18</v>
      </c>
      <c r="E133">
        <v>0</v>
      </c>
      <c r="F133">
        <v>14</v>
      </c>
      <c r="G133">
        <v>0</v>
      </c>
      <c r="H133">
        <v>15917</v>
      </c>
      <c r="I133">
        <v>0</v>
      </c>
      <c r="J133">
        <v>15917</v>
      </c>
    </row>
    <row r="134" spans="1:10" x14ac:dyDescent="0.25">
      <c r="A134" t="s">
        <v>4</v>
      </c>
      <c r="B134">
        <v>52</v>
      </c>
      <c r="C134" t="s">
        <v>1</v>
      </c>
      <c r="D134">
        <v>18</v>
      </c>
      <c r="E134">
        <v>0</v>
      </c>
      <c r="F134">
        <v>14</v>
      </c>
      <c r="G134">
        <v>0</v>
      </c>
      <c r="H134">
        <v>15975</v>
      </c>
      <c r="I134">
        <v>0</v>
      </c>
      <c r="J134">
        <v>15975</v>
      </c>
    </row>
    <row r="135" spans="1:10" x14ac:dyDescent="0.25">
      <c r="A135" t="s">
        <v>4</v>
      </c>
      <c r="B135">
        <v>52</v>
      </c>
      <c r="C135" t="s">
        <v>1</v>
      </c>
      <c r="D135">
        <v>20</v>
      </c>
      <c r="E135">
        <v>0</v>
      </c>
      <c r="F135">
        <v>15</v>
      </c>
      <c r="G135">
        <v>0</v>
      </c>
      <c r="H135">
        <v>16789</v>
      </c>
      <c r="I135">
        <v>0</v>
      </c>
      <c r="J135">
        <v>16789</v>
      </c>
    </row>
    <row r="136" spans="1:10" x14ac:dyDescent="0.25">
      <c r="A136" t="s">
        <v>4</v>
      </c>
      <c r="B136">
        <v>52</v>
      </c>
      <c r="C136" t="s">
        <v>1</v>
      </c>
      <c r="D136">
        <v>20</v>
      </c>
      <c r="E136">
        <v>0</v>
      </c>
      <c r="F136">
        <v>15</v>
      </c>
      <c r="G136">
        <v>0</v>
      </c>
      <c r="H136">
        <v>16685</v>
      </c>
      <c r="I136">
        <v>0</v>
      </c>
      <c r="J136">
        <v>16685</v>
      </c>
    </row>
    <row r="137" spans="1:10" x14ac:dyDescent="0.25">
      <c r="A137" t="s">
        <v>4</v>
      </c>
      <c r="B137">
        <v>52</v>
      </c>
      <c r="C137" t="s">
        <v>1</v>
      </c>
      <c r="D137">
        <v>24</v>
      </c>
      <c r="E137">
        <v>0</v>
      </c>
      <c r="F137">
        <v>17</v>
      </c>
      <c r="G137">
        <v>0</v>
      </c>
      <c r="H137">
        <v>17660</v>
      </c>
      <c r="I137">
        <v>0</v>
      </c>
      <c r="J137">
        <v>17660</v>
      </c>
    </row>
    <row r="138" spans="1:10" x14ac:dyDescent="0.25">
      <c r="A138" t="s">
        <v>4</v>
      </c>
      <c r="B138">
        <v>52</v>
      </c>
      <c r="C138" t="s">
        <v>1</v>
      </c>
      <c r="D138">
        <v>27</v>
      </c>
      <c r="E138">
        <v>0</v>
      </c>
      <c r="F138">
        <v>18</v>
      </c>
      <c r="G138">
        <v>0</v>
      </c>
      <c r="H138">
        <v>20067</v>
      </c>
      <c r="I138">
        <v>0</v>
      </c>
      <c r="J138">
        <v>20067</v>
      </c>
    </row>
    <row r="139" spans="1:10" x14ac:dyDescent="0.25">
      <c r="A139" t="s">
        <v>4</v>
      </c>
      <c r="B139">
        <v>52</v>
      </c>
      <c r="C139" t="s">
        <v>1</v>
      </c>
      <c r="D139">
        <v>27</v>
      </c>
      <c r="E139">
        <v>0</v>
      </c>
      <c r="F139">
        <v>18</v>
      </c>
      <c r="G139">
        <v>0</v>
      </c>
      <c r="H139">
        <v>20343</v>
      </c>
      <c r="I139">
        <v>0</v>
      </c>
      <c r="J139">
        <v>20343</v>
      </c>
    </row>
    <row r="140" spans="1:10" x14ac:dyDescent="0.25">
      <c r="A140" t="s">
        <v>4</v>
      </c>
      <c r="B140">
        <v>52</v>
      </c>
      <c r="C140" t="s">
        <v>1</v>
      </c>
      <c r="D140">
        <v>29</v>
      </c>
      <c r="E140">
        <v>0</v>
      </c>
      <c r="F140">
        <v>21</v>
      </c>
      <c r="G140">
        <v>0</v>
      </c>
      <c r="H140">
        <v>20075</v>
      </c>
      <c r="I140">
        <v>0</v>
      </c>
      <c r="J140">
        <v>20075</v>
      </c>
    </row>
    <row r="141" spans="1:10" x14ac:dyDescent="0.25">
      <c r="A141" t="s">
        <v>4</v>
      </c>
      <c r="B141">
        <v>52</v>
      </c>
      <c r="C141" t="s">
        <v>1</v>
      </c>
      <c r="D141">
        <v>37</v>
      </c>
      <c r="E141">
        <v>0</v>
      </c>
      <c r="F141">
        <v>24</v>
      </c>
      <c r="G141">
        <v>0</v>
      </c>
      <c r="H141">
        <v>26421</v>
      </c>
      <c r="I141">
        <v>0</v>
      </c>
      <c r="J141">
        <v>26421</v>
      </c>
    </row>
    <row r="142" spans="1:10" x14ac:dyDescent="0.25">
      <c r="A142" t="s">
        <v>4</v>
      </c>
      <c r="B142">
        <v>52</v>
      </c>
      <c r="C142" t="s">
        <v>1</v>
      </c>
      <c r="D142">
        <v>37</v>
      </c>
      <c r="E142">
        <v>0</v>
      </c>
      <c r="F142">
        <v>24</v>
      </c>
      <c r="G142">
        <v>0</v>
      </c>
      <c r="H142">
        <v>26214</v>
      </c>
      <c r="I142">
        <v>0</v>
      </c>
      <c r="J142">
        <v>26214</v>
      </c>
    </row>
    <row r="143" spans="1:10" x14ac:dyDescent="0.25">
      <c r="A143" t="s">
        <v>4</v>
      </c>
      <c r="B143">
        <v>52</v>
      </c>
      <c r="C143" t="s">
        <v>1</v>
      </c>
      <c r="D143">
        <v>41</v>
      </c>
      <c r="E143">
        <v>0</v>
      </c>
      <c r="F143">
        <v>29</v>
      </c>
      <c r="G143">
        <v>0</v>
      </c>
      <c r="H143">
        <v>42081</v>
      </c>
      <c r="I143">
        <v>0</v>
      </c>
      <c r="J143">
        <v>42081</v>
      </c>
    </row>
    <row r="144" spans="1:10" x14ac:dyDescent="0.25">
      <c r="A144" t="s">
        <v>4</v>
      </c>
      <c r="B144">
        <v>52</v>
      </c>
      <c r="C144" t="s">
        <v>1</v>
      </c>
      <c r="D144">
        <v>41</v>
      </c>
      <c r="E144">
        <v>0</v>
      </c>
      <c r="F144">
        <v>29</v>
      </c>
      <c r="G144">
        <v>0</v>
      </c>
      <c r="H144">
        <v>42275</v>
      </c>
      <c r="I144">
        <v>0</v>
      </c>
      <c r="J144">
        <v>42275</v>
      </c>
    </row>
    <row r="145" spans="1:10" x14ac:dyDescent="0.25">
      <c r="A145" t="s">
        <v>4</v>
      </c>
      <c r="B145">
        <v>52</v>
      </c>
      <c r="C145" t="s">
        <v>1</v>
      </c>
      <c r="D145">
        <v>46</v>
      </c>
      <c r="E145">
        <v>0</v>
      </c>
      <c r="F145">
        <v>34</v>
      </c>
      <c r="G145">
        <v>0</v>
      </c>
      <c r="H145">
        <v>91479</v>
      </c>
      <c r="I145">
        <v>0</v>
      </c>
      <c r="J145">
        <v>91479</v>
      </c>
    </row>
    <row r="146" spans="1:10" x14ac:dyDescent="0.25">
      <c r="A146" t="s">
        <v>4</v>
      </c>
      <c r="B146">
        <v>52</v>
      </c>
      <c r="C146" t="s">
        <v>1</v>
      </c>
      <c r="D146">
        <v>45</v>
      </c>
      <c r="E146">
        <v>0</v>
      </c>
      <c r="F146">
        <v>33</v>
      </c>
      <c r="G146">
        <v>0</v>
      </c>
      <c r="H146">
        <v>81526</v>
      </c>
      <c r="I146">
        <v>0</v>
      </c>
      <c r="J146">
        <v>81526</v>
      </c>
    </row>
    <row r="147" spans="1:10" x14ac:dyDescent="0.25">
      <c r="A147" t="s">
        <v>4</v>
      </c>
      <c r="B147">
        <v>52</v>
      </c>
      <c r="C147" t="s">
        <v>2</v>
      </c>
      <c r="D147">
        <v>48</v>
      </c>
      <c r="E147">
        <v>10</v>
      </c>
      <c r="F147">
        <v>33</v>
      </c>
      <c r="G147">
        <v>9</v>
      </c>
      <c r="H147">
        <v>32442</v>
      </c>
      <c r="I147">
        <v>567246</v>
      </c>
      <c r="J147">
        <v>599688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DATA</vt:lpstr>
      <vt:lpstr>ANALYSIS</vt:lpstr>
      <vt:lpstr>GRAPH</vt:lpstr>
      <vt:lpstr>List1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svancaj</dc:creator>
  <cp:lastModifiedBy>svancaj</cp:lastModifiedBy>
  <dcterms:created xsi:type="dcterms:W3CDTF">2019-05-09T06:51:50Z</dcterms:created>
  <dcterms:modified xsi:type="dcterms:W3CDTF">2019-08-28T14:31:48Z</dcterms:modified>
</cp:coreProperties>
</file>