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4915" windowHeight="11325" activeTab="2"/>
  </bookViews>
  <sheets>
    <sheet name="DATA" sheetId="1" r:id="rId1"/>
    <sheet name="ANALYSIS" sheetId="2" r:id="rId2"/>
    <sheet name="GRAPH" sheetId="3" r:id="rId3"/>
  </sheets>
  <calcPr calcId="144525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2" i="3"/>
  <c r="X26" i="2" l="1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S2" i="2"/>
  <c r="R2" i="2"/>
  <c r="Q2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  <c r="I26" i="2"/>
  <c r="H26" i="2"/>
  <c r="G26" i="2"/>
  <c r="D26" i="2"/>
  <c r="C26" i="2"/>
  <c r="B26" i="2"/>
  <c r="I25" i="2"/>
  <c r="H25" i="2"/>
  <c r="G25" i="2"/>
  <c r="D25" i="2"/>
  <c r="C25" i="2"/>
  <c r="B25" i="2"/>
  <c r="I24" i="2"/>
  <c r="H24" i="2"/>
  <c r="G24" i="2"/>
  <c r="D24" i="2"/>
  <c r="C24" i="2"/>
  <c r="B24" i="2"/>
  <c r="I23" i="2"/>
  <c r="H23" i="2"/>
  <c r="G23" i="2"/>
  <c r="D23" i="2"/>
  <c r="C23" i="2"/>
  <c r="B23" i="2"/>
  <c r="I22" i="2"/>
  <c r="H22" i="2"/>
  <c r="G22" i="2"/>
  <c r="D22" i="2"/>
  <c r="C22" i="2"/>
  <c r="B22" i="2"/>
  <c r="I21" i="2"/>
  <c r="H21" i="2"/>
  <c r="G21" i="2"/>
  <c r="D21" i="2"/>
  <c r="C21" i="2"/>
  <c r="B21" i="2"/>
  <c r="I20" i="2"/>
  <c r="H20" i="2"/>
  <c r="G20" i="2"/>
  <c r="D20" i="2"/>
  <c r="C20" i="2"/>
  <c r="B20" i="2"/>
  <c r="I19" i="2"/>
  <c r="H19" i="2"/>
  <c r="G19" i="2"/>
  <c r="D19" i="2"/>
  <c r="C19" i="2"/>
  <c r="B19" i="2"/>
  <c r="I18" i="2"/>
  <c r="H18" i="2"/>
  <c r="G18" i="2"/>
  <c r="D18" i="2"/>
  <c r="C18" i="2"/>
  <c r="B18" i="2"/>
  <c r="I17" i="2"/>
  <c r="H17" i="2"/>
  <c r="G17" i="2"/>
  <c r="D17" i="2"/>
  <c r="C17" i="2"/>
  <c r="B17" i="2"/>
  <c r="I16" i="2"/>
  <c r="H16" i="2"/>
  <c r="G16" i="2"/>
  <c r="D16" i="2"/>
  <c r="C16" i="2"/>
  <c r="B16" i="2"/>
  <c r="I15" i="2"/>
  <c r="H15" i="2"/>
  <c r="G15" i="2"/>
  <c r="D15" i="2"/>
  <c r="C15" i="2"/>
  <c r="B15" i="2"/>
  <c r="I14" i="2"/>
  <c r="H14" i="2"/>
  <c r="G14" i="2"/>
  <c r="D14" i="2"/>
  <c r="C14" i="2"/>
  <c r="B14" i="2"/>
  <c r="I13" i="2"/>
  <c r="H13" i="2"/>
  <c r="G13" i="2"/>
  <c r="D13" i="2"/>
  <c r="C13" i="2"/>
  <c r="B13" i="2"/>
  <c r="I12" i="2"/>
  <c r="H12" i="2"/>
  <c r="G12" i="2"/>
  <c r="D12" i="2"/>
  <c r="C12" i="2"/>
  <c r="B12" i="2"/>
  <c r="I11" i="2"/>
  <c r="H11" i="2"/>
  <c r="G11" i="2"/>
  <c r="D11" i="2"/>
  <c r="C11" i="2"/>
  <c r="B11" i="2"/>
  <c r="I10" i="2"/>
  <c r="H10" i="2"/>
  <c r="G10" i="2"/>
  <c r="D10" i="2"/>
  <c r="C10" i="2"/>
  <c r="B10" i="2"/>
  <c r="I9" i="2"/>
  <c r="H9" i="2"/>
  <c r="G9" i="2"/>
  <c r="D9" i="2"/>
  <c r="C9" i="2"/>
  <c r="B9" i="2"/>
  <c r="I8" i="2"/>
  <c r="H8" i="2"/>
  <c r="G8" i="2"/>
  <c r="D8" i="2"/>
  <c r="C8" i="2"/>
  <c r="B8" i="2"/>
  <c r="I7" i="2"/>
  <c r="H7" i="2"/>
  <c r="G7" i="2"/>
  <c r="D7" i="2"/>
  <c r="C7" i="2"/>
  <c r="B7" i="2"/>
  <c r="I6" i="2"/>
  <c r="H6" i="2"/>
  <c r="G6" i="2"/>
  <c r="D6" i="2"/>
  <c r="C6" i="2"/>
  <c r="B6" i="2"/>
  <c r="I5" i="2"/>
  <c r="H5" i="2"/>
  <c r="G5" i="2"/>
  <c r="D5" i="2"/>
  <c r="C5" i="2"/>
  <c r="B5" i="2"/>
  <c r="I4" i="2"/>
  <c r="H4" i="2"/>
  <c r="G4" i="2"/>
  <c r="D4" i="2"/>
  <c r="C4" i="2"/>
  <c r="B4" i="2"/>
  <c r="I3" i="2"/>
  <c r="H3" i="2"/>
  <c r="G3" i="2"/>
  <c r="D3" i="2"/>
  <c r="C3" i="2"/>
  <c r="B3" i="2"/>
  <c r="I2" i="2"/>
  <c r="H2" i="2"/>
  <c r="G2" i="2"/>
  <c r="D2" i="2"/>
  <c r="C2" i="2"/>
  <c r="B2" i="2"/>
</calcChain>
</file>

<file path=xl/sharedStrings.xml><?xml version="1.0" encoding="utf-8"?>
<sst xmlns="http://schemas.openxmlformats.org/spreadsheetml/2006/main" count="1998" uniqueCount="25">
  <si>
    <t>Picat</t>
  </si>
  <si>
    <t>success</t>
  </si>
  <si>
    <t>fail</t>
  </si>
  <si>
    <t>CBS</t>
  </si>
  <si>
    <t>Hybrid</t>
  </si>
  <si>
    <t>maze</t>
  </si>
  <si>
    <t>grouped</t>
  </si>
  <si>
    <t>random</t>
  </si>
  <si>
    <t>room</t>
  </si>
  <si>
    <t>map type</t>
  </si>
  <si>
    <t>positions</t>
  </si>
  <si>
    <t>ID</t>
  </si>
  <si>
    <t>agents</t>
  </si>
  <si>
    <t>solver</t>
  </si>
  <si>
    <t>makespan</t>
  </si>
  <si>
    <t>ok?</t>
  </si>
  <si>
    <t>CBS computed</t>
  </si>
  <si>
    <t>Picat computed</t>
  </si>
  <si>
    <t>CBS used</t>
  </si>
  <si>
    <t>Picad used</t>
  </si>
  <si>
    <t>CBS time</t>
  </si>
  <si>
    <t>Picat time</t>
  </si>
  <si>
    <t>Total time</t>
  </si>
  <si>
    <t>solved</t>
  </si>
  <si>
    <t>Hybrid-double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</si>
</sst>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GRAPH!$A$1</c:f>
              <c:strCache>
                <c:ptCount val="1"/>
                <c:pt idx="0">
                  <c:v>CBS</c:v>
                </c:pt>
              </c:strCache>
            </c:strRef>
          </c:tx>
          <c:marker>
            <c:symbol val="none"/>
          </c:marker>
          <c:val>
            <c:numRef>
              <c:f>GRAPH!$A$2:$A$187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150</c:v>
                </c:pt>
                <c:pt idx="27">
                  <c:v>151</c:v>
                </c:pt>
                <c:pt idx="28">
                  <c:v>151</c:v>
                </c:pt>
                <c:pt idx="29">
                  <c:v>152</c:v>
                </c:pt>
                <c:pt idx="30">
                  <c:v>158</c:v>
                </c:pt>
                <c:pt idx="31">
                  <c:v>171</c:v>
                </c:pt>
                <c:pt idx="32">
                  <c:v>191</c:v>
                </c:pt>
                <c:pt idx="33">
                  <c:v>490</c:v>
                </c:pt>
                <c:pt idx="34">
                  <c:v>503</c:v>
                </c:pt>
                <c:pt idx="35">
                  <c:v>504</c:v>
                </c:pt>
                <c:pt idx="36">
                  <c:v>514</c:v>
                </c:pt>
                <c:pt idx="37">
                  <c:v>543</c:v>
                </c:pt>
                <c:pt idx="38">
                  <c:v>545</c:v>
                </c:pt>
                <c:pt idx="39">
                  <c:v>570</c:v>
                </c:pt>
                <c:pt idx="40">
                  <c:v>598</c:v>
                </c:pt>
                <c:pt idx="41">
                  <c:v>628</c:v>
                </c:pt>
                <c:pt idx="42">
                  <c:v>708</c:v>
                </c:pt>
                <c:pt idx="43">
                  <c:v>715</c:v>
                </c:pt>
                <c:pt idx="44">
                  <c:v>716</c:v>
                </c:pt>
                <c:pt idx="45">
                  <c:v>717</c:v>
                </c:pt>
                <c:pt idx="46">
                  <c:v>871</c:v>
                </c:pt>
                <c:pt idx="47">
                  <c:v>908</c:v>
                </c:pt>
                <c:pt idx="48">
                  <c:v>1033</c:v>
                </c:pt>
                <c:pt idx="49">
                  <c:v>1063</c:v>
                </c:pt>
                <c:pt idx="50">
                  <c:v>1081</c:v>
                </c:pt>
                <c:pt idx="51">
                  <c:v>1082</c:v>
                </c:pt>
                <c:pt idx="52">
                  <c:v>1205</c:v>
                </c:pt>
                <c:pt idx="53">
                  <c:v>1333</c:v>
                </c:pt>
                <c:pt idx="54">
                  <c:v>1342</c:v>
                </c:pt>
                <c:pt idx="55">
                  <c:v>1352</c:v>
                </c:pt>
                <c:pt idx="56">
                  <c:v>1445</c:v>
                </c:pt>
                <c:pt idx="57">
                  <c:v>1639</c:v>
                </c:pt>
                <c:pt idx="58">
                  <c:v>1683</c:v>
                </c:pt>
                <c:pt idx="59">
                  <c:v>2046</c:v>
                </c:pt>
                <c:pt idx="60">
                  <c:v>2058</c:v>
                </c:pt>
                <c:pt idx="61">
                  <c:v>2090</c:v>
                </c:pt>
                <c:pt idx="62">
                  <c:v>2250</c:v>
                </c:pt>
                <c:pt idx="63">
                  <c:v>2370</c:v>
                </c:pt>
                <c:pt idx="64">
                  <c:v>2645</c:v>
                </c:pt>
                <c:pt idx="65">
                  <c:v>2864</c:v>
                </c:pt>
                <c:pt idx="66">
                  <c:v>3083</c:v>
                </c:pt>
                <c:pt idx="67">
                  <c:v>3115</c:v>
                </c:pt>
                <c:pt idx="68">
                  <c:v>3365</c:v>
                </c:pt>
                <c:pt idx="69">
                  <c:v>3505</c:v>
                </c:pt>
                <c:pt idx="70">
                  <c:v>3509</c:v>
                </c:pt>
                <c:pt idx="71">
                  <c:v>3762</c:v>
                </c:pt>
                <c:pt idx="72">
                  <c:v>3778</c:v>
                </c:pt>
                <c:pt idx="73">
                  <c:v>3890</c:v>
                </c:pt>
                <c:pt idx="74">
                  <c:v>4014</c:v>
                </c:pt>
                <c:pt idx="75">
                  <c:v>4386</c:v>
                </c:pt>
                <c:pt idx="76">
                  <c:v>4452</c:v>
                </c:pt>
                <c:pt idx="77">
                  <c:v>5905</c:v>
                </c:pt>
                <c:pt idx="78">
                  <c:v>6041</c:v>
                </c:pt>
                <c:pt idx="79">
                  <c:v>6519</c:v>
                </c:pt>
                <c:pt idx="80">
                  <c:v>7133</c:v>
                </c:pt>
                <c:pt idx="81">
                  <c:v>7401</c:v>
                </c:pt>
                <c:pt idx="82">
                  <c:v>7651</c:v>
                </c:pt>
                <c:pt idx="83">
                  <c:v>9291</c:v>
                </c:pt>
                <c:pt idx="84">
                  <c:v>9388</c:v>
                </c:pt>
                <c:pt idx="85">
                  <c:v>9401</c:v>
                </c:pt>
                <c:pt idx="86">
                  <c:v>9690</c:v>
                </c:pt>
                <c:pt idx="87">
                  <c:v>10178</c:v>
                </c:pt>
                <c:pt idx="88">
                  <c:v>11008</c:v>
                </c:pt>
                <c:pt idx="89">
                  <c:v>11750</c:v>
                </c:pt>
                <c:pt idx="90">
                  <c:v>12090</c:v>
                </c:pt>
                <c:pt idx="91">
                  <c:v>12392</c:v>
                </c:pt>
                <c:pt idx="92">
                  <c:v>15193</c:v>
                </c:pt>
                <c:pt idx="93">
                  <c:v>15945</c:v>
                </c:pt>
                <c:pt idx="94">
                  <c:v>16387</c:v>
                </c:pt>
                <c:pt idx="95">
                  <c:v>17027</c:v>
                </c:pt>
                <c:pt idx="96">
                  <c:v>18227</c:v>
                </c:pt>
                <c:pt idx="97">
                  <c:v>23799</c:v>
                </c:pt>
                <c:pt idx="98">
                  <c:v>28289</c:v>
                </c:pt>
                <c:pt idx="99">
                  <c:v>28841</c:v>
                </c:pt>
                <c:pt idx="100">
                  <c:v>29651</c:v>
                </c:pt>
                <c:pt idx="101">
                  <c:v>30608</c:v>
                </c:pt>
                <c:pt idx="102">
                  <c:v>42619</c:v>
                </c:pt>
                <c:pt idx="103">
                  <c:v>43986</c:v>
                </c:pt>
                <c:pt idx="104">
                  <c:v>48869</c:v>
                </c:pt>
                <c:pt idx="105">
                  <c:v>53759</c:v>
                </c:pt>
                <c:pt idx="106">
                  <c:v>67055</c:v>
                </c:pt>
                <c:pt idx="107">
                  <c:v>71047</c:v>
                </c:pt>
                <c:pt idx="108">
                  <c:v>73254</c:v>
                </c:pt>
                <c:pt idx="109">
                  <c:v>73372</c:v>
                </c:pt>
                <c:pt idx="110">
                  <c:v>74541</c:v>
                </c:pt>
                <c:pt idx="111">
                  <c:v>76137</c:v>
                </c:pt>
                <c:pt idx="112">
                  <c:v>77008</c:v>
                </c:pt>
                <c:pt idx="113">
                  <c:v>78193</c:v>
                </c:pt>
                <c:pt idx="114">
                  <c:v>83363</c:v>
                </c:pt>
                <c:pt idx="115">
                  <c:v>85546</c:v>
                </c:pt>
                <c:pt idx="116">
                  <c:v>105528</c:v>
                </c:pt>
                <c:pt idx="117">
                  <c:v>138859</c:v>
                </c:pt>
                <c:pt idx="118">
                  <c:v>180201</c:v>
                </c:pt>
                <c:pt idx="119">
                  <c:v>190465</c:v>
                </c:pt>
                <c:pt idx="120">
                  <c:v>226986</c:v>
                </c:pt>
                <c:pt idx="121">
                  <c:v>240990</c:v>
                </c:pt>
                <c:pt idx="122">
                  <c:v>286656</c:v>
                </c:pt>
                <c:pt idx="123">
                  <c:v>296704</c:v>
                </c:pt>
                <c:pt idx="124">
                  <c:v>332978</c:v>
                </c:pt>
                <c:pt idx="125">
                  <c:v>340032</c:v>
                </c:pt>
                <c:pt idx="126">
                  <c:v>373081</c:v>
                </c:pt>
                <c:pt idx="127">
                  <c:v>395350</c:v>
                </c:pt>
                <c:pt idx="128">
                  <c:v>427546</c:v>
                </c:pt>
                <c:pt idx="129">
                  <c:v>431508</c:v>
                </c:pt>
                <c:pt idx="130">
                  <c:v>564483</c:v>
                </c:pt>
                <c:pt idx="131">
                  <c:v>600000</c:v>
                </c:pt>
                <c:pt idx="132">
                  <c:v>600000</c:v>
                </c:pt>
                <c:pt idx="133">
                  <c:v>600000</c:v>
                </c:pt>
                <c:pt idx="134">
                  <c:v>600000</c:v>
                </c:pt>
                <c:pt idx="135">
                  <c:v>600000</c:v>
                </c:pt>
                <c:pt idx="136">
                  <c:v>600000</c:v>
                </c:pt>
                <c:pt idx="137">
                  <c:v>600000</c:v>
                </c:pt>
                <c:pt idx="138">
                  <c:v>600000</c:v>
                </c:pt>
                <c:pt idx="139">
                  <c:v>600000</c:v>
                </c:pt>
                <c:pt idx="140">
                  <c:v>600000</c:v>
                </c:pt>
                <c:pt idx="141">
                  <c:v>600000</c:v>
                </c:pt>
                <c:pt idx="142">
                  <c:v>600000</c:v>
                </c:pt>
                <c:pt idx="143">
                  <c:v>600000</c:v>
                </c:pt>
                <c:pt idx="144">
                  <c:v>600000</c:v>
                </c:pt>
                <c:pt idx="145">
                  <c:v>600000</c:v>
                </c:pt>
                <c:pt idx="146">
                  <c:v>600000</c:v>
                </c:pt>
                <c:pt idx="147">
                  <c:v>600000</c:v>
                </c:pt>
                <c:pt idx="148">
                  <c:v>600000</c:v>
                </c:pt>
                <c:pt idx="149">
                  <c:v>600000</c:v>
                </c:pt>
                <c:pt idx="150">
                  <c:v>600000</c:v>
                </c:pt>
                <c:pt idx="151">
                  <c:v>600000</c:v>
                </c:pt>
                <c:pt idx="152">
                  <c:v>600000</c:v>
                </c:pt>
                <c:pt idx="153">
                  <c:v>600000</c:v>
                </c:pt>
                <c:pt idx="154">
                  <c:v>600000</c:v>
                </c:pt>
                <c:pt idx="155">
                  <c:v>600000</c:v>
                </c:pt>
                <c:pt idx="156">
                  <c:v>600000</c:v>
                </c:pt>
                <c:pt idx="157">
                  <c:v>600000</c:v>
                </c:pt>
                <c:pt idx="158">
                  <c:v>600000</c:v>
                </c:pt>
                <c:pt idx="159">
                  <c:v>600000</c:v>
                </c:pt>
                <c:pt idx="160">
                  <c:v>600000</c:v>
                </c:pt>
                <c:pt idx="161">
                  <c:v>600000</c:v>
                </c:pt>
                <c:pt idx="162">
                  <c:v>600000</c:v>
                </c:pt>
                <c:pt idx="163">
                  <c:v>600000</c:v>
                </c:pt>
                <c:pt idx="164">
                  <c:v>600000</c:v>
                </c:pt>
                <c:pt idx="165">
                  <c:v>600000</c:v>
                </c:pt>
                <c:pt idx="166">
                  <c:v>600000</c:v>
                </c:pt>
                <c:pt idx="167">
                  <c:v>600000</c:v>
                </c:pt>
                <c:pt idx="168">
                  <c:v>600000</c:v>
                </c:pt>
                <c:pt idx="169">
                  <c:v>600000</c:v>
                </c:pt>
                <c:pt idx="170">
                  <c:v>600000</c:v>
                </c:pt>
                <c:pt idx="171">
                  <c:v>600000</c:v>
                </c:pt>
                <c:pt idx="172">
                  <c:v>600000</c:v>
                </c:pt>
                <c:pt idx="173">
                  <c:v>600000</c:v>
                </c:pt>
                <c:pt idx="174">
                  <c:v>600000</c:v>
                </c:pt>
                <c:pt idx="175">
                  <c:v>600000</c:v>
                </c:pt>
                <c:pt idx="176">
                  <c:v>600000</c:v>
                </c:pt>
                <c:pt idx="177">
                  <c:v>600000</c:v>
                </c:pt>
                <c:pt idx="178">
                  <c:v>600000</c:v>
                </c:pt>
                <c:pt idx="179">
                  <c:v>600000</c:v>
                </c:pt>
                <c:pt idx="180">
                  <c:v>600000</c:v>
                </c:pt>
                <c:pt idx="181">
                  <c:v>600000</c:v>
                </c:pt>
                <c:pt idx="182">
                  <c:v>600000</c:v>
                </c:pt>
                <c:pt idx="183">
                  <c:v>600000</c:v>
                </c:pt>
                <c:pt idx="184">
                  <c:v>600000</c:v>
                </c:pt>
                <c:pt idx="185">
                  <c:v>600000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GRAPH!$B$1</c:f>
              <c:strCache>
                <c:ptCount val="1"/>
                <c:pt idx="0">
                  <c:v>Picat</c:v>
                </c:pt>
              </c:strCache>
            </c:strRef>
          </c:tx>
          <c:marker>
            <c:symbol val="none"/>
          </c:marker>
          <c:val>
            <c:numRef>
              <c:f>GRAPH!$B$2:$B$187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1252</c:v>
                </c:pt>
                <c:pt idx="27">
                  <c:v>1256</c:v>
                </c:pt>
                <c:pt idx="28">
                  <c:v>1266</c:v>
                </c:pt>
                <c:pt idx="29">
                  <c:v>1287</c:v>
                </c:pt>
                <c:pt idx="30">
                  <c:v>1290</c:v>
                </c:pt>
                <c:pt idx="31">
                  <c:v>1292</c:v>
                </c:pt>
                <c:pt idx="32">
                  <c:v>1704</c:v>
                </c:pt>
                <c:pt idx="33">
                  <c:v>3475</c:v>
                </c:pt>
                <c:pt idx="34">
                  <c:v>3528</c:v>
                </c:pt>
                <c:pt idx="35">
                  <c:v>3536</c:v>
                </c:pt>
                <c:pt idx="36">
                  <c:v>3563</c:v>
                </c:pt>
                <c:pt idx="37">
                  <c:v>4658</c:v>
                </c:pt>
                <c:pt idx="38">
                  <c:v>4857</c:v>
                </c:pt>
                <c:pt idx="39">
                  <c:v>5942</c:v>
                </c:pt>
                <c:pt idx="40">
                  <c:v>6575</c:v>
                </c:pt>
                <c:pt idx="41">
                  <c:v>7318</c:v>
                </c:pt>
                <c:pt idx="42">
                  <c:v>7459</c:v>
                </c:pt>
                <c:pt idx="43">
                  <c:v>7574</c:v>
                </c:pt>
                <c:pt idx="44">
                  <c:v>7840</c:v>
                </c:pt>
                <c:pt idx="45">
                  <c:v>8300</c:v>
                </c:pt>
                <c:pt idx="46">
                  <c:v>8629</c:v>
                </c:pt>
                <c:pt idx="47">
                  <c:v>9822</c:v>
                </c:pt>
                <c:pt idx="48">
                  <c:v>9936</c:v>
                </c:pt>
                <c:pt idx="49">
                  <c:v>12011</c:v>
                </c:pt>
                <c:pt idx="50">
                  <c:v>12095</c:v>
                </c:pt>
                <c:pt idx="51">
                  <c:v>13516</c:v>
                </c:pt>
                <c:pt idx="52">
                  <c:v>13992</c:v>
                </c:pt>
                <c:pt idx="53">
                  <c:v>14003</c:v>
                </c:pt>
                <c:pt idx="54">
                  <c:v>14688</c:v>
                </c:pt>
                <c:pt idx="55">
                  <c:v>16529</c:v>
                </c:pt>
                <c:pt idx="56">
                  <c:v>16889</c:v>
                </c:pt>
                <c:pt idx="57">
                  <c:v>17893</c:v>
                </c:pt>
                <c:pt idx="58">
                  <c:v>18741</c:v>
                </c:pt>
                <c:pt idx="59">
                  <c:v>18841</c:v>
                </c:pt>
                <c:pt idx="60">
                  <c:v>22214</c:v>
                </c:pt>
                <c:pt idx="61">
                  <c:v>22885</c:v>
                </c:pt>
                <c:pt idx="62">
                  <c:v>23855</c:v>
                </c:pt>
                <c:pt idx="63">
                  <c:v>25369</c:v>
                </c:pt>
                <c:pt idx="64">
                  <c:v>26997</c:v>
                </c:pt>
                <c:pt idx="65">
                  <c:v>27054</c:v>
                </c:pt>
                <c:pt idx="66">
                  <c:v>30723</c:v>
                </c:pt>
                <c:pt idx="67">
                  <c:v>32948</c:v>
                </c:pt>
                <c:pt idx="68">
                  <c:v>32972</c:v>
                </c:pt>
                <c:pt idx="69">
                  <c:v>33779</c:v>
                </c:pt>
                <c:pt idx="70">
                  <c:v>34567</c:v>
                </c:pt>
                <c:pt idx="71">
                  <c:v>34653</c:v>
                </c:pt>
                <c:pt idx="72">
                  <c:v>35388</c:v>
                </c:pt>
                <c:pt idx="73">
                  <c:v>35607</c:v>
                </c:pt>
                <c:pt idx="74">
                  <c:v>35768</c:v>
                </c:pt>
                <c:pt idx="75">
                  <c:v>37270</c:v>
                </c:pt>
                <c:pt idx="76">
                  <c:v>37455</c:v>
                </c:pt>
                <c:pt idx="77">
                  <c:v>42260</c:v>
                </c:pt>
                <c:pt idx="78">
                  <c:v>46190</c:v>
                </c:pt>
                <c:pt idx="79">
                  <c:v>48937</c:v>
                </c:pt>
                <c:pt idx="80">
                  <c:v>49247</c:v>
                </c:pt>
                <c:pt idx="81">
                  <c:v>55275</c:v>
                </c:pt>
                <c:pt idx="82">
                  <c:v>56166</c:v>
                </c:pt>
                <c:pt idx="83">
                  <c:v>56808</c:v>
                </c:pt>
                <c:pt idx="84">
                  <c:v>57167</c:v>
                </c:pt>
                <c:pt idx="85">
                  <c:v>63731</c:v>
                </c:pt>
                <c:pt idx="86">
                  <c:v>66872</c:v>
                </c:pt>
                <c:pt idx="87">
                  <c:v>78341</c:v>
                </c:pt>
                <c:pt idx="88">
                  <c:v>78346</c:v>
                </c:pt>
                <c:pt idx="89">
                  <c:v>81668</c:v>
                </c:pt>
                <c:pt idx="90">
                  <c:v>81740</c:v>
                </c:pt>
                <c:pt idx="91">
                  <c:v>82020</c:v>
                </c:pt>
                <c:pt idx="92">
                  <c:v>82329</c:v>
                </c:pt>
                <c:pt idx="93">
                  <c:v>82432</c:v>
                </c:pt>
                <c:pt idx="94">
                  <c:v>84013</c:v>
                </c:pt>
                <c:pt idx="95">
                  <c:v>88921</c:v>
                </c:pt>
                <c:pt idx="96">
                  <c:v>93488</c:v>
                </c:pt>
                <c:pt idx="97">
                  <c:v>93836</c:v>
                </c:pt>
                <c:pt idx="98">
                  <c:v>100833</c:v>
                </c:pt>
                <c:pt idx="99">
                  <c:v>109427</c:v>
                </c:pt>
                <c:pt idx="100">
                  <c:v>111497</c:v>
                </c:pt>
                <c:pt idx="101">
                  <c:v>112052</c:v>
                </c:pt>
                <c:pt idx="102">
                  <c:v>115115</c:v>
                </c:pt>
                <c:pt idx="103">
                  <c:v>120411</c:v>
                </c:pt>
                <c:pt idx="104">
                  <c:v>120585</c:v>
                </c:pt>
                <c:pt idx="105">
                  <c:v>139632</c:v>
                </c:pt>
                <c:pt idx="106">
                  <c:v>142514</c:v>
                </c:pt>
                <c:pt idx="107">
                  <c:v>144025</c:v>
                </c:pt>
                <c:pt idx="108">
                  <c:v>171460</c:v>
                </c:pt>
                <c:pt idx="109">
                  <c:v>172780</c:v>
                </c:pt>
                <c:pt idx="110">
                  <c:v>172963</c:v>
                </c:pt>
                <c:pt idx="111">
                  <c:v>175173</c:v>
                </c:pt>
                <c:pt idx="112">
                  <c:v>185422</c:v>
                </c:pt>
                <c:pt idx="113">
                  <c:v>193554</c:v>
                </c:pt>
                <c:pt idx="114">
                  <c:v>200491</c:v>
                </c:pt>
                <c:pt idx="115">
                  <c:v>210465</c:v>
                </c:pt>
                <c:pt idx="116">
                  <c:v>212057</c:v>
                </c:pt>
                <c:pt idx="117">
                  <c:v>214071</c:v>
                </c:pt>
                <c:pt idx="118">
                  <c:v>216863</c:v>
                </c:pt>
                <c:pt idx="119">
                  <c:v>221278</c:v>
                </c:pt>
                <c:pt idx="120">
                  <c:v>230129</c:v>
                </c:pt>
                <c:pt idx="121">
                  <c:v>236301</c:v>
                </c:pt>
                <c:pt idx="122">
                  <c:v>266673</c:v>
                </c:pt>
                <c:pt idx="123">
                  <c:v>278062</c:v>
                </c:pt>
                <c:pt idx="124">
                  <c:v>287209</c:v>
                </c:pt>
                <c:pt idx="125">
                  <c:v>287914</c:v>
                </c:pt>
                <c:pt idx="126">
                  <c:v>298077</c:v>
                </c:pt>
                <c:pt idx="127">
                  <c:v>310715</c:v>
                </c:pt>
                <c:pt idx="128">
                  <c:v>317355</c:v>
                </c:pt>
                <c:pt idx="129">
                  <c:v>318408</c:v>
                </c:pt>
                <c:pt idx="130">
                  <c:v>331028</c:v>
                </c:pt>
                <c:pt idx="131">
                  <c:v>335637</c:v>
                </c:pt>
                <c:pt idx="132">
                  <c:v>349032</c:v>
                </c:pt>
                <c:pt idx="133">
                  <c:v>351812</c:v>
                </c:pt>
                <c:pt idx="134">
                  <c:v>354902</c:v>
                </c:pt>
                <c:pt idx="135">
                  <c:v>360196</c:v>
                </c:pt>
                <c:pt idx="136">
                  <c:v>368354</c:v>
                </c:pt>
                <c:pt idx="137">
                  <c:v>375137</c:v>
                </c:pt>
                <c:pt idx="138">
                  <c:v>379165</c:v>
                </c:pt>
                <c:pt idx="139">
                  <c:v>381555</c:v>
                </c:pt>
                <c:pt idx="140">
                  <c:v>398290</c:v>
                </c:pt>
                <c:pt idx="141">
                  <c:v>413684</c:v>
                </c:pt>
                <c:pt idx="142">
                  <c:v>431704</c:v>
                </c:pt>
                <c:pt idx="143">
                  <c:v>452631</c:v>
                </c:pt>
                <c:pt idx="144">
                  <c:v>455388</c:v>
                </c:pt>
                <c:pt idx="145">
                  <c:v>462387</c:v>
                </c:pt>
                <c:pt idx="146">
                  <c:v>465650</c:v>
                </c:pt>
                <c:pt idx="147">
                  <c:v>466934</c:v>
                </c:pt>
                <c:pt idx="148">
                  <c:v>499401</c:v>
                </c:pt>
                <c:pt idx="149">
                  <c:v>514932</c:v>
                </c:pt>
                <c:pt idx="150">
                  <c:v>535082</c:v>
                </c:pt>
                <c:pt idx="151">
                  <c:v>559212</c:v>
                </c:pt>
                <c:pt idx="152">
                  <c:v>579611</c:v>
                </c:pt>
                <c:pt idx="153">
                  <c:v>588040</c:v>
                </c:pt>
                <c:pt idx="154">
                  <c:v>588646</c:v>
                </c:pt>
                <c:pt idx="155">
                  <c:v>596771</c:v>
                </c:pt>
                <c:pt idx="156">
                  <c:v>599323</c:v>
                </c:pt>
                <c:pt idx="157">
                  <c:v>599534</c:v>
                </c:pt>
                <c:pt idx="158">
                  <c:v>599553</c:v>
                </c:pt>
                <c:pt idx="159">
                  <c:v>599566</c:v>
                </c:pt>
                <c:pt idx="160">
                  <c:v>599647</c:v>
                </c:pt>
                <c:pt idx="161">
                  <c:v>600000</c:v>
                </c:pt>
                <c:pt idx="162">
                  <c:v>600000</c:v>
                </c:pt>
                <c:pt idx="163">
                  <c:v>600000</c:v>
                </c:pt>
                <c:pt idx="164">
                  <c:v>600000</c:v>
                </c:pt>
                <c:pt idx="165">
                  <c:v>600000</c:v>
                </c:pt>
                <c:pt idx="166">
                  <c:v>600000</c:v>
                </c:pt>
                <c:pt idx="167">
                  <c:v>600000</c:v>
                </c:pt>
                <c:pt idx="168">
                  <c:v>600000</c:v>
                </c:pt>
                <c:pt idx="169">
                  <c:v>600000</c:v>
                </c:pt>
                <c:pt idx="170">
                  <c:v>600000</c:v>
                </c:pt>
                <c:pt idx="171">
                  <c:v>600000</c:v>
                </c:pt>
                <c:pt idx="172">
                  <c:v>600000</c:v>
                </c:pt>
                <c:pt idx="173">
                  <c:v>600000</c:v>
                </c:pt>
                <c:pt idx="174">
                  <c:v>600000</c:v>
                </c:pt>
                <c:pt idx="175">
                  <c:v>600000</c:v>
                </c:pt>
                <c:pt idx="176">
                  <c:v>600000</c:v>
                </c:pt>
                <c:pt idx="177">
                  <c:v>600000</c:v>
                </c:pt>
                <c:pt idx="178">
                  <c:v>600000</c:v>
                </c:pt>
                <c:pt idx="179">
                  <c:v>600000</c:v>
                </c:pt>
                <c:pt idx="180">
                  <c:v>600000</c:v>
                </c:pt>
                <c:pt idx="181">
                  <c:v>600000</c:v>
                </c:pt>
                <c:pt idx="182">
                  <c:v>600000</c:v>
                </c:pt>
                <c:pt idx="183">
                  <c:v>600000</c:v>
                </c:pt>
                <c:pt idx="184">
                  <c:v>600000</c:v>
                </c:pt>
                <c:pt idx="185">
                  <c:v>600000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GRAPH!$C$1</c:f>
              <c:strCache>
                <c:ptCount val="1"/>
                <c:pt idx="0">
                  <c:v>Hybrid</c:v>
                </c:pt>
              </c:strCache>
            </c:strRef>
          </c:tx>
          <c:marker>
            <c:symbol val="none"/>
          </c:marker>
          <c:val>
            <c:numRef>
              <c:f>GRAPH!$C$2:$C$187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152</c:v>
                </c:pt>
                <c:pt idx="27">
                  <c:v>153</c:v>
                </c:pt>
                <c:pt idx="28">
                  <c:v>154</c:v>
                </c:pt>
                <c:pt idx="29">
                  <c:v>154</c:v>
                </c:pt>
                <c:pt idx="30">
                  <c:v>156</c:v>
                </c:pt>
                <c:pt idx="31">
                  <c:v>156</c:v>
                </c:pt>
                <c:pt idx="32">
                  <c:v>175</c:v>
                </c:pt>
                <c:pt idx="33">
                  <c:v>462</c:v>
                </c:pt>
                <c:pt idx="34">
                  <c:v>470</c:v>
                </c:pt>
                <c:pt idx="35">
                  <c:v>473</c:v>
                </c:pt>
                <c:pt idx="36">
                  <c:v>486</c:v>
                </c:pt>
                <c:pt idx="37">
                  <c:v>559</c:v>
                </c:pt>
                <c:pt idx="38">
                  <c:v>563</c:v>
                </c:pt>
                <c:pt idx="39">
                  <c:v>584</c:v>
                </c:pt>
                <c:pt idx="40">
                  <c:v>605</c:v>
                </c:pt>
                <c:pt idx="41">
                  <c:v>605</c:v>
                </c:pt>
                <c:pt idx="42">
                  <c:v>608</c:v>
                </c:pt>
                <c:pt idx="43">
                  <c:v>635</c:v>
                </c:pt>
                <c:pt idx="44">
                  <c:v>686</c:v>
                </c:pt>
                <c:pt idx="45">
                  <c:v>704</c:v>
                </c:pt>
                <c:pt idx="46">
                  <c:v>876</c:v>
                </c:pt>
                <c:pt idx="47">
                  <c:v>878</c:v>
                </c:pt>
                <c:pt idx="48">
                  <c:v>1044</c:v>
                </c:pt>
                <c:pt idx="49">
                  <c:v>1047</c:v>
                </c:pt>
                <c:pt idx="50">
                  <c:v>1047</c:v>
                </c:pt>
                <c:pt idx="51">
                  <c:v>1076</c:v>
                </c:pt>
                <c:pt idx="52">
                  <c:v>1210</c:v>
                </c:pt>
                <c:pt idx="53">
                  <c:v>1362</c:v>
                </c:pt>
                <c:pt idx="54">
                  <c:v>1369</c:v>
                </c:pt>
                <c:pt idx="55">
                  <c:v>1400</c:v>
                </c:pt>
                <c:pt idx="56">
                  <c:v>1447</c:v>
                </c:pt>
                <c:pt idx="57">
                  <c:v>1642</c:v>
                </c:pt>
                <c:pt idx="58">
                  <c:v>1654</c:v>
                </c:pt>
                <c:pt idx="59">
                  <c:v>2017</c:v>
                </c:pt>
                <c:pt idx="60">
                  <c:v>2116</c:v>
                </c:pt>
                <c:pt idx="61">
                  <c:v>2130</c:v>
                </c:pt>
                <c:pt idx="62">
                  <c:v>2318</c:v>
                </c:pt>
                <c:pt idx="63">
                  <c:v>2400</c:v>
                </c:pt>
                <c:pt idx="64">
                  <c:v>2704</c:v>
                </c:pt>
                <c:pt idx="65">
                  <c:v>2831</c:v>
                </c:pt>
                <c:pt idx="66">
                  <c:v>2918</c:v>
                </c:pt>
                <c:pt idx="67">
                  <c:v>2953</c:v>
                </c:pt>
                <c:pt idx="68">
                  <c:v>3136</c:v>
                </c:pt>
                <c:pt idx="69">
                  <c:v>3467</c:v>
                </c:pt>
                <c:pt idx="70">
                  <c:v>3547</c:v>
                </c:pt>
                <c:pt idx="71">
                  <c:v>3583</c:v>
                </c:pt>
                <c:pt idx="72">
                  <c:v>3596</c:v>
                </c:pt>
                <c:pt idx="73">
                  <c:v>3620</c:v>
                </c:pt>
                <c:pt idx="74">
                  <c:v>3742</c:v>
                </c:pt>
                <c:pt idx="75">
                  <c:v>3745</c:v>
                </c:pt>
                <c:pt idx="76">
                  <c:v>4378</c:v>
                </c:pt>
                <c:pt idx="77">
                  <c:v>6058</c:v>
                </c:pt>
                <c:pt idx="78">
                  <c:v>6196</c:v>
                </c:pt>
                <c:pt idx="79">
                  <c:v>6662</c:v>
                </c:pt>
                <c:pt idx="80">
                  <c:v>7095</c:v>
                </c:pt>
                <c:pt idx="81">
                  <c:v>7612</c:v>
                </c:pt>
                <c:pt idx="82">
                  <c:v>7894</c:v>
                </c:pt>
                <c:pt idx="83">
                  <c:v>9463</c:v>
                </c:pt>
                <c:pt idx="84">
                  <c:v>9473</c:v>
                </c:pt>
                <c:pt idx="85">
                  <c:v>9495</c:v>
                </c:pt>
                <c:pt idx="86">
                  <c:v>10039</c:v>
                </c:pt>
                <c:pt idx="87">
                  <c:v>10321</c:v>
                </c:pt>
                <c:pt idx="88">
                  <c:v>11034</c:v>
                </c:pt>
                <c:pt idx="89">
                  <c:v>11864</c:v>
                </c:pt>
                <c:pt idx="90">
                  <c:v>12095</c:v>
                </c:pt>
                <c:pt idx="91">
                  <c:v>12574</c:v>
                </c:pt>
                <c:pt idx="92">
                  <c:v>14994</c:v>
                </c:pt>
                <c:pt idx="93">
                  <c:v>16101</c:v>
                </c:pt>
                <c:pt idx="94">
                  <c:v>16189</c:v>
                </c:pt>
                <c:pt idx="95">
                  <c:v>16406</c:v>
                </c:pt>
                <c:pt idx="96">
                  <c:v>17038</c:v>
                </c:pt>
                <c:pt idx="97">
                  <c:v>20273</c:v>
                </c:pt>
                <c:pt idx="98">
                  <c:v>28760</c:v>
                </c:pt>
                <c:pt idx="99">
                  <c:v>29023</c:v>
                </c:pt>
                <c:pt idx="100">
                  <c:v>29518</c:v>
                </c:pt>
                <c:pt idx="101">
                  <c:v>29566</c:v>
                </c:pt>
                <c:pt idx="102">
                  <c:v>30777</c:v>
                </c:pt>
                <c:pt idx="103">
                  <c:v>31919</c:v>
                </c:pt>
                <c:pt idx="104">
                  <c:v>33739</c:v>
                </c:pt>
                <c:pt idx="105">
                  <c:v>42866</c:v>
                </c:pt>
                <c:pt idx="106">
                  <c:v>43078</c:v>
                </c:pt>
                <c:pt idx="107">
                  <c:v>44518</c:v>
                </c:pt>
                <c:pt idx="108">
                  <c:v>47465</c:v>
                </c:pt>
                <c:pt idx="109">
                  <c:v>49943</c:v>
                </c:pt>
                <c:pt idx="110">
                  <c:v>53973</c:v>
                </c:pt>
                <c:pt idx="111">
                  <c:v>54340</c:v>
                </c:pt>
                <c:pt idx="112">
                  <c:v>54357</c:v>
                </c:pt>
                <c:pt idx="113">
                  <c:v>54761</c:v>
                </c:pt>
                <c:pt idx="114">
                  <c:v>55034</c:v>
                </c:pt>
                <c:pt idx="115">
                  <c:v>60021</c:v>
                </c:pt>
                <c:pt idx="116">
                  <c:v>74556</c:v>
                </c:pt>
                <c:pt idx="117">
                  <c:v>75896</c:v>
                </c:pt>
                <c:pt idx="118">
                  <c:v>86789</c:v>
                </c:pt>
                <c:pt idx="119">
                  <c:v>90937</c:v>
                </c:pt>
                <c:pt idx="120">
                  <c:v>98471</c:v>
                </c:pt>
                <c:pt idx="121">
                  <c:v>99390</c:v>
                </c:pt>
                <c:pt idx="122">
                  <c:v>100711</c:v>
                </c:pt>
                <c:pt idx="123">
                  <c:v>101061</c:v>
                </c:pt>
                <c:pt idx="124">
                  <c:v>110933</c:v>
                </c:pt>
                <c:pt idx="125">
                  <c:v>131183</c:v>
                </c:pt>
                <c:pt idx="126">
                  <c:v>134649</c:v>
                </c:pt>
                <c:pt idx="127">
                  <c:v>137473</c:v>
                </c:pt>
                <c:pt idx="128">
                  <c:v>138063</c:v>
                </c:pt>
                <c:pt idx="129">
                  <c:v>143940</c:v>
                </c:pt>
                <c:pt idx="130">
                  <c:v>149183</c:v>
                </c:pt>
                <c:pt idx="131">
                  <c:v>157508</c:v>
                </c:pt>
                <c:pt idx="132">
                  <c:v>157999</c:v>
                </c:pt>
                <c:pt idx="133">
                  <c:v>161225</c:v>
                </c:pt>
                <c:pt idx="134">
                  <c:v>161785</c:v>
                </c:pt>
                <c:pt idx="135">
                  <c:v>163228</c:v>
                </c:pt>
                <c:pt idx="136">
                  <c:v>172221</c:v>
                </c:pt>
                <c:pt idx="137">
                  <c:v>174375</c:v>
                </c:pt>
                <c:pt idx="138">
                  <c:v>192500</c:v>
                </c:pt>
                <c:pt idx="139">
                  <c:v>226403</c:v>
                </c:pt>
                <c:pt idx="140">
                  <c:v>226900</c:v>
                </c:pt>
                <c:pt idx="141">
                  <c:v>235737</c:v>
                </c:pt>
                <c:pt idx="142">
                  <c:v>241936</c:v>
                </c:pt>
                <c:pt idx="143">
                  <c:v>255867</c:v>
                </c:pt>
                <c:pt idx="144">
                  <c:v>270938</c:v>
                </c:pt>
                <c:pt idx="145">
                  <c:v>275649</c:v>
                </c:pt>
                <c:pt idx="146">
                  <c:v>276553</c:v>
                </c:pt>
                <c:pt idx="147">
                  <c:v>277635</c:v>
                </c:pt>
                <c:pt idx="148">
                  <c:v>277721</c:v>
                </c:pt>
                <c:pt idx="149">
                  <c:v>279024</c:v>
                </c:pt>
                <c:pt idx="150">
                  <c:v>280179</c:v>
                </c:pt>
                <c:pt idx="151">
                  <c:v>285252</c:v>
                </c:pt>
                <c:pt idx="152">
                  <c:v>309809</c:v>
                </c:pt>
                <c:pt idx="153">
                  <c:v>310021</c:v>
                </c:pt>
                <c:pt idx="154">
                  <c:v>311411</c:v>
                </c:pt>
                <c:pt idx="155">
                  <c:v>316524</c:v>
                </c:pt>
                <c:pt idx="156">
                  <c:v>334558</c:v>
                </c:pt>
                <c:pt idx="157">
                  <c:v>350088</c:v>
                </c:pt>
                <c:pt idx="158">
                  <c:v>360965</c:v>
                </c:pt>
                <c:pt idx="159">
                  <c:v>377572</c:v>
                </c:pt>
                <c:pt idx="160">
                  <c:v>408798</c:v>
                </c:pt>
                <c:pt idx="161">
                  <c:v>437354</c:v>
                </c:pt>
                <c:pt idx="162">
                  <c:v>444547</c:v>
                </c:pt>
                <c:pt idx="163">
                  <c:v>446204</c:v>
                </c:pt>
                <c:pt idx="164">
                  <c:v>459839</c:v>
                </c:pt>
                <c:pt idx="165">
                  <c:v>460689</c:v>
                </c:pt>
                <c:pt idx="166">
                  <c:v>467475</c:v>
                </c:pt>
                <c:pt idx="167">
                  <c:v>476329</c:v>
                </c:pt>
                <c:pt idx="168">
                  <c:v>481768</c:v>
                </c:pt>
                <c:pt idx="169">
                  <c:v>483675</c:v>
                </c:pt>
                <c:pt idx="170">
                  <c:v>500815</c:v>
                </c:pt>
                <c:pt idx="171">
                  <c:v>509069</c:v>
                </c:pt>
                <c:pt idx="172">
                  <c:v>522189</c:v>
                </c:pt>
                <c:pt idx="173">
                  <c:v>535434</c:v>
                </c:pt>
                <c:pt idx="174">
                  <c:v>539473</c:v>
                </c:pt>
                <c:pt idx="175">
                  <c:v>541880</c:v>
                </c:pt>
                <c:pt idx="176">
                  <c:v>570360</c:v>
                </c:pt>
                <c:pt idx="177">
                  <c:v>593457</c:v>
                </c:pt>
                <c:pt idx="178">
                  <c:v>600000</c:v>
                </c:pt>
                <c:pt idx="179">
                  <c:v>600000</c:v>
                </c:pt>
                <c:pt idx="180">
                  <c:v>600000</c:v>
                </c:pt>
                <c:pt idx="181">
                  <c:v>600000</c:v>
                </c:pt>
                <c:pt idx="182">
                  <c:v>600000</c:v>
                </c:pt>
                <c:pt idx="183">
                  <c:v>600000</c:v>
                </c:pt>
                <c:pt idx="184">
                  <c:v>600000</c:v>
                </c:pt>
                <c:pt idx="185">
                  <c:v>600000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GRAPH!$D$1</c:f>
              <c:strCache>
                <c:ptCount val="1"/>
                <c:pt idx="0">
                  <c:v>Hybrid-double</c:v>
                </c:pt>
              </c:strCache>
            </c:strRef>
          </c:tx>
          <c:marker>
            <c:symbol val="none"/>
          </c:marker>
          <c:val>
            <c:numRef>
              <c:f>GRAPH!$D$2:$D$187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304</c:v>
                </c:pt>
                <c:pt idx="27">
                  <c:v>306</c:v>
                </c:pt>
                <c:pt idx="28">
                  <c:v>308</c:v>
                </c:pt>
                <c:pt idx="29">
                  <c:v>308</c:v>
                </c:pt>
                <c:pt idx="30">
                  <c:v>312</c:v>
                </c:pt>
                <c:pt idx="31">
                  <c:v>312</c:v>
                </c:pt>
                <c:pt idx="32">
                  <c:v>350</c:v>
                </c:pt>
                <c:pt idx="33">
                  <c:v>924</c:v>
                </c:pt>
                <c:pt idx="34">
                  <c:v>940</c:v>
                </c:pt>
                <c:pt idx="35">
                  <c:v>946</c:v>
                </c:pt>
                <c:pt idx="36">
                  <c:v>972</c:v>
                </c:pt>
                <c:pt idx="37">
                  <c:v>1118</c:v>
                </c:pt>
                <c:pt idx="38">
                  <c:v>1126</c:v>
                </c:pt>
                <c:pt idx="39">
                  <c:v>1168</c:v>
                </c:pt>
                <c:pt idx="40">
                  <c:v>1210</c:v>
                </c:pt>
                <c:pt idx="41">
                  <c:v>1210</c:v>
                </c:pt>
                <c:pt idx="42">
                  <c:v>1216</c:v>
                </c:pt>
                <c:pt idx="43">
                  <c:v>1270</c:v>
                </c:pt>
                <c:pt idx="44">
                  <c:v>1372</c:v>
                </c:pt>
                <c:pt idx="45">
                  <c:v>1408</c:v>
                </c:pt>
                <c:pt idx="46">
                  <c:v>1752</c:v>
                </c:pt>
                <c:pt idx="47">
                  <c:v>1756</c:v>
                </c:pt>
                <c:pt idx="48">
                  <c:v>2088</c:v>
                </c:pt>
                <c:pt idx="49">
                  <c:v>2094</c:v>
                </c:pt>
                <c:pt idx="50">
                  <c:v>2094</c:v>
                </c:pt>
                <c:pt idx="51">
                  <c:v>2152</c:v>
                </c:pt>
                <c:pt idx="52">
                  <c:v>2420</c:v>
                </c:pt>
                <c:pt idx="53">
                  <c:v>2724</c:v>
                </c:pt>
                <c:pt idx="54">
                  <c:v>2738</c:v>
                </c:pt>
                <c:pt idx="55">
                  <c:v>2800</c:v>
                </c:pt>
                <c:pt idx="56">
                  <c:v>2894</c:v>
                </c:pt>
                <c:pt idx="57">
                  <c:v>3284</c:v>
                </c:pt>
                <c:pt idx="58">
                  <c:v>3308</c:v>
                </c:pt>
                <c:pt idx="59">
                  <c:v>4034</c:v>
                </c:pt>
                <c:pt idx="60">
                  <c:v>4232</c:v>
                </c:pt>
                <c:pt idx="61">
                  <c:v>4260</c:v>
                </c:pt>
                <c:pt idx="62">
                  <c:v>4636</c:v>
                </c:pt>
                <c:pt idx="63">
                  <c:v>4800</c:v>
                </c:pt>
                <c:pt idx="64">
                  <c:v>5408</c:v>
                </c:pt>
                <c:pt idx="65">
                  <c:v>5662</c:v>
                </c:pt>
                <c:pt idx="66">
                  <c:v>5836</c:v>
                </c:pt>
                <c:pt idx="67">
                  <c:v>5906</c:v>
                </c:pt>
                <c:pt idx="68">
                  <c:v>6272</c:v>
                </c:pt>
                <c:pt idx="69">
                  <c:v>6934</c:v>
                </c:pt>
                <c:pt idx="70">
                  <c:v>7094</c:v>
                </c:pt>
                <c:pt idx="71">
                  <c:v>7166</c:v>
                </c:pt>
                <c:pt idx="72">
                  <c:v>7192</c:v>
                </c:pt>
                <c:pt idx="73">
                  <c:v>7240</c:v>
                </c:pt>
                <c:pt idx="74">
                  <c:v>7484</c:v>
                </c:pt>
                <c:pt idx="75">
                  <c:v>7490</c:v>
                </c:pt>
                <c:pt idx="76">
                  <c:v>8756</c:v>
                </c:pt>
                <c:pt idx="77">
                  <c:v>12116</c:v>
                </c:pt>
                <c:pt idx="78">
                  <c:v>12392</c:v>
                </c:pt>
                <c:pt idx="79">
                  <c:v>13324</c:v>
                </c:pt>
                <c:pt idx="80">
                  <c:v>14190</c:v>
                </c:pt>
                <c:pt idx="81">
                  <c:v>15224</c:v>
                </c:pt>
                <c:pt idx="82">
                  <c:v>15788</c:v>
                </c:pt>
                <c:pt idx="83">
                  <c:v>18926</c:v>
                </c:pt>
                <c:pt idx="84">
                  <c:v>18946</c:v>
                </c:pt>
                <c:pt idx="85">
                  <c:v>18990</c:v>
                </c:pt>
                <c:pt idx="86">
                  <c:v>20078</c:v>
                </c:pt>
                <c:pt idx="87">
                  <c:v>20642</c:v>
                </c:pt>
                <c:pt idx="88">
                  <c:v>22068</c:v>
                </c:pt>
                <c:pt idx="89">
                  <c:v>23728</c:v>
                </c:pt>
                <c:pt idx="90">
                  <c:v>24190</c:v>
                </c:pt>
                <c:pt idx="91">
                  <c:v>25148</c:v>
                </c:pt>
                <c:pt idx="92">
                  <c:v>29988</c:v>
                </c:pt>
                <c:pt idx="93">
                  <c:v>32202</c:v>
                </c:pt>
                <c:pt idx="94">
                  <c:v>32378</c:v>
                </c:pt>
                <c:pt idx="95">
                  <c:v>32812</c:v>
                </c:pt>
                <c:pt idx="96">
                  <c:v>34076</c:v>
                </c:pt>
                <c:pt idx="97">
                  <c:v>40546</c:v>
                </c:pt>
                <c:pt idx="98">
                  <c:v>57520</c:v>
                </c:pt>
                <c:pt idx="99">
                  <c:v>58046</c:v>
                </c:pt>
                <c:pt idx="100">
                  <c:v>59036</c:v>
                </c:pt>
                <c:pt idx="101">
                  <c:v>59132</c:v>
                </c:pt>
                <c:pt idx="102">
                  <c:v>61554</c:v>
                </c:pt>
                <c:pt idx="103">
                  <c:v>63838</c:v>
                </c:pt>
                <c:pt idx="104">
                  <c:v>67478</c:v>
                </c:pt>
                <c:pt idx="105">
                  <c:v>85732</c:v>
                </c:pt>
                <c:pt idx="106">
                  <c:v>86156</c:v>
                </c:pt>
                <c:pt idx="107">
                  <c:v>89036</c:v>
                </c:pt>
                <c:pt idx="108">
                  <c:v>94930</c:v>
                </c:pt>
                <c:pt idx="109">
                  <c:v>99886</c:v>
                </c:pt>
                <c:pt idx="110">
                  <c:v>107946</c:v>
                </c:pt>
                <c:pt idx="111">
                  <c:v>108680</c:v>
                </c:pt>
                <c:pt idx="112">
                  <c:v>108714</c:v>
                </c:pt>
                <c:pt idx="113">
                  <c:v>109522</c:v>
                </c:pt>
                <c:pt idx="114">
                  <c:v>110068</c:v>
                </c:pt>
                <c:pt idx="115">
                  <c:v>120042</c:v>
                </c:pt>
                <c:pt idx="116">
                  <c:v>149112</c:v>
                </c:pt>
                <c:pt idx="117">
                  <c:v>151792</c:v>
                </c:pt>
                <c:pt idx="118">
                  <c:v>173578</c:v>
                </c:pt>
                <c:pt idx="119">
                  <c:v>181874</c:v>
                </c:pt>
                <c:pt idx="120">
                  <c:v>196942</c:v>
                </c:pt>
                <c:pt idx="121">
                  <c:v>198780</c:v>
                </c:pt>
                <c:pt idx="122">
                  <c:v>201422</c:v>
                </c:pt>
                <c:pt idx="123">
                  <c:v>202122</c:v>
                </c:pt>
                <c:pt idx="124">
                  <c:v>221866</c:v>
                </c:pt>
                <c:pt idx="125">
                  <c:v>262366</c:v>
                </c:pt>
                <c:pt idx="126">
                  <c:v>269298</c:v>
                </c:pt>
                <c:pt idx="127">
                  <c:v>274946</c:v>
                </c:pt>
                <c:pt idx="128">
                  <c:v>276126</c:v>
                </c:pt>
                <c:pt idx="129">
                  <c:v>287880</c:v>
                </c:pt>
                <c:pt idx="130">
                  <c:v>298366</c:v>
                </c:pt>
                <c:pt idx="131">
                  <c:v>315016</c:v>
                </c:pt>
                <c:pt idx="132">
                  <c:v>315998</c:v>
                </c:pt>
                <c:pt idx="133">
                  <c:v>322450</c:v>
                </c:pt>
                <c:pt idx="134">
                  <c:v>323570</c:v>
                </c:pt>
                <c:pt idx="135">
                  <c:v>326456</c:v>
                </c:pt>
                <c:pt idx="136">
                  <c:v>344442</c:v>
                </c:pt>
                <c:pt idx="137">
                  <c:v>348750</c:v>
                </c:pt>
                <c:pt idx="138">
                  <c:v>385000</c:v>
                </c:pt>
                <c:pt idx="139">
                  <c:v>452806</c:v>
                </c:pt>
                <c:pt idx="140">
                  <c:v>453800</c:v>
                </c:pt>
                <c:pt idx="141">
                  <c:v>471474</c:v>
                </c:pt>
                <c:pt idx="142">
                  <c:v>483872</c:v>
                </c:pt>
                <c:pt idx="143">
                  <c:v>511734</c:v>
                </c:pt>
                <c:pt idx="144">
                  <c:v>541876</c:v>
                </c:pt>
                <c:pt idx="145">
                  <c:v>551298</c:v>
                </c:pt>
                <c:pt idx="146">
                  <c:v>553106</c:v>
                </c:pt>
                <c:pt idx="147">
                  <c:v>555270</c:v>
                </c:pt>
                <c:pt idx="148">
                  <c:v>555442</c:v>
                </c:pt>
                <c:pt idx="149">
                  <c:v>558048</c:v>
                </c:pt>
                <c:pt idx="150">
                  <c:v>560358</c:v>
                </c:pt>
                <c:pt idx="151">
                  <c:v>570504</c:v>
                </c:pt>
                <c:pt idx="152">
                  <c:v>619618</c:v>
                </c:pt>
                <c:pt idx="153">
                  <c:v>620042</c:v>
                </c:pt>
                <c:pt idx="154">
                  <c:v>622822</c:v>
                </c:pt>
                <c:pt idx="155">
                  <c:v>633048</c:v>
                </c:pt>
                <c:pt idx="156">
                  <c:v>669116</c:v>
                </c:pt>
                <c:pt idx="157">
                  <c:v>700176</c:v>
                </c:pt>
                <c:pt idx="158">
                  <c:v>721930</c:v>
                </c:pt>
                <c:pt idx="159">
                  <c:v>755144</c:v>
                </c:pt>
                <c:pt idx="160">
                  <c:v>817596</c:v>
                </c:pt>
                <c:pt idx="161">
                  <c:v>874708</c:v>
                </c:pt>
                <c:pt idx="162">
                  <c:v>889094</c:v>
                </c:pt>
                <c:pt idx="163">
                  <c:v>892408</c:v>
                </c:pt>
                <c:pt idx="164">
                  <c:v>919678</c:v>
                </c:pt>
                <c:pt idx="165">
                  <c:v>921378</c:v>
                </c:pt>
                <c:pt idx="166">
                  <c:v>934950</c:v>
                </c:pt>
                <c:pt idx="167">
                  <c:v>952658</c:v>
                </c:pt>
                <c:pt idx="168">
                  <c:v>963536</c:v>
                </c:pt>
                <c:pt idx="169">
                  <c:v>967350</c:v>
                </c:pt>
                <c:pt idx="170">
                  <c:v>1001630</c:v>
                </c:pt>
                <c:pt idx="171">
                  <c:v>1018138</c:v>
                </c:pt>
                <c:pt idx="172">
                  <c:v>1044378</c:v>
                </c:pt>
                <c:pt idx="173">
                  <c:v>1070868</c:v>
                </c:pt>
                <c:pt idx="174">
                  <c:v>1078946</c:v>
                </c:pt>
                <c:pt idx="175">
                  <c:v>1083760</c:v>
                </c:pt>
                <c:pt idx="176">
                  <c:v>1140720</c:v>
                </c:pt>
                <c:pt idx="177">
                  <c:v>1186914</c:v>
                </c:pt>
                <c:pt idx="178">
                  <c:v>1200000</c:v>
                </c:pt>
                <c:pt idx="179">
                  <c:v>1200000</c:v>
                </c:pt>
                <c:pt idx="180">
                  <c:v>1200000</c:v>
                </c:pt>
                <c:pt idx="181">
                  <c:v>1200000</c:v>
                </c:pt>
                <c:pt idx="182">
                  <c:v>1200000</c:v>
                </c:pt>
                <c:pt idx="183">
                  <c:v>1200000</c:v>
                </c:pt>
                <c:pt idx="184">
                  <c:v>1200000</c:v>
                </c:pt>
                <c:pt idx="185">
                  <c:v>1200000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98656"/>
        <c:axId val="202600448"/>
      </c:lineChart>
      <c:catAx>
        <c:axId val="20259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600448"/>
        <c:crosses val="autoZero"/>
        <c:auto val="1"/>
        <c:lblAlgn val="ctr"/>
        <c:lblOffset val="100"/>
        <c:noMultiLvlLbl val="0"/>
      </c:catAx>
      <c:valAx>
        <c:axId val="202600448"/>
        <c:scaling>
          <c:orientation val="minMax"/>
          <c:max val="6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9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185737</xdr:rowOff>
    </xdr:from>
    <xdr:to>
      <xdr:col>18</xdr:col>
      <xdr:colOff>476250</xdr:colOff>
      <xdr:row>29</xdr:row>
      <xdr:rowOff>9525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1"/>
  <sheetViews>
    <sheetView topLeftCell="A472" workbookViewId="0"/>
  </sheetViews>
  <sheetFormatPr defaultRowHeight="15" x14ac:dyDescent="0.25"/>
  <cols>
    <col min="1" max="1" width="9.28515625" bestFit="1" customWidth="1"/>
    <col min="3" max="3" width="2.85546875" bestFit="1" customWidth="1"/>
    <col min="4" max="5" width="6.85546875" bestFit="1" customWidth="1"/>
    <col min="6" max="6" width="10" bestFit="1" customWidth="1"/>
    <col min="7" max="7" width="7.5703125" bestFit="1" customWidth="1"/>
    <col min="8" max="8" width="13.85546875" bestFit="1" customWidth="1"/>
    <col min="9" max="9" width="14.85546875" bestFit="1" customWidth="1"/>
    <col min="10" max="10" width="9" bestFit="1" customWidth="1"/>
    <col min="11" max="11" width="10.42578125" bestFit="1" customWidth="1"/>
    <col min="12" max="12" width="8.85546875" bestFit="1" customWidth="1"/>
    <col min="13" max="13" width="9.85546875" bestFit="1" customWidth="1"/>
    <col min="14" max="14" width="10" bestFit="1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25">
      <c r="A2" t="s">
        <v>5</v>
      </c>
      <c r="B2" t="s">
        <v>6</v>
      </c>
      <c r="C2">
        <v>0</v>
      </c>
      <c r="D2">
        <v>1</v>
      </c>
      <c r="E2" t="s">
        <v>0</v>
      </c>
      <c r="F2">
        <v>6</v>
      </c>
      <c r="G2" t="s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t="s">
        <v>5</v>
      </c>
      <c r="B3" t="s">
        <v>6</v>
      </c>
      <c r="C3">
        <v>0</v>
      </c>
      <c r="D3">
        <v>2</v>
      </c>
      <c r="E3" t="s">
        <v>0</v>
      </c>
      <c r="F3">
        <v>13</v>
      </c>
      <c r="G3" t="s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5</v>
      </c>
      <c r="B4" t="s">
        <v>6</v>
      </c>
      <c r="C4">
        <v>0</v>
      </c>
      <c r="D4">
        <v>3</v>
      </c>
      <c r="E4" t="s">
        <v>0</v>
      </c>
      <c r="F4">
        <v>22</v>
      </c>
      <c r="G4" t="s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5</v>
      </c>
      <c r="B5" t="s">
        <v>6</v>
      </c>
      <c r="C5">
        <v>0</v>
      </c>
      <c r="D5">
        <v>4</v>
      </c>
      <c r="E5" t="s">
        <v>0</v>
      </c>
      <c r="F5">
        <v>25</v>
      </c>
      <c r="G5" t="s">
        <v>1</v>
      </c>
      <c r="H5">
        <v>0</v>
      </c>
      <c r="I5">
        <v>3</v>
      </c>
      <c r="J5">
        <v>0</v>
      </c>
      <c r="K5">
        <v>1</v>
      </c>
      <c r="L5">
        <v>0</v>
      </c>
      <c r="M5">
        <v>5942</v>
      </c>
      <c r="N5">
        <v>5942</v>
      </c>
    </row>
    <row r="6" spans="1:14" x14ac:dyDescent="0.25">
      <c r="A6" t="s">
        <v>5</v>
      </c>
      <c r="B6" t="s">
        <v>6</v>
      </c>
      <c r="C6">
        <v>0</v>
      </c>
      <c r="D6">
        <v>5</v>
      </c>
      <c r="E6" t="s">
        <v>0</v>
      </c>
      <c r="F6">
        <v>25</v>
      </c>
      <c r="G6" t="s">
        <v>1</v>
      </c>
      <c r="H6">
        <v>0</v>
      </c>
      <c r="I6">
        <v>6</v>
      </c>
      <c r="J6">
        <v>0</v>
      </c>
      <c r="K6">
        <v>2</v>
      </c>
      <c r="L6">
        <v>0</v>
      </c>
      <c r="M6">
        <v>7840</v>
      </c>
      <c r="N6">
        <v>7840</v>
      </c>
    </row>
    <row r="7" spans="1:14" x14ac:dyDescent="0.25">
      <c r="A7" t="s">
        <v>5</v>
      </c>
      <c r="B7" t="s">
        <v>6</v>
      </c>
      <c r="C7">
        <v>0</v>
      </c>
      <c r="D7">
        <v>6</v>
      </c>
      <c r="E7" t="s">
        <v>0</v>
      </c>
      <c r="F7">
        <v>25</v>
      </c>
      <c r="G7" t="s">
        <v>1</v>
      </c>
      <c r="H7">
        <v>0</v>
      </c>
      <c r="I7">
        <v>11</v>
      </c>
      <c r="J7">
        <v>0</v>
      </c>
      <c r="K7">
        <v>5</v>
      </c>
      <c r="L7">
        <v>0</v>
      </c>
      <c r="M7">
        <v>22885</v>
      </c>
      <c r="N7">
        <v>22885</v>
      </c>
    </row>
    <row r="8" spans="1:14" x14ac:dyDescent="0.25">
      <c r="A8" t="s">
        <v>5</v>
      </c>
      <c r="B8" t="s">
        <v>6</v>
      </c>
      <c r="C8">
        <v>0</v>
      </c>
      <c r="D8">
        <v>7</v>
      </c>
      <c r="E8" t="s">
        <v>0</v>
      </c>
      <c r="F8">
        <v>25</v>
      </c>
      <c r="G8" t="s">
        <v>1</v>
      </c>
      <c r="H8">
        <v>0</v>
      </c>
      <c r="I8">
        <v>12</v>
      </c>
      <c r="J8">
        <v>0</v>
      </c>
      <c r="K8">
        <v>4</v>
      </c>
      <c r="L8">
        <v>0</v>
      </c>
      <c r="M8">
        <v>23855</v>
      </c>
      <c r="N8">
        <v>23855</v>
      </c>
    </row>
    <row r="9" spans="1:14" x14ac:dyDescent="0.25">
      <c r="A9" t="s">
        <v>5</v>
      </c>
      <c r="B9" t="s">
        <v>6</v>
      </c>
      <c r="C9">
        <v>0</v>
      </c>
      <c r="D9">
        <v>8</v>
      </c>
      <c r="E9" t="s">
        <v>0</v>
      </c>
      <c r="F9">
        <v>25</v>
      </c>
      <c r="G9" t="s">
        <v>1</v>
      </c>
      <c r="H9">
        <v>0</v>
      </c>
      <c r="I9">
        <v>20</v>
      </c>
      <c r="J9">
        <v>0</v>
      </c>
      <c r="K9">
        <v>10</v>
      </c>
      <c r="L9">
        <v>0</v>
      </c>
      <c r="M9">
        <v>48937</v>
      </c>
      <c r="N9">
        <v>48937</v>
      </c>
    </row>
    <row r="10" spans="1:14" x14ac:dyDescent="0.25">
      <c r="A10" t="s">
        <v>5</v>
      </c>
      <c r="B10" t="s">
        <v>6</v>
      </c>
      <c r="C10">
        <v>0</v>
      </c>
      <c r="D10">
        <v>9</v>
      </c>
      <c r="E10" t="s">
        <v>0</v>
      </c>
      <c r="F10">
        <v>25</v>
      </c>
      <c r="G10" t="s">
        <v>1</v>
      </c>
      <c r="H10">
        <v>0</v>
      </c>
      <c r="I10">
        <v>26</v>
      </c>
      <c r="J10">
        <v>0</v>
      </c>
      <c r="K10">
        <v>13</v>
      </c>
      <c r="L10">
        <v>0</v>
      </c>
      <c r="M10">
        <v>82020</v>
      </c>
      <c r="N10">
        <v>82020</v>
      </c>
    </row>
    <row r="11" spans="1:14" x14ac:dyDescent="0.25">
      <c r="A11" t="s">
        <v>5</v>
      </c>
      <c r="B11" t="s">
        <v>6</v>
      </c>
      <c r="C11">
        <v>0</v>
      </c>
      <c r="D11">
        <v>10</v>
      </c>
      <c r="E11" t="s">
        <v>0</v>
      </c>
      <c r="F11">
        <v>25</v>
      </c>
      <c r="G11" t="s">
        <v>1</v>
      </c>
      <c r="H11">
        <v>0</v>
      </c>
      <c r="I11">
        <v>26</v>
      </c>
      <c r="J11">
        <v>0</v>
      </c>
      <c r="K11">
        <v>13</v>
      </c>
      <c r="L11">
        <v>0</v>
      </c>
      <c r="M11">
        <v>81740</v>
      </c>
      <c r="N11">
        <v>81740</v>
      </c>
    </row>
    <row r="12" spans="1:14" x14ac:dyDescent="0.25">
      <c r="A12" t="s">
        <v>5</v>
      </c>
      <c r="B12" t="s">
        <v>6</v>
      </c>
      <c r="C12">
        <v>0</v>
      </c>
      <c r="D12">
        <v>11</v>
      </c>
      <c r="E12" t="s">
        <v>0</v>
      </c>
      <c r="F12">
        <v>25</v>
      </c>
      <c r="G12" t="s">
        <v>1</v>
      </c>
      <c r="H12">
        <v>0</v>
      </c>
      <c r="I12">
        <v>26</v>
      </c>
      <c r="J12">
        <v>0</v>
      </c>
      <c r="K12">
        <v>13</v>
      </c>
      <c r="L12">
        <v>0</v>
      </c>
      <c r="M12">
        <v>81668</v>
      </c>
      <c r="N12">
        <v>81668</v>
      </c>
    </row>
    <row r="13" spans="1:14" x14ac:dyDescent="0.25">
      <c r="A13" t="s">
        <v>5</v>
      </c>
      <c r="B13" t="s">
        <v>6</v>
      </c>
      <c r="C13">
        <v>0</v>
      </c>
      <c r="D13">
        <v>12</v>
      </c>
      <c r="E13" t="s">
        <v>0</v>
      </c>
      <c r="F13">
        <v>25</v>
      </c>
      <c r="G13" t="s">
        <v>1</v>
      </c>
      <c r="H13">
        <v>0</v>
      </c>
      <c r="I13">
        <v>22</v>
      </c>
      <c r="J13">
        <v>0</v>
      </c>
      <c r="K13">
        <v>15</v>
      </c>
      <c r="L13">
        <v>0</v>
      </c>
      <c r="M13">
        <v>82432</v>
      </c>
      <c r="N13">
        <v>82432</v>
      </c>
    </row>
    <row r="14" spans="1:14" x14ac:dyDescent="0.25">
      <c r="A14" t="s">
        <v>5</v>
      </c>
      <c r="B14" t="s">
        <v>6</v>
      </c>
      <c r="C14">
        <v>0</v>
      </c>
      <c r="D14">
        <v>13</v>
      </c>
      <c r="E14" t="s">
        <v>0</v>
      </c>
      <c r="F14">
        <v>25</v>
      </c>
      <c r="G14" t="s">
        <v>1</v>
      </c>
      <c r="H14">
        <v>0</v>
      </c>
      <c r="I14">
        <v>24</v>
      </c>
      <c r="J14">
        <v>0</v>
      </c>
      <c r="K14">
        <v>13</v>
      </c>
      <c r="L14">
        <v>0</v>
      </c>
      <c r="M14">
        <v>84013</v>
      </c>
      <c r="N14">
        <v>84013</v>
      </c>
    </row>
    <row r="15" spans="1:14" x14ac:dyDescent="0.25">
      <c r="A15" t="s">
        <v>5</v>
      </c>
      <c r="B15" t="s">
        <v>6</v>
      </c>
      <c r="C15">
        <v>0</v>
      </c>
      <c r="D15">
        <v>14</v>
      </c>
      <c r="E15" t="s">
        <v>0</v>
      </c>
      <c r="F15">
        <v>25</v>
      </c>
      <c r="G15" t="s">
        <v>1</v>
      </c>
      <c r="H15">
        <v>0</v>
      </c>
      <c r="I15">
        <v>28</v>
      </c>
      <c r="J15">
        <v>0</v>
      </c>
      <c r="K15">
        <v>17</v>
      </c>
      <c r="L15">
        <v>0</v>
      </c>
      <c r="M15">
        <v>139632</v>
      </c>
      <c r="N15">
        <v>139632</v>
      </c>
    </row>
    <row r="16" spans="1:14" x14ac:dyDescent="0.25">
      <c r="A16" t="s">
        <v>5</v>
      </c>
      <c r="B16" t="s">
        <v>6</v>
      </c>
      <c r="C16">
        <v>0</v>
      </c>
      <c r="D16">
        <v>15</v>
      </c>
      <c r="E16" t="s">
        <v>0</v>
      </c>
      <c r="F16">
        <v>25</v>
      </c>
      <c r="G16" t="s">
        <v>1</v>
      </c>
      <c r="H16">
        <v>0</v>
      </c>
      <c r="I16">
        <v>34</v>
      </c>
      <c r="J16">
        <v>0</v>
      </c>
      <c r="K16">
        <v>20</v>
      </c>
      <c r="L16">
        <v>0</v>
      </c>
      <c r="M16">
        <v>175173</v>
      </c>
      <c r="N16">
        <v>175173</v>
      </c>
    </row>
    <row r="17" spans="1:14" x14ac:dyDescent="0.25">
      <c r="A17" t="s">
        <v>5</v>
      </c>
      <c r="B17" t="s">
        <v>6</v>
      </c>
      <c r="C17">
        <v>0</v>
      </c>
      <c r="D17">
        <v>16</v>
      </c>
      <c r="E17" t="s">
        <v>0</v>
      </c>
      <c r="F17">
        <v>25</v>
      </c>
      <c r="G17" t="s">
        <v>1</v>
      </c>
      <c r="H17">
        <v>0</v>
      </c>
      <c r="I17">
        <v>37</v>
      </c>
      <c r="J17">
        <v>0</v>
      </c>
      <c r="K17">
        <v>21</v>
      </c>
      <c r="L17">
        <v>0</v>
      </c>
      <c r="M17">
        <v>214071</v>
      </c>
      <c r="N17">
        <v>214071</v>
      </c>
    </row>
    <row r="18" spans="1:14" x14ac:dyDescent="0.25">
      <c r="A18" t="s">
        <v>5</v>
      </c>
      <c r="B18" t="s">
        <v>6</v>
      </c>
      <c r="C18">
        <v>0</v>
      </c>
      <c r="D18">
        <v>17</v>
      </c>
      <c r="E18" t="s">
        <v>0</v>
      </c>
      <c r="F18">
        <v>25</v>
      </c>
      <c r="G18" t="s">
        <v>1</v>
      </c>
      <c r="H18">
        <v>0</v>
      </c>
      <c r="I18">
        <v>40</v>
      </c>
      <c r="J18">
        <v>0</v>
      </c>
      <c r="K18">
        <v>24</v>
      </c>
      <c r="L18">
        <v>0</v>
      </c>
      <c r="M18">
        <v>200491</v>
      </c>
      <c r="N18">
        <v>200491</v>
      </c>
    </row>
    <row r="19" spans="1:14" x14ac:dyDescent="0.25">
      <c r="A19" t="s">
        <v>5</v>
      </c>
      <c r="B19" t="s">
        <v>6</v>
      </c>
      <c r="C19">
        <v>0</v>
      </c>
      <c r="D19">
        <v>18</v>
      </c>
      <c r="E19" t="s">
        <v>0</v>
      </c>
      <c r="F19">
        <v>34</v>
      </c>
      <c r="G19" t="s">
        <v>1</v>
      </c>
      <c r="H19">
        <v>0</v>
      </c>
      <c r="I19">
        <v>45</v>
      </c>
      <c r="J19">
        <v>0</v>
      </c>
      <c r="K19">
        <v>29</v>
      </c>
      <c r="L19">
        <v>0</v>
      </c>
      <c r="M19">
        <v>535082</v>
      </c>
      <c r="N19">
        <v>535082</v>
      </c>
    </row>
    <row r="20" spans="1:14" x14ac:dyDescent="0.25">
      <c r="A20" t="s">
        <v>5</v>
      </c>
      <c r="B20" t="s">
        <v>6</v>
      </c>
      <c r="C20">
        <v>0</v>
      </c>
      <c r="D20">
        <v>19</v>
      </c>
      <c r="E20" t="s">
        <v>0</v>
      </c>
      <c r="F20">
        <v>34</v>
      </c>
      <c r="G20" t="s">
        <v>1</v>
      </c>
      <c r="H20">
        <v>0</v>
      </c>
      <c r="I20">
        <v>49</v>
      </c>
      <c r="J20">
        <v>0</v>
      </c>
      <c r="K20">
        <v>28</v>
      </c>
      <c r="L20">
        <v>0</v>
      </c>
      <c r="M20">
        <v>455388</v>
      </c>
      <c r="N20">
        <v>455388</v>
      </c>
    </row>
    <row r="21" spans="1:14" x14ac:dyDescent="0.25">
      <c r="A21" t="s">
        <v>5</v>
      </c>
      <c r="B21" t="s">
        <v>6</v>
      </c>
      <c r="C21">
        <v>0</v>
      </c>
      <c r="D21">
        <v>20</v>
      </c>
      <c r="E21" t="s">
        <v>0</v>
      </c>
      <c r="F21">
        <v>34</v>
      </c>
      <c r="G21" t="s">
        <v>1</v>
      </c>
      <c r="H21">
        <v>0</v>
      </c>
      <c r="I21">
        <v>54</v>
      </c>
      <c r="J21">
        <v>0</v>
      </c>
      <c r="K21">
        <v>34</v>
      </c>
      <c r="L21">
        <v>0</v>
      </c>
      <c r="M21">
        <v>596771</v>
      </c>
      <c r="N21">
        <v>596771</v>
      </c>
    </row>
    <row r="22" spans="1:14" x14ac:dyDescent="0.25">
      <c r="A22" t="s">
        <v>5</v>
      </c>
      <c r="B22" t="s">
        <v>6</v>
      </c>
      <c r="C22">
        <v>0</v>
      </c>
      <c r="D22">
        <v>21</v>
      </c>
      <c r="E22" t="s">
        <v>0</v>
      </c>
      <c r="F22">
        <v>34</v>
      </c>
      <c r="G22" t="s">
        <v>2</v>
      </c>
      <c r="H22">
        <v>0</v>
      </c>
      <c r="I22">
        <v>50</v>
      </c>
      <c r="J22">
        <v>0</v>
      </c>
      <c r="K22">
        <v>31</v>
      </c>
      <c r="L22">
        <v>0</v>
      </c>
      <c r="M22">
        <v>599553</v>
      </c>
      <c r="N22">
        <v>599553</v>
      </c>
    </row>
    <row r="23" spans="1:14" x14ac:dyDescent="0.25">
      <c r="A23" t="s">
        <v>5</v>
      </c>
      <c r="B23" t="s">
        <v>6</v>
      </c>
      <c r="C23">
        <v>0</v>
      </c>
      <c r="D23">
        <v>1</v>
      </c>
      <c r="E23" t="s">
        <v>3</v>
      </c>
      <c r="F23">
        <v>6</v>
      </c>
      <c r="G23" t="s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t="s">
        <v>5</v>
      </c>
      <c r="B24" t="s">
        <v>6</v>
      </c>
      <c r="C24">
        <v>0</v>
      </c>
      <c r="D24">
        <v>2</v>
      </c>
      <c r="E24" t="s">
        <v>3</v>
      </c>
      <c r="F24">
        <v>13</v>
      </c>
      <c r="G24" t="s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t="s">
        <v>5</v>
      </c>
      <c r="B25" t="s">
        <v>6</v>
      </c>
      <c r="C25">
        <v>0</v>
      </c>
      <c r="D25">
        <v>3</v>
      </c>
      <c r="E25" t="s">
        <v>3</v>
      </c>
      <c r="F25">
        <v>22</v>
      </c>
      <c r="G25" t="s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t="s">
        <v>5</v>
      </c>
      <c r="B26" t="s">
        <v>6</v>
      </c>
      <c r="C26">
        <v>0</v>
      </c>
      <c r="D26">
        <v>4</v>
      </c>
      <c r="E26" t="s">
        <v>3</v>
      </c>
      <c r="F26">
        <v>25</v>
      </c>
      <c r="G26" t="s">
        <v>1</v>
      </c>
      <c r="H26">
        <v>3</v>
      </c>
      <c r="I26">
        <v>0</v>
      </c>
      <c r="J26">
        <v>1</v>
      </c>
      <c r="K26">
        <v>0</v>
      </c>
      <c r="L26">
        <v>570</v>
      </c>
      <c r="M26">
        <v>0</v>
      </c>
      <c r="N26">
        <v>570</v>
      </c>
    </row>
    <row r="27" spans="1:14" x14ac:dyDescent="0.25">
      <c r="A27" t="s">
        <v>5</v>
      </c>
      <c r="B27" t="s">
        <v>6</v>
      </c>
      <c r="C27">
        <v>0</v>
      </c>
      <c r="D27">
        <v>5</v>
      </c>
      <c r="E27" t="s">
        <v>3</v>
      </c>
      <c r="F27">
        <v>25</v>
      </c>
      <c r="G27" t="s">
        <v>1</v>
      </c>
      <c r="H27">
        <v>6</v>
      </c>
      <c r="I27">
        <v>0</v>
      </c>
      <c r="J27">
        <v>2</v>
      </c>
      <c r="K27">
        <v>0</v>
      </c>
      <c r="L27">
        <v>1033</v>
      </c>
      <c r="M27">
        <v>0</v>
      </c>
      <c r="N27">
        <v>1033</v>
      </c>
    </row>
    <row r="28" spans="1:14" x14ac:dyDescent="0.25">
      <c r="A28" t="s">
        <v>5</v>
      </c>
      <c r="B28" t="s">
        <v>6</v>
      </c>
      <c r="C28">
        <v>0</v>
      </c>
      <c r="D28">
        <v>6</v>
      </c>
      <c r="E28" t="s">
        <v>3</v>
      </c>
      <c r="F28">
        <v>25</v>
      </c>
      <c r="G28" t="s">
        <v>1</v>
      </c>
      <c r="H28">
        <v>11</v>
      </c>
      <c r="I28">
        <v>0</v>
      </c>
      <c r="J28">
        <v>5</v>
      </c>
      <c r="K28">
        <v>0</v>
      </c>
      <c r="L28">
        <v>2250</v>
      </c>
      <c r="M28">
        <v>0</v>
      </c>
      <c r="N28">
        <v>2250</v>
      </c>
    </row>
    <row r="29" spans="1:14" x14ac:dyDescent="0.25">
      <c r="A29" t="s">
        <v>5</v>
      </c>
      <c r="B29" t="s">
        <v>6</v>
      </c>
      <c r="C29">
        <v>0</v>
      </c>
      <c r="D29">
        <v>7</v>
      </c>
      <c r="E29" t="s">
        <v>3</v>
      </c>
      <c r="F29">
        <v>25</v>
      </c>
      <c r="G29" t="s">
        <v>1</v>
      </c>
      <c r="H29">
        <v>14</v>
      </c>
      <c r="I29">
        <v>0</v>
      </c>
      <c r="J29">
        <v>6</v>
      </c>
      <c r="K29">
        <v>0</v>
      </c>
      <c r="L29">
        <v>3083</v>
      </c>
      <c r="M29">
        <v>0</v>
      </c>
      <c r="N29">
        <v>3083</v>
      </c>
    </row>
    <row r="30" spans="1:14" x14ac:dyDescent="0.25">
      <c r="A30" t="s">
        <v>5</v>
      </c>
      <c r="B30" t="s">
        <v>6</v>
      </c>
      <c r="C30">
        <v>0</v>
      </c>
      <c r="D30">
        <v>8</v>
      </c>
      <c r="E30" t="s">
        <v>3</v>
      </c>
      <c r="F30">
        <v>25</v>
      </c>
      <c r="G30" t="s">
        <v>1</v>
      </c>
      <c r="H30">
        <v>19</v>
      </c>
      <c r="I30">
        <v>0</v>
      </c>
      <c r="J30">
        <v>9</v>
      </c>
      <c r="K30">
        <v>0</v>
      </c>
      <c r="L30">
        <v>6041</v>
      </c>
      <c r="M30">
        <v>0</v>
      </c>
      <c r="N30">
        <v>6041</v>
      </c>
    </row>
    <row r="31" spans="1:14" x14ac:dyDescent="0.25">
      <c r="A31" t="s">
        <v>5</v>
      </c>
      <c r="B31" t="s">
        <v>6</v>
      </c>
      <c r="C31">
        <v>0</v>
      </c>
      <c r="D31">
        <v>9</v>
      </c>
      <c r="E31" t="s">
        <v>3</v>
      </c>
      <c r="F31">
        <v>25</v>
      </c>
      <c r="G31" t="s">
        <v>1</v>
      </c>
      <c r="H31">
        <v>22</v>
      </c>
      <c r="I31">
        <v>0</v>
      </c>
      <c r="J31">
        <v>11</v>
      </c>
      <c r="K31">
        <v>0</v>
      </c>
      <c r="L31">
        <v>9401</v>
      </c>
      <c r="M31">
        <v>0</v>
      </c>
      <c r="N31">
        <v>9401</v>
      </c>
    </row>
    <row r="32" spans="1:14" x14ac:dyDescent="0.25">
      <c r="A32" t="s">
        <v>5</v>
      </c>
      <c r="B32" t="s">
        <v>6</v>
      </c>
      <c r="C32">
        <v>0</v>
      </c>
      <c r="D32">
        <v>10</v>
      </c>
      <c r="E32" t="s">
        <v>3</v>
      </c>
      <c r="F32">
        <v>25</v>
      </c>
      <c r="G32" t="s">
        <v>1</v>
      </c>
      <c r="H32">
        <v>22</v>
      </c>
      <c r="I32">
        <v>0</v>
      </c>
      <c r="J32">
        <v>11</v>
      </c>
      <c r="K32">
        <v>0</v>
      </c>
      <c r="L32">
        <v>9291</v>
      </c>
      <c r="M32">
        <v>0</v>
      </c>
      <c r="N32">
        <v>9291</v>
      </c>
    </row>
    <row r="33" spans="1:14" x14ac:dyDescent="0.25">
      <c r="A33" t="s">
        <v>5</v>
      </c>
      <c r="B33" t="s">
        <v>6</v>
      </c>
      <c r="C33">
        <v>0</v>
      </c>
      <c r="D33">
        <v>11</v>
      </c>
      <c r="E33" t="s">
        <v>3</v>
      </c>
      <c r="F33">
        <v>25</v>
      </c>
      <c r="G33" t="s">
        <v>1</v>
      </c>
      <c r="H33">
        <v>22</v>
      </c>
      <c r="I33">
        <v>0</v>
      </c>
      <c r="J33">
        <v>11</v>
      </c>
      <c r="K33">
        <v>0</v>
      </c>
      <c r="L33">
        <v>9388</v>
      </c>
      <c r="M33">
        <v>0</v>
      </c>
      <c r="N33">
        <v>9388</v>
      </c>
    </row>
    <row r="34" spans="1:14" x14ac:dyDescent="0.25">
      <c r="A34" t="s">
        <v>5</v>
      </c>
      <c r="B34" t="s">
        <v>6</v>
      </c>
      <c r="C34">
        <v>0</v>
      </c>
      <c r="D34">
        <v>12</v>
      </c>
      <c r="E34" t="s">
        <v>3</v>
      </c>
      <c r="F34">
        <v>25</v>
      </c>
      <c r="G34" t="s">
        <v>1</v>
      </c>
      <c r="H34">
        <v>22</v>
      </c>
      <c r="I34">
        <v>0</v>
      </c>
      <c r="J34">
        <v>15</v>
      </c>
      <c r="K34">
        <v>0</v>
      </c>
      <c r="L34">
        <v>12392</v>
      </c>
      <c r="M34">
        <v>0</v>
      </c>
      <c r="N34">
        <v>12392</v>
      </c>
    </row>
    <row r="35" spans="1:14" x14ac:dyDescent="0.25">
      <c r="A35" t="s">
        <v>5</v>
      </c>
      <c r="B35" t="s">
        <v>6</v>
      </c>
      <c r="C35">
        <v>0</v>
      </c>
      <c r="D35">
        <v>13</v>
      </c>
      <c r="E35" t="s">
        <v>3</v>
      </c>
      <c r="F35">
        <v>25</v>
      </c>
      <c r="G35" t="s">
        <v>1</v>
      </c>
      <c r="H35">
        <v>27</v>
      </c>
      <c r="I35">
        <v>0</v>
      </c>
      <c r="J35">
        <v>14</v>
      </c>
      <c r="K35">
        <v>0</v>
      </c>
      <c r="L35">
        <v>48869</v>
      </c>
      <c r="M35">
        <v>0</v>
      </c>
      <c r="N35">
        <v>48869</v>
      </c>
    </row>
    <row r="36" spans="1:14" x14ac:dyDescent="0.25">
      <c r="A36" t="s">
        <v>5</v>
      </c>
      <c r="B36" t="s">
        <v>6</v>
      </c>
      <c r="C36">
        <v>0</v>
      </c>
      <c r="D36">
        <v>14</v>
      </c>
      <c r="E36" t="s">
        <v>3</v>
      </c>
      <c r="F36">
        <v>25</v>
      </c>
      <c r="G36" t="s">
        <v>1</v>
      </c>
      <c r="H36">
        <v>29</v>
      </c>
      <c r="I36">
        <v>0</v>
      </c>
      <c r="J36">
        <v>16</v>
      </c>
      <c r="K36">
        <v>0</v>
      </c>
      <c r="L36">
        <v>85546</v>
      </c>
      <c r="M36">
        <v>0</v>
      </c>
      <c r="N36">
        <v>85546</v>
      </c>
    </row>
    <row r="37" spans="1:14" x14ac:dyDescent="0.25">
      <c r="A37" t="s">
        <v>5</v>
      </c>
      <c r="B37" t="s">
        <v>6</v>
      </c>
      <c r="C37">
        <v>0</v>
      </c>
      <c r="D37">
        <v>15</v>
      </c>
      <c r="E37" t="s">
        <v>3</v>
      </c>
      <c r="F37">
        <v>25</v>
      </c>
      <c r="G37" t="s">
        <v>1</v>
      </c>
      <c r="H37">
        <v>34</v>
      </c>
      <c r="I37">
        <v>0</v>
      </c>
      <c r="J37">
        <v>19</v>
      </c>
      <c r="K37">
        <v>0</v>
      </c>
      <c r="L37">
        <v>77008</v>
      </c>
      <c r="M37">
        <v>0</v>
      </c>
      <c r="N37">
        <v>77008</v>
      </c>
    </row>
    <row r="38" spans="1:14" x14ac:dyDescent="0.25">
      <c r="A38" t="s">
        <v>5</v>
      </c>
      <c r="B38" t="s">
        <v>6</v>
      </c>
      <c r="C38">
        <v>0</v>
      </c>
      <c r="D38">
        <v>16</v>
      </c>
      <c r="E38" t="s">
        <v>3</v>
      </c>
      <c r="F38">
        <v>25</v>
      </c>
      <c r="G38" t="s">
        <v>1</v>
      </c>
      <c r="H38">
        <v>37</v>
      </c>
      <c r="I38">
        <v>0</v>
      </c>
      <c r="J38">
        <v>20</v>
      </c>
      <c r="K38">
        <v>0</v>
      </c>
      <c r="L38">
        <v>138859</v>
      </c>
      <c r="M38">
        <v>0</v>
      </c>
      <c r="N38">
        <v>138859</v>
      </c>
    </row>
    <row r="39" spans="1:14" x14ac:dyDescent="0.25">
      <c r="A39" t="s">
        <v>5</v>
      </c>
      <c r="B39" t="s">
        <v>6</v>
      </c>
      <c r="C39">
        <v>0</v>
      </c>
      <c r="D39">
        <v>17</v>
      </c>
      <c r="E39" t="s">
        <v>3</v>
      </c>
      <c r="F39">
        <v>25</v>
      </c>
      <c r="G39" t="s">
        <v>1</v>
      </c>
      <c r="H39">
        <v>40</v>
      </c>
      <c r="I39">
        <v>0</v>
      </c>
      <c r="J39">
        <v>23</v>
      </c>
      <c r="K39">
        <v>0</v>
      </c>
      <c r="L39">
        <v>286656</v>
      </c>
      <c r="M39">
        <v>0</v>
      </c>
      <c r="N39">
        <v>286656</v>
      </c>
    </row>
    <row r="40" spans="1:14" x14ac:dyDescent="0.25">
      <c r="A40" t="s">
        <v>5</v>
      </c>
      <c r="B40" t="s">
        <v>6</v>
      </c>
      <c r="C40">
        <v>0</v>
      </c>
      <c r="D40">
        <v>18</v>
      </c>
      <c r="E40" t="s">
        <v>3</v>
      </c>
      <c r="F40">
        <v>34</v>
      </c>
      <c r="G40" t="s">
        <v>1</v>
      </c>
      <c r="H40">
        <v>42</v>
      </c>
      <c r="I40">
        <v>0</v>
      </c>
      <c r="J40">
        <v>25</v>
      </c>
      <c r="K40">
        <v>0</v>
      </c>
      <c r="L40">
        <v>564483</v>
      </c>
      <c r="M40">
        <v>0</v>
      </c>
      <c r="N40">
        <v>564483</v>
      </c>
    </row>
    <row r="41" spans="1:14" x14ac:dyDescent="0.25">
      <c r="A41" t="s">
        <v>5</v>
      </c>
      <c r="B41" t="s">
        <v>6</v>
      </c>
      <c r="C41">
        <v>0</v>
      </c>
      <c r="D41">
        <v>19</v>
      </c>
      <c r="E41" t="s">
        <v>3</v>
      </c>
      <c r="F41">
        <v>34</v>
      </c>
      <c r="G41" t="s">
        <v>2</v>
      </c>
      <c r="H41">
        <v>44</v>
      </c>
      <c r="I41">
        <v>0</v>
      </c>
      <c r="J41">
        <v>25</v>
      </c>
      <c r="K41">
        <v>0</v>
      </c>
      <c r="L41">
        <v>600120</v>
      </c>
      <c r="M41">
        <v>0</v>
      </c>
      <c r="N41">
        <v>600120</v>
      </c>
    </row>
    <row r="42" spans="1:14" x14ac:dyDescent="0.25">
      <c r="A42" t="s">
        <v>5</v>
      </c>
      <c r="B42" t="s">
        <v>6</v>
      </c>
      <c r="C42">
        <v>0</v>
      </c>
      <c r="D42">
        <v>1</v>
      </c>
      <c r="E42" t="s">
        <v>4</v>
      </c>
      <c r="F42">
        <v>6</v>
      </c>
      <c r="G42" t="s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t="s">
        <v>5</v>
      </c>
      <c r="B43" t="s">
        <v>6</v>
      </c>
      <c r="C43">
        <v>0</v>
      </c>
      <c r="D43">
        <v>2</v>
      </c>
      <c r="E43" t="s">
        <v>4</v>
      </c>
      <c r="F43">
        <v>13</v>
      </c>
      <c r="G43" t="s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t="s">
        <v>5</v>
      </c>
      <c r="B44" t="s">
        <v>6</v>
      </c>
      <c r="C44">
        <v>0</v>
      </c>
      <c r="D44">
        <v>3</v>
      </c>
      <c r="E44" t="s">
        <v>4</v>
      </c>
      <c r="F44">
        <v>22</v>
      </c>
      <c r="G44" t="s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t="s">
        <v>5</v>
      </c>
      <c r="B45" t="s">
        <v>6</v>
      </c>
      <c r="C45">
        <v>0</v>
      </c>
      <c r="D45">
        <v>4</v>
      </c>
      <c r="E45" t="s">
        <v>4</v>
      </c>
      <c r="F45">
        <v>25</v>
      </c>
      <c r="G45" t="s">
        <v>1</v>
      </c>
      <c r="H45">
        <v>3</v>
      </c>
      <c r="I45">
        <v>0</v>
      </c>
      <c r="J45">
        <v>1</v>
      </c>
      <c r="K45">
        <v>0</v>
      </c>
      <c r="L45">
        <v>584</v>
      </c>
      <c r="M45">
        <v>0</v>
      </c>
      <c r="N45">
        <v>584</v>
      </c>
    </row>
    <row r="46" spans="1:14" x14ac:dyDescent="0.25">
      <c r="A46" t="s">
        <v>5</v>
      </c>
      <c r="B46" t="s">
        <v>6</v>
      </c>
      <c r="C46">
        <v>0</v>
      </c>
      <c r="D46">
        <v>5</v>
      </c>
      <c r="E46" t="s">
        <v>4</v>
      </c>
      <c r="F46">
        <v>25</v>
      </c>
      <c r="G46" t="s">
        <v>1</v>
      </c>
      <c r="H46">
        <v>6</v>
      </c>
      <c r="I46">
        <v>0</v>
      </c>
      <c r="J46">
        <v>2</v>
      </c>
      <c r="K46">
        <v>0</v>
      </c>
      <c r="L46">
        <v>1076</v>
      </c>
      <c r="M46">
        <v>0</v>
      </c>
      <c r="N46">
        <v>1076</v>
      </c>
    </row>
    <row r="47" spans="1:14" x14ac:dyDescent="0.25">
      <c r="A47" t="s">
        <v>5</v>
      </c>
      <c r="B47" t="s">
        <v>6</v>
      </c>
      <c r="C47">
        <v>0</v>
      </c>
      <c r="D47">
        <v>6</v>
      </c>
      <c r="E47" t="s">
        <v>4</v>
      </c>
      <c r="F47">
        <v>25</v>
      </c>
      <c r="G47" t="s">
        <v>1</v>
      </c>
      <c r="H47">
        <v>11</v>
      </c>
      <c r="I47">
        <v>0</v>
      </c>
      <c r="J47">
        <v>5</v>
      </c>
      <c r="K47">
        <v>0</v>
      </c>
      <c r="L47">
        <v>2318</v>
      </c>
      <c r="M47">
        <v>0</v>
      </c>
      <c r="N47">
        <v>2318</v>
      </c>
    </row>
    <row r="48" spans="1:14" x14ac:dyDescent="0.25">
      <c r="A48" t="s">
        <v>5</v>
      </c>
      <c r="B48" t="s">
        <v>6</v>
      </c>
      <c r="C48">
        <v>0</v>
      </c>
      <c r="D48">
        <v>7</v>
      </c>
      <c r="E48" t="s">
        <v>4</v>
      </c>
      <c r="F48">
        <v>25</v>
      </c>
      <c r="G48" t="s">
        <v>1</v>
      </c>
      <c r="H48">
        <v>14</v>
      </c>
      <c r="I48">
        <v>0</v>
      </c>
      <c r="J48">
        <v>6</v>
      </c>
      <c r="K48">
        <v>0</v>
      </c>
      <c r="L48">
        <v>3136</v>
      </c>
      <c r="M48">
        <v>0</v>
      </c>
      <c r="N48">
        <v>3136</v>
      </c>
    </row>
    <row r="49" spans="1:14" x14ac:dyDescent="0.25">
      <c r="A49" t="s">
        <v>5</v>
      </c>
      <c r="B49" t="s">
        <v>6</v>
      </c>
      <c r="C49">
        <v>0</v>
      </c>
      <c r="D49">
        <v>8</v>
      </c>
      <c r="E49" t="s">
        <v>4</v>
      </c>
      <c r="F49">
        <v>25</v>
      </c>
      <c r="G49" t="s">
        <v>1</v>
      </c>
      <c r="H49">
        <v>19</v>
      </c>
      <c r="I49">
        <v>0</v>
      </c>
      <c r="J49">
        <v>9</v>
      </c>
      <c r="K49">
        <v>0</v>
      </c>
      <c r="L49">
        <v>6196</v>
      </c>
      <c r="M49">
        <v>0</v>
      </c>
      <c r="N49">
        <v>6196</v>
      </c>
    </row>
    <row r="50" spans="1:14" x14ac:dyDescent="0.25">
      <c r="A50" t="s">
        <v>5</v>
      </c>
      <c r="B50" t="s">
        <v>6</v>
      </c>
      <c r="C50">
        <v>0</v>
      </c>
      <c r="D50">
        <v>9</v>
      </c>
      <c r="E50" t="s">
        <v>4</v>
      </c>
      <c r="F50">
        <v>25</v>
      </c>
      <c r="G50" t="s">
        <v>1</v>
      </c>
      <c r="H50">
        <v>22</v>
      </c>
      <c r="I50">
        <v>0</v>
      </c>
      <c r="J50">
        <v>11</v>
      </c>
      <c r="K50">
        <v>0</v>
      </c>
      <c r="L50">
        <v>9495</v>
      </c>
      <c r="M50">
        <v>0</v>
      </c>
      <c r="N50">
        <v>9495</v>
      </c>
    </row>
    <row r="51" spans="1:14" x14ac:dyDescent="0.25">
      <c r="A51" t="s">
        <v>5</v>
      </c>
      <c r="B51" t="s">
        <v>6</v>
      </c>
      <c r="C51">
        <v>0</v>
      </c>
      <c r="D51">
        <v>10</v>
      </c>
      <c r="E51" t="s">
        <v>4</v>
      </c>
      <c r="F51">
        <v>25</v>
      </c>
      <c r="G51" t="s">
        <v>1</v>
      </c>
      <c r="H51">
        <v>22</v>
      </c>
      <c r="I51">
        <v>0</v>
      </c>
      <c r="J51">
        <v>11</v>
      </c>
      <c r="K51">
        <v>0</v>
      </c>
      <c r="L51">
        <v>9463</v>
      </c>
      <c r="M51">
        <v>0</v>
      </c>
      <c r="N51">
        <v>9463</v>
      </c>
    </row>
    <row r="52" spans="1:14" x14ac:dyDescent="0.25">
      <c r="A52" t="s">
        <v>5</v>
      </c>
      <c r="B52" t="s">
        <v>6</v>
      </c>
      <c r="C52">
        <v>0</v>
      </c>
      <c r="D52">
        <v>11</v>
      </c>
      <c r="E52" t="s">
        <v>4</v>
      </c>
      <c r="F52">
        <v>25</v>
      </c>
      <c r="G52" t="s">
        <v>1</v>
      </c>
      <c r="H52">
        <v>22</v>
      </c>
      <c r="I52">
        <v>0</v>
      </c>
      <c r="J52">
        <v>11</v>
      </c>
      <c r="K52">
        <v>0</v>
      </c>
      <c r="L52">
        <v>9473</v>
      </c>
      <c r="M52">
        <v>0</v>
      </c>
      <c r="N52">
        <v>9473</v>
      </c>
    </row>
    <row r="53" spans="1:14" x14ac:dyDescent="0.25">
      <c r="A53" t="s">
        <v>5</v>
      </c>
      <c r="B53" t="s">
        <v>6</v>
      </c>
      <c r="C53">
        <v>0</v>
      </c>
      <c r="D53">
        <v>12</v>
      </c>
      <c r="E53" t="s">
        <v>4</v>
      </c>
      <c r="F53">
        <v>25</v>
      </c>
      <c r="G53" t="s">
        <v>1</v>
      </c>
      <c r="H53">
        <v>22</v>
      </c>
      <c r="I53">
        <v>0</v>
      </c>
      <c r="J53">
        <v>15</v>
      </c>
      <c r="K53">
        <v>0</v>
      </c>
      <c r="L53">
        <v>12574</v>
      </c>
      <c r="M53">
        <v>0</v>
      </c>
      <c r="N53">
        <v>12574</v>
      </c>
    </row>
    <row r="54" spans="1:14" x14ac:dyDescent="0.25">
      <c r="A54" t="s">
        <v>5</v>
      </c>
      <c r="B54" t="s">
        <v>6</v>
      </c>
      <c r="C54">
        <v>0</v>
      </c>
      <c r="D54">
        <v>13</v>
      </c>
      <c r="E54" t="s">
        <v>4</v>
      </c>
      <c r="F54">
        <v>25</v>
      </c>
      <c r="G54" t="s">
        <v>1</v>
      </c>
      <c r="H54">
        <v>25</v>
      </c>
      <c r="I54">
        <v>1</v>
      </c>
      <c r="J54">
        <v>14</v>
      </c>
      <c r="K54">
        <v>1</v>
      </c>
      <c r="L54">
        <v>22941</v>
      </c>
      <c r="M54">
        <v>8978</v>
      </c>
      <c r="N54">
        <v>31919</v>
      </c>
    </row>
    <row r="55" spans="1:14" x14ac:dyDescent="0.25">
      <c r="A55" t="s">
        <v>5</v>
      </c>
      <c r="B55" t="s">
        <v>6</v>
      </c>
      <c r="C55">
        <v>0</v>
      </c>
      <c r="D55">
        <v>14</v>
      </c>
      <c r="E55" t="s">
        <v>4</v>
      </c>
      <c r="F55">
        <v>25</v>
      </c>
      <c r="G55" t="s">
        <v>1</v>
      </c>
      <c r="H55">
        <v>23</v>
      </c>
      <c r="I55">
        <v>3</v>
      </c>
      <c r="J55">
        <v>12</v>
      </c>
      <c r="K55">
        <v>3</v>
      </c>
      <c r="L55">
        <v>20528</v>
      </c>
      <c r="M55">
        <v>39493</v>
      </c>
      <c r="N55">
        <v>60021</v>
      </c>
    </row>
    <row r="56" spans="1:14" x14ac:dyDescent="0.25">
      <c r="A56" t="s">
        <v>5</v>
      </c>
      <c r="B56" t="s">
        <v>6</v>
      </c>
      <c r="C56">
        <v>0</v>
      </c>
      <c r="D56">
        <v>15</v>
      </c>
      <c r="E56" t="s">
        <v>4</v>
      </c>
      <c r="F56">
        <v>25</v>
      </c>
      <c r="G56" t="s">
        <v>1</v>
      </c>
      <c r="H56">
        <v>29</v>
      </c>
      <c r="I56">
        <v>4</v>
      </c>
      <c r="J56">
        <v>16</v>
      </c>
      <c r="K56">
        <v>4</v>
      </c>
      <c r="L56">
        <v>21586</v>
      </c>
      <c r="M56">
        <v>69351</v>
      </c>
      <c r="N56">
        <v>90937</v>
      </c>
    </row>
    <row r="57" spans="1:14" x14ac:dyDescent="0.25">
      <c r="A57" t="s">
        <v>5</v>
      </c>
      <c r="B57" t="s">
        <v>6</v>
      </c>
      <c r="C57">
        <v>0</v>
      </c>
      <c r="D57">
        <v>16</v>
      </c>
      <c r="E57" t="s">
        <v>4</v>
      </c>
      <c r="F57">
        <v>25</v>
      </c>
      <c r="G57" t="s">
        <v>1</v>
      </c>
      <c r="H57">
        <v>32</v>
      </c>
      <c r="I57">
        <v>4</v>
      </c>
      <c r="J57">
        <v>17</v>
      </c>
      <c r="K57">
        <v>4</v>
      </c>
      <c r="L57">
        <v>34043</v>
      </c>
      <c r="M57">
        <v>76890</v>
      </c>
      <c r="N57">
        <v>110933</v>
      </c>
    </row>
    <row r="58" spans="1:14" x14ac:dyDescent="0.25">
      <c r="A58" t="s">
        <v>5</v>
      </c>
      <c r="B58" t="s">
        <v>6</v>
      </c>
      <c r="C58">
        <v>0</v>
      </c>
      <c r="D58">
        <v>17</v>
      </c>
      <c r="E58" t="s">
        <v>4</v>
      </c>
      <c r="F58">
        <v>25</v>
      </c>
      <c r="G58" t="s">
        <v>1</v>
      </c>
      <c r="H58">
        <v>39</v>
      </c>
      <c r="I58">
        <v>1</v>
      </c>
      <c r="J58">
        <v>22</v>
      </c>
      <c r="K58">
        <v>1</v>
      </c>
      <c r="L58">
        <v>99059</v>
      </c>
      <c r="M58">
        <v>39004</v>
      </c>
      <c r="N58">
        <v>138063</v>
      </c>
    </row>
    <row r="59" spans="1:14" x14ac:dyDescent="0.25">
      <c r="A59" t="s">
        <v>5</v>
      </c>
      <c r="B59" t="s">
        <v>6</v>
      </c>
      <c r="C59">
        <v>0</v>
      </c>
      <c r="D59">
        <v>18</v>
      </c>
      <c r="E59" t="s">
        <v>4</v>
      </c>
      <c r="F59">
        <v>34</v>
      </c>
      <c r="G59" t="s">
        <v>1</v>
      </c>
      <c r="H59">
        <v>38</v>
      </c>
      <c r="I59">
        <v>4</v>
      </c>
      <c r="J59">
        <v>21</v>
      </c>
      <c r="K59">
        <v>4</v>
      </c>
      <c r="L59">
        <v>55825</v>
      </c>
      <c r="M59">
        <v>170578</v>
      </c>
      <c r="N59">
        <v>226403</v>
      </c>
    </row>
    <row r="60" spans="1:14" x14ac:dyDescent="0.25">
      <c r="A60" t="s">
        <v>5</v>
      </c>
      <c r="B60" t="s">
        <v>6</v>
      </c>
      <c r="C60">
        <v>0</v>
      </c>
      <c r="D60">
        <v>19</v>
      </c>
      <c r="E60" t="s">
        <v>4</v>
      </c>
      <c r="F60">
        <v>34</v>
      </c>
      <c r="G60" t="s">
        <v>1</v>
      </c>
      <c r="H60">
        <v>40</v>
      </c>
      <c r="I60">
        <v>5</v>
      </c>
      <c r="J60">
        <v>22</v>
      </c>
      <c r="K60">
        <v>5</v>
      </c>
      <c r="L60">
        <v>82265</v>
      </c>
      <c r="M60">
        <v>326533</v>
      </c>
      <c r="N60">
        <v>408798</v>
      </c>
    </row>
    <row r="61" spans="1:14" x14ac:dyDescent="0.25">
      <c r="A61" t="s">
        <v>5</v>
      </c>
      <c r="B61" t="s">
        <v>6</v>
      </c>
      <c r="C61">
        <v>0</v>
      </c>
      <c r="D61">
        <v>20</v>
      </c>
      <c r="E61" t="s">
        <v>4</v>
      </c>
      <c r="F61">
        <v>34</v>
      </c>
      <c r="G61" t="s">
        <v>1</v>
      </c>
      <c r="H61">
        <v>46</v>
      </c>
      <c r="I61">
        <v>6</v>
      </c>
      <c r="J61">
        <v>29</v>
      </c>
      <c r="K61">
        <v>4</v>
      </c>
      <c r="L61">
        <v>124976</v>
      </c>
      <c r="M61">
        <v>225112</v>
      </c>
      <c r="N61">
        <v>350088</v>
      </c>
    </row>
    <row r="62" spans="1:14" x14ac:dyDescent="0.25">
      <c r="A62" t="s">
        <v>5</v>
      </c>
      <c r="B62" t="s">
        <v>6</v>
      </c>
      <c r="C62">
        <v>0</v>
      </c>
      <c r="D62">
        <v>21</v>
      </c>
      <c r="E62" t="s">
        <v>4</v>
      </c>
      <c r="F62">
        <v>34</v>
      </c>
      <c r="G62" t="s">
        <v>1</v>
      </c>
      <c r="H62">
        <v>38</v>
      </c>
      <c r="I62">
        <v>11</v>
      </c>
      <c r="J62">
        <v>23</v>
      </c>
      <c r="K62">
        <v>8</v>
      </c>
      <c r="L62">
        <v>11227</v>
      </c>
      <c r="M62">
        <v>582230</v>
      </c>
      <c r="N62">
        <v>593457</v>
      </c>
    </row>
    <row r="63" spans="1:14" x14ac:dyDescent="0.25">
      <c r="A63" t="s">
        <v>5</v>
      </c>
      <c r="B63" t="s">
        <v>6</v>
      </c>
      <c r="C63">
        <v>0</v>
      </c>
      <c r="D63">
        <v>22</v>
      </c>
      <c r="E63" t="s">
        <v>4</v>
      </c>
      <c r="F63">
        <v>34</v>
      </c>
      <c r="G63" t="s">
        <v>1</v>
      </c>
      <c r="H63">
        <v>52</v>
      </c>
      <c r="I63">
        <v>6</v>
      </c>
      <c r="J63">
        <v>33</v>
      </c>
      <c r="K63">
        <v>3</v>
      </c>
      <c r="L63">
        <v>122071</v>
      </c>
      <c r="M63">
        <v>324133</v>
      </c>
      <c r="N63">
        <v>446204</v>
      </c>
    </row>
    <row r="64" spans="1:14" x14ac:dyDescent="0.25">
      <c r="A64" t="s">
        <v>5</v>
      </c>
      <c r="B64" t="s">
        <v>6</v>
      </c>
      <c r="C64">
        <v>0</v>
      </c>
      <c r="D64">
        <v>23</v>
      </c>
      <c r="E64" t="s">
        <v>4</v>
      </c>
      <c r="F64">
        <v>34</v>
      </c>
      <c r="G64" t="s">
        <v>2</v>
      </c>
      <c r="H64">
        <v>52</v>
      </c>
      <c r="I64">
        <v>10</v>
      </c>
      <c r="J64">
        <v>33</v>
      </c>
      <c r="K64">
        <v>5</v>
      </c>
      <c r="L64">
        <v>118030</v>
      </c>
      <c r="M64">
        <v>482101</v>
      </c>
      <c r="N64">
        <v>600131</v>
      </c>
    </row>
    <row r="65" spans="1:14" x14ac:dyDescent="0.25">
      <c r="A65" t="s">
        <v>5</v>
      </c>
      <c r="B65" t="s">
        <v>6</v>
      </c>
      <c r="C65">
        <v>1</v>
      </c>
      <c r="D65">
        <v>1</v>
      </c>
      <c r="E65" t="s">
        <v>0</v>
      </c>
      <c r="F65">
        <v>17</v>
      </c>
      <c r="G65" t="s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t="s">
        <v>5</v>
      </c>
      <c r="B66" t="s">
        <v>6</v>
      </c>
      <c r="C66">
        <v>1</v>
      </c>
      <c r="D66">
        <v>2</v>
      </c>
      <c r="E66" t="s">
        <v>0</v>
      </c>
      <c r="F66">
        <v>26</v>
      </c>
      <c r="G66" t="s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t="s">
        <v>5</v>
      </c>
      <c r="B67" t="s">
        <v>6</v>
      </c>
      <c r="C67">
        <v>1</v>
      </c>
      <c r="D67">
        <v>3</v>
      </c>
      <c r="E67" t="s">
        <v>0</v>
      </c>
      <c r="F67">
        <v>26</v>
      </c>
      <c r="G67" t="s">
        <v>1</v>
      </c>
      <c r="H67">
        <v>0</v>
      </c>
      <c r="I67">
        <v>3</v>
      </c>
      <c r="J67">
        <v>0</v>
      </c>
      <c r="K67">
        <v>1</v>
      </c>
      <c r="L67">
        <v>0</v>
      </c>
      <c r="M67">
        <v>4658</v>
      </c>
      <c r="N67">
        <v>4658</v>
      </c>
    </row>
    <row r="68" spans="1:14" x14ac:dyDescent="0.25">
      <c r="A68" t="s">
        <v>5</v>
      </c>
      <c r="B68" t="s">
        <v>6</v>
      </c>
      <c r="C68">
        <v>1</v>
      </c>
      <c r="D68">
        <v>4</v>
      </c>
      <c r="E68" t="s">
        <v>0</v>
      </c>
      <c r="F68">
        <v>26</v>
      </c>
      <c r="G68" t="s">
        <v>1</v>
      </c>
      <c r="H68">
        <v>0</v>
      </c>
      <c r="I68">
        <v>6</v>
      </c>
      <c r="J68">
        <v>0</v>
      </c>
      <c r="K68">
        <v>3</v>
      </c>
      <c r="L68">
        <v>0</v>
      </c>
      <c r="M68">
        <v>9936</v>
      </c>
      <c r="N68">
        <v>9936</v>
      </c>
    </row>
    <row r="69" spans="1:14" x14ac:dyDescent="0.25">
      <c r="A69" t="s">
        <v>5</v>
      </c>
      <c r="B69" t="s">
        <v>6</v>
      </c>
      <c r="C69">
        <v>1</v>
      </c>
      <c r="D69">
        <v>5</v>
      </c>
      <c r="E69" t="s">
        <v>0</v>
      </c>
      <c r="F69">
        <v>26</v>
      </c>
      <c r="G69" t="s">
        <v>1</v>
      </c>
      <c r="H69">
        <v>0</v>
      </c>
      <c r="I69">
        <v>6</v>
      </c>
      <c r="J69">
        <v>0</v>
      </c>
      <c r="K69">
        <v>3</v>
      </c>
      <c r="L69">
        <v>0</v>
      </c>
      <c r="M69">
        <v>9822</v>
      </c>
      <c r="N69">
        <v>9822</v>
      </c>
    </row>
    <row r="70" spans="1:14" x14ac:dyDescent="0.25">
      <c r="A70" t="s">
        <v>5</v>
      </c>
      <c r="B70" t="s">
        <v>6</v>
      </c>
      <c r="C70">
        <v>1</v>
      </c>
      <c r="D70">
        <v>6</v>
      </c>
      <c r="E70" t="s">
        <v>0</v>
      </c>
      <c r="F70">
        <v>26</v>
      </c>
      <c r="G70" t="s">
        <v>1</v>
      </c>
      <c r="H70">
        <v>0</v>
      </c>
      <c r="I70">
        <v>10</v>
      </c>
      <c r="J70">
        <v>0</v>
      </c>
      <c r="K70">
        <v>6</v>
      </c>
      <c r="L70">
        <v>0</v>
      </c>
      <c r="M70">
        <v>18841</v>
      </c>
      <c r="N70">
        <v>18841</v>
      </c>
    </row>
    <row r="71" spans="1:14" x14ac:dyDescent="0.25">
      <c r="A71" t="s">
        <v>5</v>
      </c>
      <c r="B71" t="s">
        <v>6</v>
      </c>
      <c r="C71">
        <v>1</v>
      </c>
      <c r="D71">
        <v>7</v>
      </c>
      <c r="E71" t="s">
        <v>0</v>
      </c>
      <c r="F71">
        <v>26</v>
      </c>
      <c r="G71" t="s">
        <v>1</v>
      </c>
      <c r="H71">
        <v>0</v>
      </c>
      <c r="I71">
        <v>10</v>
      </c>
      <c r="J71">
        <v>0</v>
      </c>
      <c r="K71">
        <v>6</v>
      </c>
      <c r="L71">
        <v>0</v>
      </c>
      <c r="M71">
        <v>18741</v>
      </c>
      <c r="N71">
        <v>18741</v>
      </c>
    </row>
    <row r="72" spans="1:14" x14ac:dyDescent="0.25">
      <c r="A72" t="s">
        <v>5</v>
      </c>
      <c r="B72" t="s">
        <v>6</v>
      </c>
      <c r="C72">
        <v>1</v>
      </c>
      <c r="D72">
        <v>8</v>
      </c>
      <c r="E72" t="s">
        <v>0</v>
      </c>
      <c r="F72">
        <v>26</v>
      </c>
      <c r="G72" t="s">
        <v>1</v>
      </c>
      <c r="H72">
        <v>0</v>
      </c>
      <c r="I72">
        <v>17</v>
      </c>
      <c r="J72">
        <v>0</v>
      </c>
      <c r="K72">
        <v>11</v>
      </c>
      <c r="L72">
        <v>0</v>
      </c>
      <c r="M72">
        <v>26997</v>
      </c>
      <c r="N72">
        <v>26997</v>
      </c>
    </row>
    <row r="73" spans="1:14" x14ac:dyDescent="0.25">
      <c r="A73" t="s">
        <v>5</v>
      </c>
      <c r="B73" t="s">
        <v>6</v>
      </c>
      <c r="C73">
        <v>1</v>
      </c>
      <c r="D73">
        <v>9</v>
      </c>
      <c r="E73" t="s">
        <v>0</v>
      </c>
      <c r="F73">
        <v>26</v>
      </c>
      <c r="G73" t="s">
        <v>1</v>
      </c>
      <c r="H73">
        <v>0</v>
      </c>
      <c r="I73">
        <v>17</v>
      </c>
      <c r="J73">
        <v>0</v>
      </c>
      <c r="K73">
        <v>11</v>
      </c>
      <c r="L73">
        <v>0</v>
      </c>
      <c r="M73">
        <v>27054</v>
      </c>
      <c r="N73">
        <v>27054</v>
      </c>
    </row>
    <row r="74" spans="1:14" x14ac:dyDescent="0.25">
      <c r="A74" t="s">
        <v>5</v>
      </c>
      <c r="B74" t="s">
        <v>6</v>
      </c>
      <c r="C74">
        <v>1</v>
      </c>
      <c r="D74">
        <v>10</v>
      </c>
      <c r="E74" t="s">
        <v>0</v>
      </c>
      <c r="F74">
        <v>26</v>
      </c>
      <c r="G74" t="s">
        <v>1</v>
      </c>
      <c r="H74">
        <v>0</v>
      </c>
      <c r="I74">
        <v>23</v>
      </c>
      <c r="J74">
        <v>0</v>
      </c>
      <c r="K74">
        <v>20</v>
      </c>
      <c r="L74">
        <v>0</v>
      </c>
      <c r="M74">
        <v>88921</v>
      </c>
      <c r="N74">
        <v>88921</v>
      </c>
    </row>
    <row r="75" spans="1:14" x14ac:dyDescent="0.25">
      <c r="A75" t="s">
        <v>5</v>
      </c>
      <c r="B75" t="s">
        <v>6</v>
      </c>
      <c r="C75">
        <v>1</v>
      </c>
      <c r="D75">
        <v>11</v>
      </c>
      <c r="E75" t="s">
        <v>0</v>
      </c>
      <c r="F75">
        <v>26</v>
      </c>
      <c r="G75" t="s">
        <v>1</v>
      </c>
      <c r="H75">
        <v>0</v>
      </c>
      <c r="I75">
        <v>24</v>
      </c>
      <c r="J75">
        <v>0</v>
      </c>
      <c r="K75">
        <v>20</v>
      </c>
      <c r="L75">
        <v>0</v>
      </c>
      <c r="M75">
        <v>66872</v>
      </c>
      <c r="N75">
        <v>66872</v>
      </c>
    </row>
    <row r="76" spans="1:14" x14ac:dyDescent="0.25">
      <c r="A76" t="s">
        <v>5</v>
      </c>
      <c r="B76" t="s">
        <v>6</v>
      </c>
      <c r="C76">
        <v>1</v>
      </c>
      <c r="D76">
        <v>12</v>
      </c>
      <c r="E76" t="s">
        <v>0</v>
      </c>
      <c r="F76">
        <v>26</v>
      </c>
      <c r="G76" t="s">
        <v>1</v>
      </c>
      <c r="H76">
        <v>0</v>
      </c>
      <c r="I76">
        <v>31</v>
      </c>
      <c r="J76">
        <v>0</v>
      </c>
      <c r="K76">
        <v>21</v>
      </c>
      <c r="L76">
        <v>0</v>
      </c>
      <c r="M76">
        <v>100833</v>
      </c>
      <c r="N76">
        <v>100833</v>
      </c>
    </row>
    <row r="77" spans="1:14" x14ac:dyDescent="0.25">
      <c r="A77" t="s">
        <v>5</v>
      </c>
      <c r="B77" t="s">
        <v>6</v>
      </c>
      <c r="C77">
        <v>1</v>
      </c>
      <c r="D77">
        <v>13</v>
      </c>
      <c r="E77" t="s">
        <v>0</v>
      </c>
      <c r="F77">
        <v>26</v>
      </c>
      <c r="G77" t="s">
        <v>1</v>
      </c>
      <c r="H77">
        <v>0</v>
      </c>
      <c r="I77">
        <v>29</v>
      </c>
      <c r="J77">
        <v>0</v>
      </c>
      <c r="K77">
        <v>21</v>
      </c>
      <c r="L77">
        <v>0</v>
      </c>
      <c r="M77">
        <v>109427</v>
      </c>
      <c r="N77">
        <v>109427</v>
      </c>
    </row>
    <row r="78" spans="1:14" x14ac:dyDescent="0.25">
      <c r="A78" t="s">
        <v>5</v>
      </c>
      <c r="B78" t="s">
        <v>6</v>
      </c>
      <c r="C78">
        <v>1</v>
      </c>
      <c r="D78">
        <v>14</v>
      </c>
      <c r="E78" t="s">
        <v>0</v>
      </c>
      <c r="F78">
        <v>26</v>
      </c>
      <c r="G78" t="s">
        <v>1</v>
      </c>
      <c r="H78">
        <v>0</v>
      </c>
      <c r="I78">
        <v>34</v>
      </c>
      <c r="J78">
        <v>0</v>
      </c>
      <c r="K78">
        <v>26</v>
      </c>
      <c r="L78">
        <v>0</v>
      </c>
      <c r="M78">
        <v>216863</v>
      </c>
      <c r="N78">
        <v>216863</v>
      </c>
    </row>
    <row r="79" spans="1:14" x14ac:dyDescent="0.25">
      <c r="A79" t="s">
        <v>5</v>
      </c>
      <c r="B79" t="s">
        <v>6</v>
      </c>
      <c r="C79">
        <v>1</v>
      </c>
      <c r="D79">
        <v>15</v>
      </c>
      <c r="E79" t="s">
        <v>0</v>
      </c>
      <c r="F79">
        <v>26</v>
      </c>
      <c r="G79" t="s">
        <v>1</v>
      </c>
      <c r="H79">
        <v>0</v>
      </c>
      <c r="I79">
        <v>35</v>
      </c>
      <c r="J79">
        <v>0</v>
      </c>
      <c r="K79">
        <v>24</v>
      </c>
      <c r="L79">
        <v>0</v>
      </c>
      <c r="M79">
        <v>172780</v>
      </c>
      <c r="N79">
        <v>172780</v>
      </c>
    </row>
    <row r="80" spans="1:14" x14ac:dyDescent="0.25">
      <c r="A80" t="s">
        <v>5</v>
      </c>
      <c r="B80" t="s">
        <v>6</v>
      </c>
      <c r="C80">
        <v>1</v>
      </c>
      <c r="D80">
        <v>16</v>
      </c>
      <c r="E80" t="s">
        <v>0</v>
      </c>
      <c r="F80">
        <v>26</v>
      </c>
      <c r="G80" t="s">
        <v>1</v>
      </c>
      <c r="H80">
        <v>0</v>
      </c>
      <c r="I80">
        <v>41</v>
      </c>
      <c r="J80">
        <v>0</v>
      </c>
      <c r="K80">
        <v>28</v>
      </c>
      <c r="L80">
        <v>0</v>
      </c>
      <c r="M80">
        <v>335637</v>
      </c>
      <c r="N80">
        <v>335637</v>
      </c>
    </row>
    <row r="81" spans="1:14" x14ac:dyDescent="0.25">
      <c r="A81" t="s">
        <v>5</v>
      </c>
      <c r="B81" t="s">
        <v>6</v>
      </c>
      <c r="C81">
        <v>1</v>
      </c>
      <c r="D81">
        <v>17</v>
      </c>
      <c r="E81" t="s">
        <v>0</v>
      </c>
      <c r="F81">
        <v>26</v>
      </c>
      <c r="G81" t="s">
        <v>1</v>
      </c>
      <c r="H81">
        <v>0</v>
      </c>
      <c r="I81">
        <v>44</v>
      </c>
      <c r="J81">
        <v>0</v>
      </c>
      <c r="K81">
        <v>31</v>
      </c>
      <c r="L81">
        <v>0</v>
      </c>
      <c r="M81">
        <v>381555</v>
      </c>
      <c r="N81">
        <v>381555</v>
      </c>
    </row>
    <row r="82" spans="1:14" x14ac:dyDescent="0.25">
      <c r="A82" t="s">
        <v>5</v>
      </c>
      <c r="B82" t="s">
        <v>6</v>
      </c>
      <c r="C82">
        <v>1</v>
      </c>
      <c r="D82">
        <v>18</v>
      </c>
      <c r="E82" t="s">
        <v>0</v>
      </c>
      <c r="F82">
        <v>26</v>
      </c>
      <c r="G82" t="s">
        <v>1</v>
      </c>
      <c r="H82">
        <v>0</v>
      </c>
      <c r="I82">
        <v>47</v>
      </c>
      <c r="J82">
        <v>0</v>
      </c>
      <c r="K82">
        <v>33</v>
      </c>
      <c r="L82">
        <v>0</v>
      </c>
      <c r="M82">
        <v>462387</v>
      </c>
      <c r="N82">
        <v>462387</v>
      </c>
    </row>
    <row r="83" spans="1:14" x14ac:dyDescent="0.25">
      <c r="A83" t="s">
        <v>5</v>
      </c>
      <c r="B83" t="s">
        <v>6</v>
      </c>
      <c r="C83">
        <v>1</v>
      </c>
      <c r="D83">
        <v>19</v>
      </c>
      <c r="E83" t="s">
        <v>0</v>
      </c>
      <c r="F83">
        <v>26</v>
      </c>
      <c r="G83" t="s">
        <v>1</v>
      </c>
      <c r="H83">
        <v>0</v>
      </c>
      <c r="I83">
        <v>49</v>
      </c>
      <c r="J83">
        <v>0</v>
      </c>
      <c r="K83">
        <v>33</v>
      </c>
      <c r="L83">
        <v>0</v>
      </c>
      <c r="M83">
        <v>413684</v>
      </c>
      <c r="N83">
        <v>413684</v>
      </c>
    </row>
    <row r="84" spans="1:14" x14ac:dyDescent="0.25">
      <c r="A84" t="s">
        <v>5</v>
      </c>
      <c r="B84" t="s">
        <v>6</v>
      </c>
      <c r="C84">
        <v>1</v>
      </c>
      <c r="D84">
        <v>20</v>
      </c>
      <c r="E84" t="s">
        <v>0</v>
      </c>
      <c r="F84">
        <v>26</v>
      </c>
      <c r="G84" t="s">
        <v>1</v>
      </c>
      <c r="H84">
        <v>0</v>
      </c>
      <c r="I84">
        <v>50</v>
      </c>
      <c r="J84">
        <v>0</v>
      </c>
      <c r="K84">
        <v>34</v>
      </c>
      <c r="L84">
        <v>0</v>
      </c>
      <c r="M84">
        <v>466934</v>
      </c>
      <c r="N84">
        <v>466934</v>
      </c>
    </row>
    <row r="85" spans="1:14" x14ac:dyDescent="0.25">
      <c r="A85" t="s">
        <v>5</v>
      </c>
      <c r="B85" t="s">
        <v>6</v>
      </c>
      <c r="C85">
        <v>1</v>
      </c>
      <c r="D85">
        <v>21</v>
      </c>
      <c r="E85" t="s">
        <v>0</v>
      </c>
      <c r="F85">
        <v>26</v>
      </c>
      <c r="G85" t="s">
        <v>1</v>
      </c>
      <c r="H85">
        <v>0</v>
      </c>
      <c r="I85">
        <v>55</v>
      </c>
      <c r="J85">
        <v>0</v>
      </c>
      <c r="K85">
        <v>40</v>
      </c>
      <c r="L85">
        <v>0</v>
      </c>
      <c r="M85">
        <v>599323</v>
      </c>
      <c r="N85">
        <v>599323</v>
      </c>
    </row>
    <row r="86" spans="1:14" x14ac:dyDescent="0.25">
      <c r="A86" t="s">
        <v>5</v>
      </c>
      <c r="B86" t="s">
        <v>6</v>
      </c>
      <c r="C86">
        <v>1</v>
      </c>
      <c r="D86">
        <v>22</v>
      </c>
      <c r="E86" t="s">
        <v>0</v>
      </c>
      <c r="F86">
        <v>26</v>
      </c>
      <c r="G86" t="s">
        <v>2</v>
      </c>
      <c r="H86">
        <v>0</v>
      </c>
      <c r="I86">
        <v>58</v>
      </c>
      <c r="J86">
        <v>0</v>
      </c>
      <c r="K86">
        <v>42</v>
      </c>
      <c r="L86">
        <v>0</v>
      </c>
      <c r="M86">
        <v>599534</v>
      </c>
      <c r="N86">
        <v>599534</v>
      </c>
    </row>
    <row r="87" spans="1:14" x14ac:dyDescent="0.25">
      <c r="A87" t="s">
        <v>5</v>
      </c>
      <c r="B87" t="s">
        <v>6</v>
      </c>
      <c r="C87">
        <v>1</v>
      </c>
      <c r="D87">
        <v>1</v>
      </c>
      <c r="E87" t="s">
        <v>3</v>
      </c>
      <c r="F87">
        <v>17</v>
      </c>
      <c r="G87" t="s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 t="s">
        <v>5</v>
      </c>
      <c r="B88" t="s">
        <v>6</v>
      </c>
      <c r="C88">
        <v>1</v>
      </c>
      <c r="D88">
        <v>2</v>
      </c>
      <c r="E88" t="s">
        <v>3</v>
      </c>
      <c r="F88">
        <v>26</v>
      </c>
      <c r="G88" t="s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5">
      <c r="A89" t="s">
        <v>5</v>
      </c>
      <c r="B89" t="s">
        <v>6</v>
      </c>
      <c r="C89">
        <v>1</v>
      </c>
      <c r="D89">
        <v>3</v>
      </c>
      <c r="E89" t="s">
        <v>3</v>
      </c>
      <c r="F89">
        <v>26</v>
      </c>
      <c r="G89" t="s">
        <v>1</v>
      </c>
      <c r="H89">
        <v>3</v>
      </c>
      <c r="I89">
        <v>0</v>
      </c>
      <c r="J89">
        <v>1</v>
      </c>
      <c r="K89">
        <v>0</v>
      </c>
      <c r="L89">
        <v>543</v>
      </c>
      <c r="M89">
        <v>0</v>
      </c>
      <c r="N89">
        <v>543</v>
      </c>
    </row>
    <row r="90" spans="1:14" x14ac:dyDescent="0.25">
      <c r="A90" t="s">
        <v>5</v>
      </c>
      <c r="B90" t="s">
        <v>6</v>
      </c>
      <c r="C90">
        <v>1</v>
      </c>
      <c r="D90">
        <v>4</v>
      </c>
      <c r="E90" t="s">
        <v>3</v>
      </c>
      <c r="F90">
        <v>26</v>
      </c>
      <c r="G90" t="s">
        <v>1</v>
      </c>
      <c r="H90">
        <v>5</v>
      </c>
      <c r="I90">
        <v>0</v>
      </c>
      <c r="J90">
        <v>2</v>
      </c>
      <c r="K90">
        <v>0</v>
      </c>
      <c r="L90">
        <v>871</v>
      </c>
      <c r="M90">
        <v>0</v>
      </c>
      <c r="N90">
        <v>871</v>
      </c>
    </row>
    <row r="91" spans="1:14" x14ac:dyDescent="0.25">
      <c r="A91" t="s">
        <v>5</v>
      </c>
      <c r="B91" t="s">
        <v>6</v>
      </c>
      <c r="C91">
        <v>1</v>
      </c>
      <c r="D91">
        <v>5</v>
      </c>
      <c r="E91" t="s">
        <v>3</v>
      </c>
      <c r="F91">
        <v>26</v>
      </c>
      <c r="G91" t="s">
        <v>1</v>
      </c>
      <c r="H91">
        <v>5</v>
      </c>
      <c r="I91">
        <v>0</v>
      </c>
      <c r="J91">
        <v>2</v>
      </c>
      <c r="K91">
        <v>0</v>
      </c>
      <c r="L91">
        <v>908</v>
      </c>
      <c r="M91">
        <v>0</v>
      </c>
      <c r="N91">
        <v>908</v>
      </c>
    </row>
    <row r="92" spans="1:14" x14ac:dyDescent="0.25">
      <c r="A92" t="s">
        <v>5</v>
      </c>
      <c r="B92" t="s">
        <v>6</v>
      </c>
      <c r="C92">
        <v>1</v>
      </c>
      <c r="D92">
        <v>6</v>
      </c>
      <c r="E92" t="s">
        <v>3</v>
      </c>
      <c r="F92">
        <v>26</v>
      </c>
      <c r="G92" t="s">
        <v>1</v>
      </c>
      <c r="H92">
        <v>9</v>
      </c>
      <c r="I92">
        <v>0</v>
      </c>
      <c r="J92">
        <v>5</v>
      </c>
      <c r="K92">
        <v>0</v>
      </c>
      <c r="L92">
        <v>2046</v>
      </c>
      <c r="M92">
        <v>0</v>
      </c>
      <c r="N92">
        <v>2046</v>
      </c>
    </row>
    <row r="93" spans="1:14" x14ac:dyDescent="0.25">
      <c r="A93" t="s">
        <v>5</v>
      </c>
      <c r="B93" t="s">
        <v>6</v>
      </c>
      <c r="C93">
        <v>1</v>
      </c>
      <c r="D93">
        <v>7</v>
      </c>
      <c r="E93" t="s">
        <v>3</v>
      </c>
      <c r="F93">
        <v>26</v>
      </c>
      <c r="G93" t="s">
        <v>1</v>
      </c>
      <c r="H93">
        <v>9</v>
      </c>
      <c r="I93">
        <v>0</v>
      </c>
      <c r="J93">
        <v>5</v>
      </c>
      <c r="K93">
        <v>0</v>
      </c>
      <c r="L93">
        <v>2090</v>
      </c>
      <c r="M93">
        <v>0</v>
      </c>
      <c r="N93">
        <v>2090</v>
      </c>
    </row>
    <row r="94" spans="1:14" x14ac:dyDescent="0.25">
      <c r="A94" t="s">
        <v>5</v>
      </c>
      <c r="B94" t="s">
        <v>6</v>
      </c>
      <c r="C94">
        <v>1</v>
      </c>
      <c r="D94">
        <v>8</v>
      </c>
      <c r="E94" t="s">
        <v>3</v>
      </c>
      <c r="F94">
        <v>26</v>
      </c>
      <c r="G94" t="s">
        <v>1</v>
      </c>
      <c r="H94">
        <v>18</v>
      </c>
      <c r="I94">
        <v>0</v>
      </c>
      <c r="J94">
        <v>11</v>
      </c>
      <c r="K94">
        <v>0</v>
      </c>
      <c r="L94">
        <v>3505</v>
      </c>
      <c r="M94">
        <v>0</v>
      </c>
      <c r="N94">
        <v>3505</v>
      </c>
    </row>
    <row r="95" spans="1:14" x14ac:dyDescent="0.25">
      <c r="A95" t="s">
        <v>5</v>
      </c>
      <c r="B95" t="s">
        <v>6</v>
      </c>
      <c r="C95">
        <v>1</v>
      </c>
      <c r="D95">
        <v>9</v>
      </c>
      <c r="E95" t="s">
        <v>3</v>
      </c>
      <c r="F95">
        <v>26</v>
      </c>
      <c r="G95" t="s">
        <v>1</v>
      </c>
      <c r="H95">
        <v>18</v>
      </c>
      <c r="I95">
        <v>0</v>
      </c>
      <c r="J95">
        <v>11</v>
      </c>
      <c r="K95">
        <v>0</v>
      </c>
      <c r="L95">
        <v>3509</v>
      </c>
      <c r="M95">
        <v>0</v>
      </c>
      <c r="N95">
        <v>3509</v>
      </c>
    </row>
    <row r="96" spans="1:14" x14ac:dyDescent="0.25">
      <c r="A96" t="s">
        <v>5</v>
      </c>
      <c r="B96" t="s">
        <v>6</v>
      </c>
      <c r="C96">
        <v>1</v>
      </c>
      <c r="D96">
        <v>10</v>
      </c>
      <c r="E96" t="s">
        <v>3</v>
      </c>
      <c r="F96">
        <v>26</v>
      </c>
      <c r="G96" t="s">
        <v>1</v>
      </c>
      <c r="H96">
        <v>21</v>
      </c>
      <c r="I96">
        <v>0</v>
      </c>
      <c r="J96">
        <v>14</v>
      </c>
      <c r="K96">
        <v>0</v>
      </c>
      <c r="L96">
        <v>4386</v>
      </c>
      <c r="M96">
        <v>0</v>
      </c>
      <c r="N96">
        <v>4386</v>
      </c>
    </row>
    <row r="97" spans="1:14" x14ac:dyDescent="0.25">
      <c r="A97" t="s">
        <v>5</v>
      </c>
      <c r="B97" t="s">
        <v>6</v>
      </c>
      <c r="C97">
        <v>1</v>
      </c>
      <c r="D97">
        <v>11</v>
      </c>
      <c r="E97" t="s">
        <v>3</v>
      </c>
      <c r="F97">
        <v>26</v>
      </c>
      <c r="G97" t="s">
        <v>1</v>
      </c>
      <c r="H97">
        <v>25</v>
      </c>
      <c r="I97">
        <v>0</v>
      </c>
      <c r="J97">
        <v>18</v>
      </c>
      <c r="K97">
        <v>0</v>
      </c>
      <c r="L97">
        <v>5905</v>
      </c>
      <c r="M97">
        <v>0</v>
      </c>
      <c r="N97">
        <v>5905</v>
      </c>
    </row>
    <row r="98" spans="1:14" x14ac:dyDescent="0.25">
      <c r="A98" t="s">
        <v>5</v>
      </c>
      <c r="B98" t="s">
        <v>6</v>
      </c>
      <c r="C98">
        <v>1</v>
      </c>
      <c r="D98">
        <v>12</v>
      </c>
      <c r="E98" t="s">
        <v>3</v>
      </c>
      <c r="F98">
        <v>26</v>
      </c>
      <c r="G98" t="s">
        <v>1</v>
      </c>
      <c r="H98">
        <v>28</v>
      </c>
      <c r="I98">
        <v>0</v>
      </c>
      <c r="J98">
        <v>19</v>
      </c>
      <c r="K98">
        <v>0</v>
      </c>
      <c r="L98">
        <v>6519</v>
      </c>
      <c r="M98">
        <v>0</v>
      </c>
      <c r="N98">
        <v>6519</v>
      </c>
    </row>
    <row r="99" spans="1:14" x14ac:dyDescent="0.25">
      <c r="A99" t="s">
        <v>5</v>
      </c>
      <c r="B99" t="s">
        <v>6</v>
      </c>
      <c r="C99">
        <v>1</v>
      </c>
      <c r="D99">
        <v>13</v>
      </c>
      <c r="E99" t="s">
        <v>3</v>
      </c>
      <c r="F99">
        <v>26</v>
      </c>
      <c r="G99" t="s">
        <v>1</v>
      </c>
      <c r="H99">
        <v>31</v>
      </c>
      <c r="I99">
        <v>0</v>
      </c>
      <c r="J99">
        <v>22</v>
      </c>
      <c r="K99">
        <v>0</v>
      </c>
      <c r="L99">
        <v>7401</v>
      </c>
      <c r="M99">
        <v>0</v>
      </c>
      <c r="N99">
        <v>7401</v>
      </c>
    </row>
    <row r="100" spans="1:14" x14ac:dyDescent="0.25">
      <c r="A100" t="s">
        <v>5</v>
      </c>
      <c r="B100" t="s">
        <v>6</v>
      </c>
      <c r="C100">
        <v>1</v>
      </c>
      <c r="D100">
        <v>14</v>
      </c>
      <c r="E100" t="s">
        <v>3</v>
      </c>
      <c r="F100">
        <v>26</v>
      </c>
      <c r="G100" t="s">
        <v>1</v>
      </c>
      <c r="H100">
        <v>36</v>
      </c>
      <c r="I100">
        <v>0</v>
      </c>
      <c r="J100">
        <v>26</v>
      </c>
      <c r="K100">
        <v>0</v>
      </c>
      <c r="L100">
        <v>11750</v>
      </c>
      <c r="M100">
        <v>0</v>
      </c>
      <c r="N100">
        <v>11750</v>
      </c>
    </row>
    <row r="101" spans="1:14" x14ac:dyDescent="0.25">
      <c r="A101" t="s">
        <v>5</v>
      </c>
      <c r="B101" t="s">
        <v>6</v>
      </c>
      <c r="C101">
        <v>1</v>
      </c>
      <c r="D101">
        <v>15</v>
      </c>
      <c r="E101" t="s">
        <v>3</v>
      </c>
      <c r="F101">
        <v>26</v>
      </c>
      <c r="G101" t="s">
        <v>1</v>
      </c>
      <c r="H101">
        <v>33</v>
      </c>
      <c r="I101">
        <v>0</v>
      </c>
      <c r="J101">
        <v>21</v>
      </c>
      <c r="K101">
        <v>0</v>
      </c>
      <c r="L101">
        <v>30608</v>
      </c>
      <c r="M101">
        <v>0</v>
      </c>
      <c r="N101">
        <v>30608</v>
      </c>
    </row>
    <row r="102" spans="1:14" x14ac:dyDescent="0.25">
      <c r="A102" t="s">
        <v>5</v>
      </c>
      <c r="B102" t="s">
        <v>6</v>
      </c>
      <c r="C102">
        <v>1</v>
      </c>
      <c r="D102">
        <v>16</v>
      </c>
      <c r="E102" t="s">
        <v>3</v>
      </c>
      <c r="F102">
        <v>26</v>
      </c>
      <c r="G102" t="s">
        <v>1</v>
      </c>
      <c r="H102">
        <v>36</v>
      </c>
      <c r="I102">
        <v>0</v>
      </c>
      <c r="J102">
        <v>23</v>
      </c>
      <c r="K102">
        <v>0</v>
      </c>
      <c r="L102">
        <v>76137</v>
      </c>
      <c r="M102">
        <v>0</v>
      </c>
      <c r="N102">
        <v>76137</v>
      </c>
    </row>
    <row r="103" spans="1:14" x14ac:dyDescent="0.25">
      <c r="A103" t="s">
        <v>5</v>
      </c>
      <c r="B103" t="s">
        <v>6</v>
      </c>
      <c r="C103">
        <v>1</v>
      </c>
      <c r="D103">
        <v>17</v>
      </c>
      <c r="E103" t="s">
        <v>3</v>
      </c>
      <c r="F103">
        <v>26</v>
      </c>
      <c r="G103" t="s">
        <v>1</v>
      </c>
      <c r="H103">
        <v>37</v>
      </c>
      <c r="I103">
        <v>0</v>
      </c>
      <c r="J103">
        <v>24</v>
      </c>
      <c r="K103">
        <v>0</v>
      </c>
      <c r="L103">
        <v>42619</v>
      </c>
      <c r="M103">
        <v>0</v>
      </c>
      <c r="N103">
        <v>42619</v>
      </c>
    </row>
    <row r="104" spans="1:14" x14ac:dyDescent="0.25">
      <c r="A104" t="s">
        <v>5</v>
      </c>
      <c r="B104" t="s">
        <v>6</v>
      </c>
      <c r="C104">
        <v>1</v>
      </c>
      <c r="D104">
        <v>18</v>
      </c>
      <c r="E104" t="s">
        <v>3</v>
      </c>
      <c r="F104">
        <v>26</v>
      </c>
      <c r="G104" t="s">
        <v>1</v>
      </c>
      <c r="H104">
        <v>41</v>
      </c>
      <c r="I104">
        <v>0</v>
      </c>
      <c r="J104">
        <v>26</v>
      </c>
      <c r="K104">
        <v>0</v>
      </c>
      <c r="L104">
        <v>43986</v>
      </c>
      <c r="M104">
        <v>0</v>
      </c>
      <c r="N104">
        <v>43986</v>
      </c>
    </row>
    <row r="105" spans="1:14" x14ac:dyDescent="0.25">
      <c r="A105" t="s">
        <v>5</v>
      </c>
      <c r="B105" t="s">
        <v>6</v>
      </c>
      <c r="C105">
        <v>1</v>
      </c>
      <c r="D105">
        <v>19</v>
      </c>
      <c r="E105" t="s">
        <v>3</v>
      </c>
      <c r="F105">
        <v>26</v>
      </c>
      <c r="G105" t="s">
        <v>1</v>
      </c>
      <c r="H105">
        <v>45</v>
      </c>
      <c r="I105">
        <v>0</v>
      </c>
      <c r="J105">
        <v>28</v>
      </c>
      <c r="K105">
        <v>0</v>
      </c>
      <c r="L105">
        <v>240990</v>
      </c>
      <c r="M105">
        <v>0</v>
      </c>
      <c r="N105">
        <v>240990</v>
      </c>
    </row>
    <row r="106" spans="1:14" x14ac:dyDescent="0.25">
      <c r="A106" t="s">
        <v>5</v>
      </c>
      <c r="B106" t="s">
        <v>6</v>
      </c>
      <c r="C106">
        <v>1</v>
      </c>
      <c r="D106">
        <v>20</v>
      </c>
      <c r="E106" t="s">
        <v>3</v>
      </c>
      <c r="F106">
        <v>26</v>
      </c>
      <c r="G106" t="s">
        <v>2</v>
      </c>
      <c r="H106">
        <v>49</v>
      </c>
      <c r="I106">
        <v>0</v>
      </c>
      <c r="J106">
        <v>31</v>
      </c>
      <c r="K106">
        <v>0</v>
      </c>
      <c r="L106">
        <v>600122</v>
      </c>
      <c r="M106">
        <v>0</v>
      </c>
      <c r="N106">
        <v>600122</v>
      </c>
    </row>
    <row r="107" spans="1:14" x14ac:dyDescent="0.25">
      <c r="A107" t="s">
        <v>5</v>
      </c>
      <c r="B107" t="s">
        <v>6</v>
      </c>
      <c r="C107">
        <v>1</v>
      </c>
      <c r="D107">
        <v>1</v>
      </c>
      <c r="E107" t="s">
        <v>4</v>
      </c>
      <c r="F107">
        <v>17</v>
      </c>
      <c r="G107" t="s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25">
      <c r="A108" t="s">
        <v>5</v>
      </c>
      <c r="B108" t="s">
        <v>6</v>
      </c>
      <c r="C108">
        <v>1</v>
      </c>
      <c r="D108">
        <v>2</v>
      </c>
      <c r="E108" t="s">
        <v>4</v>
      </c>
      <c r="F108">
        <v>26</v>
      </c>
      <c r="G108" t="s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25">
      <c r="A109" t="s">
        <v>5</v>
      </c>
      <c r="B109" t="s">
        <v>6</v>
      </c>
      <c r="C109">
        <v>1</v>
      </c>
      <c r="D109">
        <v>3</v>
      </c>
      <c r="E109" t="s">
        <v>4</v>
      </c>
      <c r="F109">
        <v>26</v>
      </c>
      <c r="G109" t="s">
        <v>1</v>
      </c>
      <c r="H109">
        <v>3</v>
      </c>
      <c r="I109">
        <v>0</v>
      </c>
      <c r="J109">
        <v>1</v>
      </c>
      <c r="K109">
        <v>0</v>
      </c>
      <c r="L109">
        <v>559</v>
      </c>
      <c r="M109">
        <v>0</v>
      </c>
      <c r="N109">
        <v>559</v>
      </c>
    </row>
    <row r="110" spans="1:14" x14ac:dyDescent="0.25">
      <c r="A110" t="s">
        <v>5</v>
      </c>
      <c r="B110" t="s">
        <v>6</v>
      </c>
      <c r="C110">
        <v>1</v>
      </c>
      <c r="D110">
        <v>4</v>
      </c>
      <c r="E110" t="s">
        <v>4</v>
      </c>
      <c r="F110">
        <v>26</v>
      </c>
      <c r="G110" t="s">
        <v>1</v>
      </c>
      <c r="H110">
        <v>5</v>
      </c>
      <c r="I110">
        <v>0</v>
      </c>
      <c r="J110">
        <v>2</v>
      </c>
      <c r="K110">
        <v>0</v>
      </c>
      <c r="L110">
        <v>878</v>
      </c>
      <c r="M110">
        <v>0</v>
      </c>
      <c r="N110">
        <v>878</v>
      </c>
    </row>
    <row r="111" spans="1:14" x14ac:dyDescent="0.25">
      <c r="A111" t="s">
        <v>5</v>
      </c>
      <c r="B111" t="s">
        <v>6</v>
      </c>
      <c r="C111">
        <v>1</v>
      </c>
      <c r="D111">
        <v>5</v>
      </c>
      <c r="E111" t="s">
        <v>4</v>
      </c>
      <c r="F111">
        <v>26</v>
      </c>
      <c r="G111" t="s">
        <v>1</v>
      </c>
      <c r="H111">
        <v>5</v>
      </c>
      <c r="I111">
        <v>0</v>
      </c>
      <c r="J111">
        <v>2</v>
      </c>
      <c r="K111">
        <v>0</v>
      </c>
      <c r="L111">
        <v>876</v>
      </c>
      <c r="M111">
        <v>0</v>
      </c>
      <c r="N111">
        <v>876</v>
      </c>
    </row>
    <row r="112" spans="1:14" x14ac:dyDescent="0.25">
      <c r="A112" t="s">
        <v>5</v>
      </c>
      <c r="B112" t="s">
        <v>6</v>
      </c>
      <c r="C112">
        <v>1</v>
      </c>
      <c r="D112">
        <v>6</v>
      </c>
      <c r="E112" t="s">
        <v>4</v>
      </c>
      <c r="F112">
        <v>26</v>
      </c>
      <c r="G112" t="s">
        <v>1</v>
      </c>
      <c r="H112">
        <v>9</v>
      </c>
      <c r="I112">
        <v>0</v>
      </c>
      <c r="J112">
        <v>5</v>
      </c>
      <c r="K112">
        <v>0</v>
      </c>
      <c r="L112">
        <v>2116</v>
      </c>
      <c r="M112">
        <v>0</v>
      </c>
      <c r="N112">
        <v>2116</v>
      </c>
    </row>
    <row r="113" spans="1:14" x14ac:dyDescent="0.25">
      <c r="A113" t="s">
        <v>5</v>
      </c>
      <c r="B113" t="s">
        <v>6</v>
      </c>
      <c r="C113">
        <v>1</v>
      </c>
      <c r="D113">
        <v>7</v>
      </c>
      <c r="E113" t="s">
        <v>4</v>
      </c>
      <c r="F113">
        <v>26</v>
      </c>
      <c r="G113" t="s">
        <v>1</v>
      </c>
      <c r="H113">
        <v>9</v>
      </c>
      <c r="I113">
        <v>0</v>
      </c>
      <c r="J113">
        <v>5</v>
      </c>
      <c r="K113">
        <v>0</v>
      </c>
      <c r="L113">
        <v>2130</v>
      </c>
      <c r="M113">
        <v>0</v>
      </c>
      <c r="N113">
        <v>2130</v>
      </c>
    </row>
    <row r="114" spans="1:14" x14ac:dyDescent="0.25">
      <c r="A114" t="s">
        <v>5</v>
      </c>
      <c r="B114" t="s">
        <v>6</v>
      </c>
      <c r="C114">
        <v>1</v>
      </c>
      <c r="D114">
        <v>8</v>
      </c>
      <c r="E114" t="s">
        <v>4</v>
      </c>
      <c r="F114">
        <v>26</v>
      </c>
      <c r="G114" t="s">
        <v>1</v>
      </c>
      <c r="H114">
        <v>18</v>
      </c>
      <c r="I114">
        <v>0</v>
      </c>
      <c r="J114">
        <v>11</v>
      </c>
      <c r="K114">
        <v>0</v>
      </c>
      <c r="L114">
        <v>3583</v>
      </c>
      <c r="M114">
        <v>0</v>
      </c>
      <c r="N114">
        <v>3583</v>
      </c>
    </row>
    <row r="115" spans="1:14" x14ac:dyDescent="0.25">
      <c r="A115" t="s">
        <v>5</v>
      </c>
      <c r="B115" t="s">
        <v>6</v>
      </c>
      <c r="C115">
        <v>1</v>
      </c>
      <c r="D115">
        <v>9</v>
      </c>
      <c r="E115" t="s">
        <v>4</v>
      </c>
      <c r="F115">
        <v>26</v>
      </c>
      <c r="G115" t="s">
        <v>1</v>
      </c>
      <c r="H115">
        <v>18</v>
      </c>
      <c r="I115">
        <v>0</v>
      </c>
      <c r="J115">
        <v>11</v>
      </c>
      <c r="K115">
        <v>0</v>
      </c>
      <c r="L115">
        <v>3620</v>
      </c>
      <c r="M115">
        <v>0</v>
      </c>
      <c r="N115">
        <v>3620</v>
      </c>
    </row>
    <row r="116" spans="1:14" x14ac:dyDescent="0.25">
      <c r="A116" t="s">
        <v>5</v>
      </c>
      <c r="B116" t="s">
        <v>6</v>
      </c>
      <c r="C116">
        <v>1</v>
      </c>
      <c r="D116">
        <v>10</v>
      </c>
      <c r="E116" t="s">
        <v>4</v>
      </c>
      <c r="F116">
        <v>26</v>
      </c>
      <c r="G116" t="s">
        <v>1</v>
      </c>
      <c r="H116">
        <v>21</v>
      </c>
      <c r="I116">
        <v>0</v>
      </c>
      <c r="J116">
        <v>14</v>
      </c>
      <c r="K116">
        <v>0</v>
      </c>
      <c r="L116">
        <v>4378</v>
      </c>
      <c r="M116">
        <v>0</v>
      </c>
      <c r="N116">
        <v>4378</v>
      </c>
    </row>
    <row r="117" spans="1:14" x14ac:dyDescent="0.25">
      <c r="A117" t="s">
        <v>5</v>
      </c>
      <c r="B117" t="s">
        <v>6</v>
      </c>
      <c r="C117">
        <v>1</v>
      </c>
      <c r="D117">
        <v>11</v>
      </c>
      <c r="E117" t="s">
        <v>4</v>
      </c>
      <c r="F117">
        <v>26</v>
      </c>
      <c r="G117" t="s">
        <v>1</v>
      </c>
      <c r="H117">
        <v>25</v>
      </c>
      <c r="I117">
        <v>0</v>
      </c>
      <c r="J117">
        <v>18</v>
      </c>
      <c r="K117">
        <v>0</v>
      </c>
      <c r="L117">
        <v>6058</v>
      </c>
      <c r="M117">
        <v>0</v>
      </c>
      <c r="N117">
        <v>6058</v>
      </c>
    </row>
    <row r="118" spans="1:14" x14ac:dyDescent="0.25">
      <c r="A118" t="s">
        <v>5</v>
      </c>
      <c r="B118" t="s">
        <v>6</v>
      </c>
      <c r="C118">
        <v>1</v>
      </c>
      <c r="D118">
        <v>12</v>
      </c>
      <c r="E118" t="s">
        <v>4</v>
      </c>
      <c r="F118">
        <v>26</v>
      </c>
      <c r="G118" t="s">
        <v>1</v>
      </c>
      <c r="H118">
        <v>28</v>
      </c>
      <c r="I118">
        <v>0</v>
      </c>
      <c r="J118">
        <v>19</v>
      </c>
      <c r="K118">
        <v>0</v>
      </c>
      <c r="L118">
        <v>6662</v>
      </c>
      <c r="M118">
        <v>0</v>
      </c>
      <c r="N118">
        <v>6662</v>
      </c>
    </row>
    <row r="119" spans="1:14" x14ac:dyDescent="0.25">
      <c r="A119" t="s">
        <v>5</v>
      </c>
      <c r="B119" t="s">
        <v>6</v>
      </c>
      <c r="C119">
        <v>1</v>
      </c>
      <c r="D119">
        <v>13</v>
      </c>
      <c r="E119" t="s">
        <v>4</v>
      </c>
      <c r="F119">
        <v>26</v>
      </c>
      <c r="G119" t="s">
        <v>1</v>
      </c>
      <c r="H119">
        <v>31</v>
      </c>
      <c r="I119">
        <v>0</v>
      </c>
      <c r="J119">
        <v>22</v>
      </c>
      <c r="K119">
        <v>0</v>
      </c>
      <c r="L119">
        <v>7612</v>
      </c>
      <c r="M119">
        <v>0</v>
      </c>
      <c r="N119">
        <v>7612</v>
      </c>
    </row>
    <row r="120" spans="1:14" x14ac:dyDescent="0.25">
      <c r="A120" t="s">
        <v>5</v>
      </c>
      <c r="B120" t="s">
        <v>6</v>
      </c>
      <c r="C120">
        <v>1</v>
      </c>
      <c r="D120">
        <v>14</v>
      </c>
      <c r="E120" t="s">
        <v>4</v>
      </c>
      <c r="F120">
        <v>26</v>
      </c>
      <c r="G120" t="s">
        <v>1</v>
      </c>
      <c r="H120">
        <v>36</v>
      </c>
      <c r="I120">
        <v>0</v>
      </c>
      <c r="J120">
        <v>26</v>
      </c>
      <c r="K120">
        <v>0</v>
      </c>
      <c r="L120">
        <v>11864</v>
      </c>
      <c r="M120">
        <v>0</v>
      </c>
      <c r="N120">
        <v>11864</v>
      </c>
    </row>
    <row r="121" spans="1:14" x14ac:dyDescent="0.25">
      <c r="A121" t="s">
        <v>5</v>
      </c>
      <c r="B121" t="s">
        <v>6</v>
      </c>
      <c r="C121">
        <v>1</v>
      </c>
      <c r="D121">
        <v>15</v>
      </c>
      <c r="E121" t="s">
        <v>4</v>
      </c>
      <c r="F121">
        <v>26</v>
      </c>
      <c r="G121" t="s">
        <v>1</v>
      </c>
      <c r="H121">
        <v>33</v>
      </c>
      <c r="I121">
        <v>0</v>
      </c>
      <c r="J121">
        <v>21</v>
      </c>
      <c r="K121">
        <v>0</v>
      </c>
      <c r="L121">
        <v>30777</v>
      </c>
      <c r="M121">
        <v>0</v>
      </c>
      <c r="N121">
        <v>30777</v>
      </c>
    </row>
    <row r="122" spans="1:14" x14ac:dyDescent="0.25">
      <c r="A122" t="s">
        <v>5</v>
      </c>
      <c r="B122" t="s">
        <v>6</v>
      </c>
      <c r="C122">
        <v>1</v>
      </c>
      <c r="D122">
        <v>16</v>
      </c>
      <c r="E122" t="s">
        <v>4</v>
      </c>
      <c r="F122">
        <v>26</v>
      </c>
      <c r="G122" t="s">
        <v>1</v>
      </c>
      <c r="H122">
        <v>34</v>
      </c>
      <c r="I122">
        <v>2</v>
      </c>
      <c r="J122">
        <v>22</v>
      </c>
      <c r="K122">
        <v>1</v>
      </c>
      <c r="L122">
        <v>26010</v>
      </c>
      <c r="M122">
        <v>23933</v>
      </c>
      <c r="N122">
        <v>49943</v>
      </c>
    </row>
    <row r="123" spans="1:14" x14ac:dyDescent="0.25">
      <c r="A123" t="s">
        <v>5</v>
      </c>
      <c r="B123" t="s">
        <v>6</v>
      </c>
      <c r="C123">
        <v>1</v>
      </c>
      <c r="D123">
        <v>17</v>
      </c>
      <c r="E123" t="s">
        <v>4</v>
      </c>
      <c r="F123">
        <v>26</v>
      </c>
      <c r="G123" t="s">
        <v>1</v>
      </c>
      <c r="H123">
        <v>37</v>
      </c>
      <c r="I123">
        <v>0</v>
      </c>
      <c r="J123">
        <v>24</v>
      </c>
      <c r="K123">
        <v>0</v>
      </c>
      <c r="L123">
        <v>43078</v>
      </c>
      <c r="M123">
        <v>0</v>
      </c>
      <c r="N123">
        <v>43078</v>
      </c>
    </row>
    <row r="124" spans="1:14" x14ac:dyDescent="0.25">
      <c r="A124" t="s">
        <v>5</v>
      </c>
      <c r="B124" t="s">
        <v>6</v>
      </c>
      <c r="C124">
        <v>1</v>
      </c>
      <c r="D124">
        <v>18</v>
      </c>
      <c r="E124" t="s">
        <v>4</v>
      </c>
      <c r="F124">
        <v>26</v>
      </c>
      <c r="G124" t="s">
        <v>1</v>
      </c>
      <c r="H124">
        <v>41</v>
      </c>
      <c r="I124">
        <v>0</v>
      </c>
      <c r="J124">
        <v>26</v>
      </c>
      <c r="K124">
        <v>0</v>
      </c>
      <c r="L124">
        <v>44518</v>
      </c>
      <c r="M124">
        <v>0</v>
      </c>
      <c r="N124">
        <v>44518</v>
      </c>
    </row>
    <row r="125" spans="1:14" x14ac:dyDescent="0.25">
      <c r="A125" t="s">
        <v>5</v>
      </c>
      <c r="B125" t="s">
        <v>6</v>
      </c>
      <c r="C125">
        <v>1</v>
      </c>
      <c r="D125">
        <v>19</v>
      </c>
      <c r="E125" t="s">
        <v>4</v>
      </c>
      <c r="F125">
        <v>26</v>
      </c>
      <c r="G125" t="s">
        <v>1</v>
      </c>
      <c r="H125">
        <v>41</v>
      </c>
      <c r="I125">
        <v>4</v>
      </c>
      <c r="J125">
        <v>25</v>
      </c>
      <c r="K125">
        <v>3</v>
      </c>
      <c r="L125">
        <v>31444</v>
      </c>
      <c r="M125">
        <v>67946</v>
      </c>
      <c r="N125">
        <v>99390</v>
      </c>
    </row>
    <row r="126" spans="1:14" x14ac:dyDescent="0.25">
      <c r="A126" t="s">
        <v>5</v>
      </c>
      <c r="B126" t="s">
        <v>6</v>
      </c>
      <c r="C126">
        <v>1</v>
      </c>
      <c r="D126">
        <v>20</v>
      </c>
      <c r="E126" t="s">
        <v>4</v>
      </c>
      <c r="F126">
        <v>26</v>
      </c>
      <c r="G126" t="s">
        <v>1</v>
      </c>
      <c r="H126">
        <v>41</v>
      </c>
      <c r="I126">
        <v>4</v>
      </c>
      <c r="J126">
        <v>25</v>
      </c>
      <c r="K126">
        <v>3</v>
      </c>
      <c r="L126">
        <v>31553</v>
      </c>
      <c r="M126">
        <v>69158</v>
      </c>
      <c r="N126">
        <v>100711</v>
      </c>
    </row>
    <row r="127" spans="1:14" x14ac:dyDescent="0.25">
      <c r="A127" t="s">
        <v>5</v>
      </c>
      <c r="B127" t="s">
        <v>6</v>
      </c>
      <c r="C127">
        <v>1</v>
      </c>
      <c r="D127">
        <v>21</v>
      </c>
      <c r="E127" t="s">
        <v>4</v>
      </c>
      <c r="F127">
        <v>26</v>
      </c>
      <c r="G127" t="s">
        <v>1</v>
      </c>
      <c r="H127">
        <v>37</v>
      </c>
      <c r="I127">
        <v>14</v>
      </c>
      <c r="J127">
        <v>23</v>
      </c>
      <c r="K127">
        <v>11</v>
      </c>
      <c r="L127">
        <v>29831</v>
      </c>
      <c r="M127">
        <v>505603</v>
      </c>
      <c r="N127">
        <v>535434</v>
      </c>
    </row>
    <row r="128" spans="1:14" x14ac:dyDescent="0.25">
      <c r="A128" t="s">
        <v>5</v>
      </c>
      <c r="B128" t="s">
        <v>6</v>
      </c>
      <c r="C128">
        <v>1</v>
      </c>
      <c r="D128">
        <v>22</v>
      </c>
      <c r="E128" t="s">
        <v>4</v>
      </c>
      <c r="F128">
        <v>26</v>
      </c>
      <c r="G128" t="s">
        <v>1</v>
      </c>
      <c r="H128">
        <v>42</v>
      </c>
      <c r="I128">
        <v>12</v>
      </c>
      <c r="J128">
        <v>27</v>
      </c>
      <c r="K128">
        <v>9</v>
      </c>
      <c r="L128">
        <v>31084</v>
      </c>
      <c r="M128">
        <v>445245</v>
      </c>
      <c r="N128">
        <v>476329</v>
      </c>
    </row>
    <row r="129" spans="1:14" x14ac:dyDescent="0.25">
      <c r="A129" t="s">
        <v>5</v>
      </c>
      <c r="B129" t="s">
        <v>6</v>
      </c>
      <c r="C129">
        <v>1</v>
      </c>
      <c r="D129">
        <v>23</v>
      </c>
      <c r="E129" t="s">
        <v>4</v>
      </c>
      <c r="F129">
        <v>26</v>
      </c>
      <c r="G129" t="s">
        <v>2</v>
      </c>
      <c r="H129">
        <v>42</v>
      </c>
      <c r="I129">
        <v>14</v>
      </c>
      <c r="J129">
        <v>28</v>
      </c>
      <c r="K129">
        <v>13</v>
      </c>
      <c r="L129">
        <v>69197</v>
      </c>
      <c r="M129">
        <v>530928</v>
      </c>
      <c r="N129">
        <v>600125</v>
      </c>
    </row>
    <row r="130" spans="1:14" x14ac:dyDescent="0.25">
      <c r="A130" t="s">
        <v>5</v>
      </c>
      <c r="B130" t="s">
        <v>7</v>
      </c>
      <c r="C130">
        <v>0</v>
      </c>
      <c r="D130">
        <v>1</v>
      </c>
      <c r="E130" t="s">
        <v>0</v>
      </c>
      <c r="F130">
        <v>17</v>
      </c>
      <c r="G130" t="s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5">
      <c r="A131" t="s">
        <v>5</v>
      </c>
      <c r="B131" t="s">
        <v>7</v>
      </c>
      <c r="C131">
        <v>0</v>
      </c>
      <c r="D131">
        <v>2</v>
      </c>
      <c r="E131" t="s">
        <v>0</v>
      </c>
      <c r="F131">
        <v>17</v>
      </c>
      <c r="G131" t="s">
        <v>1</v>
      </c>
      <c r="H131">
        <v>0</v>
      </c>
      <c r="I131">
        <v>1</v>
      </c>
      <c r="J131">
        <v>0</v>
      </c>
      <c r="K131">
        <v>1</v>
      </c>
      <c r="L131">
        <v>0</v>
      </c>
      <c r="M131">
        <v>1287</v>
      </c>
      <c r="N131">
        <v>1287</v>
      </c>
    </row>
    <row r="132" spans="1:14" x14ac:dyDescent="0.25">
      <c r="A132" t="s">
        <v>5</v>
      </c>
      <c r="B132" t="s">
        <v>7</v>
      </c>
      <c r="C132">
        <v>0</v>
      </c>
      <c r="D132">
        <v>3</v>
      </c>
      <c r="E132" t="s">
        <v>0</v>
      </c>
      <c r="F132">
        <v>22</v>
      </c>
      <c r="G132" t="s">
        <v>1</v>
      </c>
      <c r="H132">
        <v>0</v>
      </c>
      <c r="I132">
        <v>1</v>
      </c>
      <c r="J132">
        <v>0</v>
      </c>
      <c r="K132">
        <v>1</v>
      </c>
      <c r="L132">
        <v>0</v>
      </c>
      <c r="M132">
        <v>1290</v>
      </c>
      <c r="N132">
        <v>1290</v>
      </c>
    </row>
    <row r="133" spans="1:14" x14ac:dyDescent="0.25">
      <c r="A133" t="s">
        <v>5</v>
      </c>
      <c r="B133" t="s">
        <v>7</v>
      </c>
      <c r="C133">
        <v>0</v>
      </c>
      <c r="D133">
        <v>4</v>
      </c>
      <c r="E133" t="s">
        <v>0</v>
      </c>
      <c r="F133">
        <v>22</v>
      </c>
      <c r="G133" t="s">
        <v>1</v>
      </c>
      <c r="H133">
        <v>0</v>
      </c>
      <c r="I133">
        <v>1</v>
      </c>
      <c r="J133">
        <v>0</v>
      </c>
      <c r="K133">
        <v>1</v>
      </c>
      <c r="L133">
        <v>0</v>
      </c>
      <c r="M133">
        <v>1292</v>
      </c>
      <c r="N133">
        <v>1292</v>
      </c>
    </row>
    <row r="134" spans="1:14" x14ac:dyDescent="0.25">
      <c r="A134" t="s">
        <v>5</v>
      </c>
      <c r="B134" t="s">
        <v>7</v>
      </c>
      <c r="C134">
        <v>0</v>
      </c>
      <c r="D134">
        <v>5</v>
      </c>
      <c r="E134" t="s">
        <v>0</v>
      </c>
      <c r="F134">
        <v>22</v>
      </c>
      <c r="G134" t="s">
        <v>1</v>
      </c>
      <c r="H134">
        <v>0</v>
      </c>
      <c r="I134">
        <v>1</v>
      </c>
      <c r="J134">
        <v>0</v>
      </c>
      <c r="K134">
        <v>1</v>
      </c>
      <c r="L134">
        <v>0</v>
      </c>
      <c r="M134">
        <v>1252</v>
      </c>
      <c r="N134">
        <v>1252</v>
      </c>
    </row>
    <row r="135" spans="1:14" x14ac:dyDescent="0.25">
      <c r="A135" t="s">
        <v>5</v>
      </c>
      <c r="B135" t="s">
        <v>7</v>
      </c>
      <c r="C135">
        <v>0</v>
      </c>
      <c r="D135">
        <v>6</v>
      </c>
      <c r="E135" t="s">
        <v>0</v>
      </c>
      <c r="F135">
        <v>22</v>
      </c>
      <c r="G135" t="s">
        <v>1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1266</v>
      </c>
      <c r="N135">
        <v>1266</v>
      </c>
    </row>
    <row r="136" spans="1:14" x14ac:dyDescent="0.25">
      <c r="A136" t="s">
        <v>5</v>
      </c>
      <c r="B136" t="s">
        <v>7</v>
      </c>
      <c r="C136">
        <v>0</v>
      </c>
      <c r="D136">
        <v>7</v>
      </c>
      <c r="E136" t="s">
        <v>0</v>
      </c>
      <c r="F136">
        <v>22</v>
      </c>
      <c r="G136" t="s">
        <v>1</v>
      </c>
      <c r="H136">
        <v>0</v>
      </c>
      <c r="I136">
        <v>1</v>
      </c>
      <c r="J136">
        <v>0</v>
      </c>
      <c r="K136">
        <v>1</v>
      </c>
      <c r="L136">
        <v>0</v>
      </c>
      <c r="M136">
        <v>1256</v>
      </c>
      <c r="N136">
        <v>1256</v>
      </c>
    </row>
    <row r="137" spans="1:14" x14ac:dyDescent="0.25">
      <c r="A137" t="s">
        <v>5</v>
      </c>
      <c r="B137" t="s">
        <v>7</v>
      </c>
      <c r="C137">
        <v>0</v>
      </c>
      <c r="D137">
        <v>8</v>
      </c>
      <c r="E137" t="s">
        <v>0</v>
      </c>
      <c r="F137">
        <v>24</v>
      </c>
      <c r="G137" t="s">
        <v>1</v>
      </c>
      <c r="H137">
        <v>0</v>
      </c>
      <c r="I137">
        <v>5</v>
      </c>
      <c r="J137">
        <v>0</v>
      </c>
      <c r="K137">
        <v>3</v>
      </c>
      <c r="L137">
        <v>0</v>
      </c>
      <c r="M137">
        <v>8629</v>
      </c>
      <c r="N137">
        <v>8629</v>
      </c>
    </row>
    <row r="138" spans="1:14" x14ac:dyDescent="0.25">
      <c r="A138" t="s">
        <v>5</v>
      </c>
      <c r="B138" t="s">
        <v>7</v>
      </c>
      <c r="C138">
        <v>0</v>
      </c>
      <c r="D138">
        <v>9</v>
      </c>
      <c r="E138" t="s">
        <v>0</v>
      </c>
      <c r="F138">
        <v>24</v>
      </c>
      <c r="G138" t="s">
        <v>1</v>
      </c>
      <c r="H138">
        <v>0</v>
      </c>
      <c r="I138">
        <v>7</v>
      </c>
      <c r="J138">
        <v>0</v>
      </c>
      <c r="K138">
        <v>5</v>
      </c>
      <c r="L138">
        <v>0</v>
      </c>
      <c r="M138">
        <v>12011</v>
      </c>
      <c r="N138">
        <v>12011</v>
      </c>
    </row>
    <row r="139" spans="1:14" x14ac:dyDescent="0.25">
      <c r="A139" t="s">
        <v>5</v>
      </c>
      <c r="B139" t="s">
        <v>7</v>
      </c>
      <c r="C139">
        <v>0</v>
      </c>
      <c r="D139">
        <v>10</v>
      </c>
      <c r="E139" t="s">
        <v>0</v>
      </c>
      <c r="F139">
        <v>24</v>
      </c>
      <c r="G139" t="s">
        <v>1</v>
      </c>
      <c r="H139">
        <v>0</v>
      </c>
      <c r="I139">
        <v>7</v>
      </c>
      <c r="J139">
        <v>0</v>
      </c>
      <c r="K139">
        <v>5</v>
      </c>
      <c r="L139">
        <v>0</v>
      </c>
      <c r="M139">
        <v>12095</v>
      </c>
      <c r="N139">
        <v>12095</v>
      </c>
    </row>
    <row r="140" spans="1:14" x14ac:dyDescent="0.25">
      <c r="A140" t="s">
        <v>5</v>
      </c>
      <c r="B140" t="s">
        <v>7</v>
      </c>
      <c r="C140">
        <v>0</v>
      </c>
      <c r="D140">
        <v>11</v>
      </c>
      <c r="E140" t="s">
        <v>0</v>
      </c>
      <c r="F140">
        <v>24</v>
      </c>
      <c r="G140" t="s">
        <v>1</v>
      </c>
      <c r="H140">
        <v>0</v>
      </c>
      <c r="I140">
        <v>9</v>
      </c>
      <c r="J140">
        <v>0</v>
      </c>
      <c r="K140">
        <v>7</v>
      </c>
      <c r="L140">
        <v>0</v>
      </c>
      <c r="M140">
        <v>17893</v>
      </c>
      <c r="N140">
        <v>17893</v>
      </c>
    </row>
    <row r="141" spans="1:14" x14ac:dyDescent="0.25">
      <c r="A141" t="s">
        <v>5</v>
      </c>
      <c r="B141" t="s">
        <v>7</v>
      </c>
      <c r="C141">
        <v>0</v>
      </c>
      <c r="D141">
        <v>12</v>
      </c>
      <c r="E141" t="s">
        <v>0</v>
      </c>
      <c r="F141">
        <v>24</v>
      </c>
      <c r="G141" t="s">
        <v>1</v>
      </c>
      <c r="H141">
        <v>0</v>
      </c>
      <c r="I141">
        <v>16</v>
      </c>
      <c r="J141">
        <v>0</v>
      </c>
      <c r="K141">
        <v>14</v>
      </c>
      <c r="L141">
        <v>0</v>
      </c>
      <c r="M141">
        <v>37455</v>
      </c>
      <c r="N141">
        <v>37455</v>
      </c>
    </row>
    <row r="142" spans="1:14" x14ac:dyDescent="0.25">
      <c r="A142" t="s">
        <v>5</v>
      </c>
      <c r="B142" t="s">
        <v>7</v>
      </c>
      <c r="C142">
        <v>0</v>
      </c>
      <c r="D142">
        <v>13</v>
      </c>
      <c r="E142" t="s">
        <v>0</v>
      </c>
      <c r="F142">
        <v>24</v>
      </c>
      <c r="G142" t="s">
        <v>1</v>
      </c>
      <c r="H142">
        <v>0</v>
      </c>
      <c r="I142">
        <v>16</v>
      </c>
      <c r="J142">
        <v>0</v>
      </c>
      <c r="K142">
        <v>14</v>
      </c>
      <c r="L142">
        <v>0</v>
      </c>
      <c r="M142">
        <v>37270</v>
      </c>
      <c r="N142">
        <v>37270</v>
      </c>
    </row>
    <row r="143" spans="1:14" x14ac:dyDescent="0.25">
      <c r="A143" t="s">
        <v>5</v>
      </c>
      <c r="B143" t="s">
        <v>7</v>
      </c>
      <c r="C143">
        <v>0</v>
      </c>
      <c r="D143">
        <v>14</v>
      </c>
      <c r="E143" t="s">
        <v>0</v>
      </c>
      <c r="F143">
        <v>29</v>
      </c>
      <c r="G143" t="s">
        <v>1</v>
      </c>
      <c r="H143">
        <v>0</v>
      </c>
      <c r="I143">
        <v>26</v>
      </c>
      <c r="J143">
        <v>0</v>
      </c>
      <c r="K143">
        <v>24</v>
      </c>
      <c r="L143">
        <v>0</v>
      </c>
      <c r="M143">
        <v>210465</v>
      </c>
      <c r="N143">
        <v>210465</v>
      </c>
    </row>
    <row r="144" spans="1:14" x14ac:dyDescent="0.25">
      <c r="A144" t="s">
        <v>5</v>
      </c>
      <c r="B144" t="s">
        <v>7</v>
      </c>
      <c r="C144">
        <v>0</v>
      </c>
      <c r="D144">
        <v>15</v>
      </c>
      <c r="E144" t="s">
        <v>0</v>
      </c>
      <c r="F144">
        <v>29</v>
      </c>
      <c r="G144" t="s">
        <v>1</v>
      </c>
      <c r="H144">
        <v>0</v>
      </c>
      <c r="I144">
        <v>31</v>
      </c>
      <c r="J144">
        <v>0</v>
      </c>
      <c r="K144">
        <v>26</v>
      </c>
      <c r="L144">
        <v>0</v>
      </c>
      <c r="M144">
        <v>236301</v>
      </c>
      <c r="N144">
        <v>236301</v>
      </c>
    </row>
    <row r="145" spans="1:14" x14ac:dyDescent="0.25">
      <c r="A145" t="s">
        <v>5</v>
      </c>
      <c r="B145" t="s">
        <v>7</v>
      </c>
      <c r="C145">
        <v>0</v>
      </c>
      <c r="D145">
        <v>16</v>
      </c>
      <c r="E145" t="s">
        <v>0</v>
      </c>
      <c r="F145">
        <v>29</v>
      </c>
      <c r="G145" t="s">
        <v>1</v>
      </c>
      <c r="H145">
        <v>0</v>
      </c>
      <c r="I145">
        <v>34</v>
      </c>
      <c r="J145">
        <v>0</v>
      </c>
      <c r="K145">
        <v>28</v>
      </c>
      <c r="L145">
        <v>0</v>
      </c>
      <c r="M145">
        <v>298077</v>
      </c>
      <c r="N145">
        <v>298077</v>
      </c>
    </row>
    <row r="146" spans="1:14" x14ac:dyDescent="0.25">
      <c r="A146" t="s">
        <v>5</v>
      </c>
      <c r="B146" t="s">
        <v>7</v>
      </c>
      <c r="C146">
        <v>0</v>
      </c>
      <c r="D146">
        <v>17</v>
      </c>
      <c r="E146" t="s">
        <v>0</v>
      </c>
      <c r="F146">
        <v>29</v>
      </c>
      <c r="G146" t="s">
        <v>1</v>
      </c>
      <c r="H146">
        <v>0</v>
      </c>
      <c r="I146">
        <v>35</v>
      </c>
      <c r="J146">
        <v>0</v>
      </c>
      <c r="K146">
        <v>30</v>
      </c>
      <c r="L146">
        <v>0</v>
      </c>
      <c r="M146">
        <v>398290</v>
      </c>
      <c r="N146">
        <v>398290</v>
      </c>
    </row>
    <row r="147" spans="1:14" x14ac:dyDescent="0.25">
      <c r="A147" t="s">
        <v>5</v>
      </c>
      <c r="B147" t="s">
        <v>7</v>
      </c>
      <c r="C147">
        <v>0</v>
      </c>
      <c r="D147">
        <v>18</v>
      </c>
      <c r="E147" t="s">
        <v>0</v>
      </c>
      <c r="F147">
        <v>29</v>
      </c>
      <c r="G147" t="s">
        <v>1</v>
      </c>
      <c r="H147">
        <v>0</v>
      </c>
      <c r="I147">
        <v>37</v>
      </c>
      <c r="J147">
        <v>0</v>
      </c>
      <c r="K147">
        <v>32</v>
      </c>
      <c r="L147">
        <v>0</v>
      </c>
      <c r="M147">
        <v>452631</v>
      </c>
      <c r="N147">
        <v>452631</v>
      </c>
    </row>
    <row r="148" spans="1:14" x14ac:dyDescent="0.25">
      <c r="A148" t="s">
        <v>5</v>
      </c>
      <c r="B148" t="s">
        <v>7</v>
      </c>
      <c r="C148">
        <v>0</v>
      </c>
      <c r="D148">
        <v>19</v>
      </c>
      <c r="E148" t="s">
        <v>0</v>
      </c>
      <c r="F148">
        <v>29</v>
      </c>
      <c r="G148" t="s">
        <v>1</v>
      </c>
      <c r="H148">
        <v>0</v>
      </c>
      <c r="I148">
        <v>45</v>
      </c>
      <c r="J148">
        <v>0</v>
      </c>
      <c r="K148">
        <v>37</v>
      </c>
      <c r="L148">
        <v>0</v>
      </c>
      <c r="M148">
        <v>588040</v>
      </c>
      <c r="N148">
        <v>588040</v>
      </c>
    </row>
    <row r="149" spans="1:14" x14ac:dyDescent="0.25">
      <c r="A149" t="s">
        <v>5</v>
      </c>
      <c r="B149" t="s">
        <v>7</v>
      </c>
      <c r="C149">
        <v>0</v>
      </c>
      <c r="D149">
        <v>20</v>
      </c>
      <c r="E149" t="s">
        <v>0</v>
      </c>
      <c r="F149">
        <v>29</v>
      </c>
      <c r="G149" t="s">
        <v>1</v>
      </c>
      <c r="H149">
        <v>0</v>
      </c>
      <c r="I149">
        <v>45</v>
      </c>
      <c r="J149">
        <v>0</v>
      </c>
      <c r="K149">
        <v>37</v>
      </c>
      <c r="L149">
        <v>0</v>
      </c>
      <c r="M149">
        <v>588646</v>
      </c>
      <c r="N149">
        <v>588646</v>
      </c>
    </row>
    <row r="150" spans="1:14" x14ac:dyDescent="0.25">
      <c r="A150" t="s">
        <v>5</v>
      </c>
      <c r="B150" t="s">
        <v>7</v>
      </c>
      <c r="C150">
        <v>0</v>
      </c>
      <c r="D150">
        <v>21</v>
      </c>
      <c r="E150" t="s">
        <v>0</v>
      </c>
      <c r="F150">
        <v>29</v>
      </c>
      <c r="G150" t="s">
        <v>1</v>
      </c>
      <c r="H150">
        <v>0</v>
      </c>
      <c r="I150">
        <v>51</v>
      </c>
      <c r="J150">
        <v>0</v>
      </c>
      <c r="K150">
        <v>42</v>
      </c>
      <c r="L150">
        <v>0</v>
      </c>
      <c r="M150">
        <v>368354</v>
      </c>
      <c r="N150">
        <v>368354</v>
      </c>
    </row>
    <row r="151" spans="1:14" x14ac:dyDescent="0.25">
      <c r="A151" t="s">
        <v>5</v>
      </c>
      <c r="B151" t="s">
        <v>7</v>
      </c>
      <c r="C151">
        <v>0</v>
      </c>
      <c r="D151">
        <v>22</v>
      </c>
      <c r="E151" t="s">
        <v>0</v>
      </c>
      <c r="F151">
        <v>29</v>
      </c>
      <c r="G151" t="s">
        <v>1</v>
      </c>
      <c r="H151">
        <v>0</v>
      </c>
      <c r="I151">
        <v>51</v>
      </c>
      <c r="J151">
        <v>0</v>
      </c>
      <c r="K151">
        <v>42</v>
      </c>
      <c r="L151">
        <v>0</v>
      </c>
      <c r="M151">
        <v>379165</v>
      </c>
      <c r="N151">
        <v>379165</v>
      </c>
    </row>
    <row r="152" spans="1:14" x14ac:dyDescent="0.25">
      <c r="A152" t="s">
        <v>5</v>
      </c>
      <c r="B152" t="s">
        <v>7</v>
      </c>
      <c r="C152">
        <v>0</v>
      </c>
      <c r="D152">
        <v>23</v>
      </c>
      <c r="E152" t="s">
        <v>0</v>
      </c>
      <c r="F152">
        <v>29</v>
      </c>
      <c r="G152" t="s">
        <v>2</v>
      </c>
      <c r="H152">
        <v>0</v>
      </c>
      <c r="I152">
        <v>53</v>
      </c>
      <c r="J152">
        <v>0</v>
      </c>
      <c r="K152">
        <v>44</v>
      </c>
      <c r="L152">
        <v>0</v>
      </c>
      <c r="M152">
        <v>600177</v>
      </c>
      <c r="N152">
        <v>600177</v>
      </c>
    </row>
    <row r="153" spans="1:14" x14ac:dyDescent="0.25">
      <c r="A153" t="s">
        <v>5</v>
      </c>
      <c r="B153" t="s">
        <v>7</v>
      </c>
      <c r="C153">
        <v>0</v>
      </c>
      <c r="D153">
        <v>1</v>
      </c>
      <c r="E153" t="s">
        <v>3</v>
      </c>
      <c r="F153">
        <v>17</v>
      </c>
      <c r="G153" t="s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25">
      <c r="A154" t="s">
        <v>5</v>
      </c>
      <c r="B154" t="s">
        <v>7</v>
      </c>
      <c r="C154">
        <v>0</v>
      </c>
      <c r="D154">
        <v>2</v>
      </c>
      <c r="E154" t="s">
        <v>3</v>
      </c>
      <c r="F154">
        <v>17</v>
      </c>
      <c r="G154" t="s">
        <v>1</v>
      </c>
      <c r="H154">
        <v>1</v>
      </c>
      <c r="I154">
        <v>0</v>
      </c>
      <c r="J154">
        <v>1</v>
      </c>
      <c r="K154">
        <v>0</v>
      </c>
      <c r="L154">
        <v>158</v>
      </c>
      <c r="M154">
        <v>0</v>
      </c>
      <c r="N154">
        <v>158</v>
      </c>
    </row>
    <row r="155" spans="1:14" x14ac:dyDescent="0.25">
      <c r="A155" t="s">
        <v>5</v>
      </c>
      <c r="B155" t="s">
        <v>7</v>
      </c>
      <c r="C155">
        <v>0</v>
      </c>
      <c r="D155">
        <v>3</v>
      </c>
      <c r="E155" t="s">
        <v>3</v>
      </c>
      <c r="F155">
        <v>22</v>
      </c>
      <c r="G155" t="s">
        <v>1</v>
      </c>
      <c r="H155">
        <v>1</v>
      </c>
      <c r="I155">
        <v>0</v>
      </c>
      <c r="J155">
        <v>1</v>
      </c>
      <c r="K155">
        <v>0</v>
      </c>
      <c r="L155">
        <v>152</v>
      </c>
      <c r="M155">
        <v>0</v>
      </c>
      <c r="N155">
        <v>152</v>
      </c>
    </row>
    <row r="156" spans="1:14" x14ac:dyDescent="0.25">
      <c r="A156" t="s">
        <v>5</v>
      </c>
      <c r="B156" t="s">
        <v>7</v>
      </c>
      <c r="C156">
        <v>0</v>
      </c>
      <c r="D156">
        <v>4</v>
      </c>
      <c r="E156" t="s">
        <v>3</v>
      </c>
      <c r="F156">
        <v>22</v>
      </c>
      <c r="G156" t="s">
        <v>1</v>
      </c>
      <c r="H156">
        <v>1</v>
      </c>
      <c r="I156">
        <v>0</v>
      </c>
      <c r="J156">
        <v>1</v>
      </c>
      <c r="K156">
        <v>0</v>
      </c>
      <c r="L156">
        <v>171</v>
      </c>
      <c r="M156">
        <v>0</v>
      </c>
      <c r="N156">
        <v>171</v>
      </c>
    </row>
    <row r="157" spans="1:14" x14ac:dyDescent="0.25">
      <c r="A157" t="s">
        <v>5</v>
      </c>
      <c r="B157" t="s">
        <v>7</v>
      </c>
      <c r="C157">
        <v>0</v>
      </c>
      <c r="D157">
        <v>5</v>
      </c>
      <c r="E157" t="s">
        <v>3</v>
      </c>
      <c r="F157">
        <v>22</v>
      </c>
      <c r="G157" t="s">
        <v>1</v>
      </c>
      <c r="H157">
        <v>1</v>
      </c>
      <c r="I157">
        <v>0</v>
      </c>
      <c r="J157">
        <v>1</v>
      </c>
      <c r="K157">
        <v>0</v>
      </c>
      <c r="L157">
        <v>150</v>
      </c>
      <c r="M157">
        <v>0</v>
      </c>
      <c r="N157">
        <v>150</v>
      </c>
    </row>
    <row r="158" spans="1:14" x14ac:dyDescent="0.25">
      <c r="A158" t="s">
        <v>5</v>
      </c>
      <c r="B158" t="s">
        <v>7</v>
      </c>
      <c r="C158">
        <v>0</v>
      </c>
      <c r="D158">
        <v>6</v>
      </c>
      <c r="E158" t="s">
        <v>3</v>
      </c>
      <c r="F158">
        <v>22</v>
      </c>
      <c r="G158" t="s">
        <v>1</v>
      </c>
      <c r="H158">
        <v>1</v>
      </c>
      <c r="I158">
        <v>0</v>
      </c>
      <c r="J158">
        <v>1</v>
      </c>
      <c r="K158">
        <v>0</v>
      </c>
      <c r="L158">
        <v>151</v>
      </c>
      <c r="M158">
        <v>0</v>
      </c>
      <c r="N158">
        <v>151</v>
      </c>
    </row>
    <row r="159" spans="1:14" x14ac:dyDescent="0.25">
      <c r="A159" t="s">
        <v>5</v>
      </c>
      <c r="B159" t="s">
        <v>7</v>
      </c>
      <c r="C159">
        <v>0</v>
      </c>
      <c r="D159">
        <v>7</v>
      </c>
      <c r="E159" t="s">
        <v>3</v>
      </c>
      <c r="F159">
        <v>22</v>
      </c>
      <c r="G159" t="s">
        <v>1</v>
      </c>
      <c r="H159">
        <v>1</v>
      </c>
      <c r="I159">
        <v>0</v>
      </c>
      <c r="J159">
        <v>1</v>
      </c>
      <c r="K159">
        <v>0</v>
      </c>
      <c r="L159">
        <v>151</v>
      </c>
      <c r="M159">
        <v>0</v>
      </c>
      <c r="N159">
        <v>151</v>
      </c>
    </row>
    <row r="160" spans="1:14" x14ac:dyDescent="0.25">
      <c r="A160" t="s">
        <v>5</v>
      </c>
      <c r="B160" t="s">
        <v>7</v>
      </c>
      <c r="C160">
        <v>0</v>
      </c>
      <c r="D160">
        <v>8</v>
      </c>
      <c r="E160" t="s">
        <v>3</v>
      </c>
      <c r="F160">
        <v>24</v>
      </c>
      <c r="G160" t="s">
        <v>1</v>
      </c>
      <c r="H160">
        <v>4</v>
      </c>
      <c r="I160">
        <v>0</v>
      </c>
      <c r="J160">
        <v>2</v>
      </c>
      <c r="K160">
        <v>0</v>
      </c>
      <c r="L160">
        <v>717</v>
      </c>
      <c r="M160">
        <v>0</v>
      </c>
      <c r="N160">
        <v>717</v>
      </c>
    </row>
    <row r="161" spans="1:14" x14ac:dyDescent="0.25">
      <c r="A161" t="s">
        <v>5</v>
      </c>
      <c r="B161" t="s">
        <v>7</v>
      </c>
      <c r="C161">
        <v>0</v>
      </c>
      <c r="D161">
        <v>9</v>
      </c>
      <c r="E161" t="s">
        <v>3</v>
      </c>
      <c r="F161">
        <v>24</v>
      </c>
      <c r="G161" t="s">
        <v>1</v>
      </c>
      <c r="H161">
        <v>6</v>
      </c>
      <c r="I161">
        <v>0</v>
      </c>
      <c r="J161">
        <v>4</v>
      </c>
      <c r="K161">
        <v>0</v>
      </c>
      <c r="L161">
        <v>1082</v>
      </c>
      <c r="M161">
        <v>0</v>
      </c>
      <c r="N161">
        <v>1082</v>
      </c>
    </row>
    <row r="162" spans="1:14" x14ac:dyDescent="0.25">
      <c r="A162" t="s">
        <v>5</v>
      </c>
      <c r="B162" t="s">
        <v>7</v>
      </c>
      <c r="C162">
        <v>0</v>
      </c>
      <c r="D162">
        <v>10</v>
      </c>
      <c r="E162" t="s">
        <v>3</v>
      </c>
      <c r="F162">
        <v>24</v>
      </c>
      <c r="G162" t="s">
        <v>1</v>
      </c>
      <c r="H162">
        <v>6</v>
      </c>
      <c r="I162">
        <v>0</v>
      </c>
      <c r="J162">
        <v>4</v>
      </c>
      <c r="K162">
        <v>0</v>
      </c>
      <c r="L162">
        <v>1063</v>
      </c>
      <c r="M162">
        <v>0</v>
      </c>
      <c r="N162">
        <v>1063</v>
      </c>
    </row>
    <row r="163" spans="1:14" x14ac:dyDescent="0.25">
      <c r="A163" t="s">
        <v>5</v>
      </c>
      <c r="B163" t="s">
        <v>7</v>
      </c>
      <c r="C163">
        <v>0</v>
      </c>
      <c r="D163">
        <v>11</v>
      </c>
      <c r="E163" t="s">
        <v>3</v>
      </c>
      <c r="F163">
        <v>24</v>
      </c>
      <c r="G163" t="s">
        <v>1</v>
      </c>
      <c r="H163">
        <v>7</v>
      </c>
      <c r="I163">
        <v>0</v>
      </c>
      <c r="J163">
        <v>5</v>
      </c>
      <c r="K163">
        <v>0</v>
      </c>
      <c r="L163">
        <v>1205</v>
      </c>
      <c r="M163">
        <v>0</v>
      </c>
      <c r="N163">
        <v>1205</v>
      </c>
    </row>
    <row r="164" spans="1:14" x14ac:dyDescent="0.25">
      <c r="A164" t="s">
        <v>5</v>
      </c>
      <c r="B164" t="s">
        <v>7</v>
      </c>
      <c r="C164">
        <v>0</v>
      </c>
      <c r="D164">
        <v>12</v>
      </c>
      <c r="E164" t="s">
        <v>3</v>
      </c>
      <c r="F164">
        <v>24</v>
      </c>
      <c r="G164" t="s">
        <v>1</v>
      </c>
      <c r="H164">
        <v>9</v>
      </c>
      <c r="I164">
        <v>0</v>
      </c>
      <c r="J164">
        <v>7</v>
      </c>
      <c r="K164">
        <v>0</v>
      </c>
      <c r="L164">
        <v>1683</v>
      </c>
      <c r="M164">
        <v>0</v>
      </c>
      <c r="N164">
        <v>1683</v>
      </c>
    </row>
    <row r="165" spans="1:14" x14ac:dyDescent="0.25">
      <c r="A165" t="s">
        <v>5</v>
      </c>
      <c r="B165" t="s">
        <v>7</v>
      </c>
      <c r="C165">
        <v>0</v>
      </c>
      <c r="D165">
        <v>13</v>
      </c>
      <c r="E165" t="s">
        <v>3</v>
      </c>
      <c r="F165">
        <v>24</v>
      </c>
      <c r="G165" t="s">
        <v>1</v>
      </c>
      <c r="H165">
        <v>9</v>
      </c>
      <c r="I165">
        <v>0</v>
      </c>
      <c r="J165">
        <v>7</v>
      </c>
      <c r="K165">
        <v>0</v>
      </c>
      <c r="L165">
        <v>1639</v>
      </c>
      <c r="M165">
        <v>0</v>
      </c>
      <c r="N165">
        <v>1639</v>
      </c>
    </row>
    <row r="166" spans="1:14" x14ac:dyDescent="0.25">
      <c r="A166" t="s">
        <v>5</v>
      </c>
      <c r="B166" t="s">
        <v>7</v>
      </c>
      <c r="C166">
        <v>0</v>
      </c>
      <c r="D166">
        <v>14</v>
      </c>
      <c r="E166" t="s">
        <v>3</v>
      </c>
      <c r="F166">
        <v>29</v>
      </c>
      <c r="G166" t="s">
        <v>1</v>
      </c>
      <c r="H166">
        <v>18</v>
      </c>
      <c r="I166">
        <v>0</v>
      </c>
      <c r="J166">
        <v>16</v>
      </c>
      <c r="K166">
        <v>0</v>
      </c>
      <c r="L166">
        <v>7133</v>
      </c>
      <c r="M166">
        <v>0</v>
      </c>
      <c r="N166">
        <v>7133</v>
      </c>
    </row>
    <row r="167" spans="1:14" x14ac:dyDescent="0.25">
      <c r="A167" t="s">
        <v>5</v>
      </c>
      <c r="B167" t="s">
        <v>7</v>
      </c>
      <c r="C167">
        <v>0</v>
      </c>
      <c r="D167">
        <v>15</v>
      </c>
      <c r="E167" t="s">
        <v>3</v>
      </c>
      <c r="F167">
        <v>29</v>
      </c>
      <c r="G167" t="s">
        <v>1</v>
      </c>
      <c r="H167">
        <v>29</v>
      </c>
      <c r="I167">
        <v>0</v>
      </c>
      <c r="J167">
        <v>25</v>
      </c>
      <c r="K167">
        <v>0</v>
      </c>
      <c r="L167">
        <v>28289</v>
      </c>
      <c r="M167">
        <v>0</v>
      </c>
      <c r="N167">
        <v>28289</v>
      </c>
    </row>
    <row r="168" spans="1:14" x14ac:dyDescent="0.25">
      <c r="A168" t="s">
        <v>5</v>
      </c>
      <c r="B168" t="s">
        <v>7</v>
      </c>
      <c r="C168">
        <v>0</v>
      </c>
      <c r="D168">
        <v>16</v>
      </c>
      <c r="E168" t="s">
        <v>3</v>
      </c>
      <c r="F168">
        <v>29</v>
      </c>
      <c r="G168" t="s">
        <v>1</v>
      </c>
      <c r="H168">
        <v>34</v>
      </c>
      <c r="I168">
        <v>0</v>
      </c>
      <c r="J168">
        <v>28</v>
      </c>
      <c r="K168">
        <v>0</v>
      </c>
      <c r="L168">
        <v>53759</v>
      </c>
      <c r="M168">
        <v>0</v>
      </c>
      <c r="N168">
        <v>53759</v>
      </c>
    </row>
    <row r="169" spans="1:14" x14ac:dyDescent="0.25">
      <c r="A169" t="s">
        <v>5</v>
      </c>
      <c r="B169" t="s">
        <v>7</v>
      </c>
      <c r="C169">
        <v>0</v>
      </c>
      <c r="D169">
        <v>17</v>
      </c>
      <c r="E169" t="s">
        <v>3</v>
      </c>
      <c r="F169">
        <v>29</v>
      </c>
      <c r="G169" t="s">
        <v>1</v>
      </c>
      <c r="H169">
        <v>37</v>
      </c>
      <c r="I169">
        <v>0</v>
      </c>
      <c r="J169">
        <v>31</v>
      </c>
      <c r="K169">
        <v>0</v>
      </c>
      <c r="L169">
        <v>83363</v>
      </c>
      <c r="M169">
        <v>0</v>
      </c>
      <c r="N169">
        <v>83363</v>
      </c>
    </row>
    <row r="170" spans="1:14" x14ac:dyDescent="0.25">
      <c r="A170" t="s">
        <v>5</v>
      </c>
      <c r="B170" t="s">
        <v>7</v>
      </c>
      <c r="C170">
        <v>0</v>
      </c>
      <c r="D170">
        <v>18</v>
      </c>
      <c r="E170" t="s">
        <v>3</v>
      </c>
      <c r="F170">
        <v>29</v>
      </c>
      <c r="G170" t="s">
        <v>1</v>
      </c>
      <c r="H170">
        <v>40</v>
      </c>
      <c r="I170">
        <v>0</v>
      </c>
      <c r="J170">
        <v>34</v>
      </c>
      <c r="K170">
        <v>0</v>
      </c>
      <c r="L170">
        <v>73372</v>
      </c>
      <c r="M170">
        <v>0</v>
      </c>
      <c r="N170">
        <v>73372</v>
      </c>
    </row>
    <row r="171" spans="1:14" x14ac:dyDescent="0.25">
      <c r="A171" t="s">
        <v>5</v>
      </c>
      <c r="B171" t="s">
        <v>7</v>
      </c>
      <c r="C171">
        <v>0</v>
      </c>
      <c r="D171">
        <v>19</v>
      </c>
      <c r="E171" t="s">
        <v>3</v>
      </c>
      <c r="F171">
        <v>29</v>
      </c>
      <c r="G171" t="s">
        <v>1</v>
      </c>
      <c r="H171">
        <v>42</v>
      </c>
      <c r="I171">
        <v>0</v>
      </c>
      <c r="J171">
        <v>36</v>
      </c>
      <c r="K171">
        <v>0</v>
      </c>
      <c r="L171">
        <v>395350</v>
      </c>
      <c r="M171">
        <v>0</v>
      </c>
      <c r="N171">
        <v>395350</v>
      </c>
    </row>
    <row r="172" spans="1:14" x14ac:dyDescent="0.25">
      <c r="A172" t="s">
        <v>5</v>
      </c>
      <c r="B172" t="s">
        <v>7</v>
      </c>
      <c r="C172">
        <v>0</v>
      </c>
      <c r="D172">
        <v>20</v>
      </c>
      <c r="E172" t="s">
        <v>3</v>
      </c>
      <c r="F172">
        <v>29</v>
      </c>
      <c r="G172" t="s">
        <v>1</v>
      </c>
      <c r="H172">
        <v>42</v>
      </c>
      <c r="I172">
        <v>0</v>
      </c>
      <c r="J172">
        <v>36</v>
      </c>
      <c r="K172">
        <v>0</v>
      </c>
      <c r="L172">
        <v>373081</v>
      </c>
      <c r="M172">
        <v>0</v>
      </c>
      <c r="N172">
        <v>373081</v>
      </c>
    </row>
    <row r="173" spans="1:14" x14ac:dyDescent="0.25">
      <c r="A173" t="s">
        <v>5</v>
      </c>
      <c r="B173" t="s">
        <v>7</v>
      </c>
      <c r="C173">
        <v>0</v>
      </c>
      <c r="D173">
        <v>21</v>
      </c>
      <c r="E173" t="s">
        <v>3</v>
      </c>
      <c r="F173">
        <v>29</v>
      </c>
      <c r="G173" t="s">
        <v>1</v>
      </c>
      <c r="H173">
        <v>52</v>
      </c>
      <c r="I173">
        <v>0</v>
      </c>
      <c r="J173">
        <v>44</v>
      </c>
      <c r="K173">
        <v>0</v>
      </c>
      <c r="L173">
        <v>427546</v>
      </c>
      <c r="M173">
        <v>0</v>
      </c>
      <c r="N173">
        <v>427546</v>
      </c>
    </row>
    <row r="174" spans="1:14" x14ac:dyDescent="0.25">
      <c r="A174" t="s">
        <v>5</v>
      </c>
      <c r="B174" t="s">
        <v>7</v>
      </c>
      <c r="C174">
        <v>0</v>
      </c>
      <c r="D174">
        <v>22</v>
      </c>
      <c r="E174" t="s">
        <v>3</v>
      </c>
      <c r="F174">
        <v>29</v>
      </c>
      <c r="G174" t="s">
        <v>1</v>
      </c>
      <c r="H174">
        <v>52</v>
      </c>
      <c r="I174">
        <v>0</v>
      </c>
      <c r="J174">
        <v>44</v>
      </c>
      <c r="K174">
        <v>0</v>
      </c>
      <c r="L174">
        <v>431508</v>
      </c>
      <c r="M174">
        <v>0</v>
      </c>
      <c r="N174">
        <v>431508</v>
      </c>
    </row>
    <row r="175" spans="1:14" x14ac:dyDescent="0.25">
      <c r="A175" t="s">
        <v>5</v>
      </c>
      <c r="B175" t="s">
        <v>7</v>
      </c>
      <c r="C175">
        <v>0</v>
      </c>
      <c r="D175">
        <v>23</v>
      </c>
      <c r="E175" t="s">
        <v>3</v>
      </c>
      <c r="F175">
        <v>29</v>
      </c>
      <c r="G175" t="s">
        <v>2</v>
      </c>
      <c r="H175">
        <v>49</v>
      </c>
      <c r="I175">
        <v>0</v>
      </c>
      <c r="J175">
        <v>40</v>
      </c>
      <c r="K175">
        <v>0</v>
      </c>
      <c r="L175">
        <v>600133</v>
      </c>
      <c r="M175">
        <v>0</v>
      </c>
      <c r="N175">
        <v>600133</v>
      </c>
    </row>
    <row r="176" spans="1:14" x14ac:dyDescent="0.25">
      <c r="A176" t="s">
        <v>5</v>
      </c>
      <c r="B176" t="s">
        <v>7</v>
      </c>
      <c r="C176">
        <v>0</v>
      </c>
      <c r="D176">
        <v>1</v>
      </c>
      <c r="E176" t="s">
        <v>4</v>
      </c>
      <c r="F176">
        <v>17</v>
      </c>
      <c r="G176" t="s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25">
      <c r="A177" t="s">
        <v>5</v>
      </c>
      <c r="B177" t="s">
        <v>7</v>
      </c>
      <c r="C177">
        <v>0</v>
      </c>
      <c r="D177">
        <v>2</v>
      </c>
      <c r="E177" t="s">
        <v>4</v>
      </c>
      <c r="F177">
        <v>17</v>
      </c>
      <c r="G177" t="s">
        <v>1</v>
      </c>
      <c r="H177">
        <v>1</v>
      </c>
      <c r="I177">
        <v>0</v>
      </c>
      <c r="J177">
        <v>1</v>
      </c>
      <c r="K177">
        <v>0</v>
      </c>
      <c r="L177">
        <v>156</v>
      </c>
      <c r="M177">
        <v>0</v>
      </c>
      <c r="N177">
        <v>156</v>
      </c>
    </row>
    <row r="178" spans="1:14" x14ac:dyDescent="0.25">
      <c r="A178" t="s">
        <v>5</v>
      </c>
      <c r="B178" t="s">
        <v>7</v>
      </c>
      <c r="C178">
        <v>0</v>
      </c>
      <c r="D178">
        <v>3</v>
      </c>
      <c r="E178" t="s">
        <v>4</v>
      </c>
      <c r="F178">
        <v>22</v>
      </c>
      <c r="G178" t="s">
        <v>1</v>
      </c>
      <c r="H178">
        <v>1</v>
      </c>
      <c r="I178">
        <v>0</v>
      </c>
      <c r="J178">
        <v>1</v>
      </c>
      <c r="K178">
        <v>0</v>
      </c>
      <c r="L178">
        <v>156</v>
      </c>
      <c r="M178">
        <v>0</v>
      </c>
      <c r="N178">
        <v>156</v>
      </c>
    </row>
    <row r="179" spans="1:14" x14ac:dyDescent="0.25">
      <c r="A179" t="s">
        <v>5</v>
      </c>
      <c r="B179" t="s">
        <v>7</v>
      </c>
      <c r="C179">
        <v>0</v>
      </c>
      <c r="D179">
        <v>4</v>
      </c>
      <c r="E179" t="s">
        <v>4</v>
      </c>
      <c r="F179">
        <v>22</v>
      </c>
      <c r="G179" t="s">
        <v>1</v>
      </c>
      <c r="H179">
        <v>1</v>
      </c>
      <c r="I179">
        <v>0</v>
      </c>
      <c r="J179">
        <v>1</v>
      </c>
      <c r="K179">
        <v>0</v>
      </c>
      <c r="L179">
        <v>154</v>
      </c>
      <c r="M179">
        <v>0</v>
      </c>
      <c r="N179">
        <v>154</v>
      </c>
    </row>
    <row r="180" spans="1:14" x14ac:dyDescent="0.25">
      <c r="A180" t="s">
        <v>5</v>
      </c>
      <c r="B180" t="s">
        <v>7</v>
      </c>
      <c r="C180">
        <v>0</v>
      </c>
      <c r="D180">
        <v>5</v>
      </c>
      <c r="E180" t="s">
        <v>4</v>
      </c>
      <c r="F180">
        <v>22</v>
      </c>
      <c r="G180" t="s">
        <v>1</v>
      </c>
      <c r="H180">
        <v>1</v>
      </c>
      <c r="I180">
        <v>0</v>
      </c>
      <c r="J180">
        <v>1</v>
      </c>
      <c r="K180">
        <v>0</v>
      </c>
      <c r="L180">
        <v>154</v>
      </c>
      <c r="M180">
        <v>0</v>
      </c>
      <c r="N180">
        <v>154</v>
      </c>
    </row>
    <row r="181" spans="1:14" x14ac:dyDescent="0.25">
      <c r="A181" t="s">
        <v>5</v>
      </c>
      <c r="B181" t="s">
        <v>7</v>
      </c>
      <c r="C181">
        <v>0</v>
      </c>
      <c r="D181">
        <v>6</v>
      </c>
      <c r="E181" t="s">
        <v>4</v>
      </c>
      <c r="F181">
        <v>22</v>
      </c>
      <c r="G181" t="s">
        <v>1</v>
      </c>
      <c r="H181">
        <v>1</v>
      </c>
      <c r="I181">
        <v>0</v>
      </c>
      <c r="J181">
        <v>1</v>
      </c>
      <c r="K181">
        <v>0</v>
      </c>
      <c r="L181">
        <v>152</v>
      </c>
      <c r="M181">
        <v>0</v>
      </c>
      <c r="N181">
        <v>152</v>
      </c>
    </row>
    <row r="182" spans="1:14" x14ac:dyDescent="0.25">
      <c r="A182" t="s">
        <v>5</v>
      </c>
      <c r="B182" t="s">
        <v>7</v>
      </c>
      <c r="C182">
        <v>0</v>
      </c>
      <c r="D182">
        <v>7</v>
      </c>
      <c r="E182" t="s">
        <v>4</v>
      </c>
      <c r="F182">
        <v>22</v>
      </c>
      <c r="G182" t="s">
        <v>1</v>
      </c>
      <c r="H182">
        <v>1</v>
      </c>
      <c r="I182">
        <v>0</v>
      </c>
      <c r="J182">
        <v>1</v>
      </c>
      <c r="K182">
        <v>0</v>
      </c>
      <c r="L182">
        <v>153</v>
      </c>
      <c r="M182">
        <v>0</v>
      </c>
      <c r="N182">
        <v>153</v>
      </c>
    </row>
    <row r="183" spans="1:14" x14ac:dyDescent="0.25">
      <c r="A183" t="s">
        <v>5</v>
      </c>
      <c r="B183" t="s">
        <v>7</v>
      </c>
      <c r="C183">
        <v>0</v>
      </c>
      <c r="D183">
        <v>8</v>
      </c>
      <c r="E183" t="s">
        <v>4</v>
      </c>
      <c r="F183">
        <v>24</v>
      </c>
      <c r="G183" t="s">
        <v>1</v>
      </c>
      <c r="H183">
        <v>4</v>
      </c>
      <c r="I183">
        <v>0</v>
      </c>
      <c r="J183">
        <v>2</v>
      </c>
      <c r="K183">
        <v>0</v>
      </c>
      <c r="L183">
        <v>686</v>
      </c>
      <c r="M183">
        <v>0</v>
      </c>
      <c r="N183">
        <v>686</v>
      </c>
    </row>
    <row r="184" spans="1:14" x14ac:dyDescent="0.25">
      <c r="A184" t="s">
        <v>5</v>
      </c>
      <c r="B184" t="s">
        <v>7</v>
      </c>
      <c r="C184">
        <v>0</v>
      </c>
      <c r="D184">
        <v>9</v>
      </c>
      <c r="E184" t="s">
        <v>4</v>
      </c>
      <c r="F184">
        <v>24</v>
      </c>
      <c r="G184" t="s">
        <v>1</v>
      </c>
      <c r="H184">
        <v>6</v>
      </c>
      <c r="I184">
        <v>0</v>
      </c>
      <c r="J184">
        <v>4</v>
      </c>
      <c r="K184">
        <v>0</v>
      </c>
      <c r="L184">
        <v>1047</v>
      </c>
      <c r="M184">
        <v>0</v>
      </c>
      <c r="N184">
        <v>1047</v>
      </c>
    </row>
    <row r="185" spans="1:14" x14ac:dyDescent="0.25">
      <c r="A185" t="s">
        <v>5</v>
      </c>
      <c r="B185" t="s">
        <v>7</v>
      </c>
      <c r="C185">
        <v>0</v>
      </c>
      <c r="D185">
        <v>10</v>
      </c>
      <c r="E185" t="s">
        <v>4</v>
      </c>
      <c r="F185">
        <v>24</v>
      </c>
      <c r="G185" t="s">
        <v>1</v>
      </c>
      <c r="H185">
        <v>6</v>
      </c>
      <c r="I185">
        <v>0</v>
      </c>
      <c r="J185">
        <v>4</v>
      </c>
      <c r="K185">
        <v>0</v>
      </c>
      <c r="L185">
        <v>1047</v>
      </c>
      <c r="M185">
        <v>0</v>
      </c>
      <c r="N185">
        <v>1047</v>
      </c>
    </row>
    <row r="186" spans="1:14" x14ac:dyDescent="0.25">
      <c r="A186" t="s">
        <v>5</v>
      </c>
      <c r="B186" t="s">
        <v>7</v>
      </c>
      <c r="C186">
        <v>0</v>
      </c>
      <c r="D186">
        <v>11</v>
      </c>
      <c r="E186" t="s">
        <v>4</v>
      </c>
      <c r="F186">
        <v>24</v>
      </c>
      <c r="G186" t="s">
        <v>1</v>
      </c>
      <c r="H186">
        <v>7</v>
      </c>
      <c r="I186">
        <v>0</v>
      </c>
      <c r="J186">
        <v>5</v>
      </c>
      <c r="K186">
        <v>0</v>
      </c>
      <c r="L186">
        <v>1210</v>
      </c>
      <c r="M186">
        <v>0</v>
      </c>
      <c r="N186">
        <v>1210</v>
      </c>
    </row>
    <row r="187" spans="1:14" x14ac:dyDescent="0.25">
      <c r="A187" t="s">
        <v>5</v>
      </c>
      <c r="B187" t="s">
        <v>7</v>
      </c>
      <c r="C187">
        <v>0</v>
      </c>
      <c r="D187">
        <v>12</v>
      </c>
      <c r="E187" t="s">
        <v>4</v>
      </c>
      <c r="F187">
        <v>24</v>
      </c>
      <c r="G187" t="s">
        <v>1</v>
      </c>
      <c r="H187">
        <v>9</v>
      </c>
      <c r="I187">
        <v>0</v>
      </c>
      <c r="J187">
        <v>7</v>
      </c>
      <c r="K187">
        <v>0</v>
      </c>
      <c r="L187">
        <v>1654</v>
      </c>
      <c r="M187">
        <v>0</v>
      </c>
      <c r="N187">
        <v>1654</v>
      </c>
    </row>
    <row r="188" spans="1:14" x14ac:dyDescent="0.25">
      <c r="A188" t="s">
        <v>5</v>
      </c>
      <c r="B188" t="s">
        <v>7</v>
      </c>
      <c r="C188">
        <v>0</v>
      </c>
      <c r="D188">
        <v>13</v>
      </c>
      <c r="E188" t="s">
        <v>4</v>
      </c>
      <c r="F188">
        <v>24</v>
      </c>
      <c r="G188" t="s">
        <v>1</v>
      </c>
      <c r="H188">
        <v>9</v>
      </c>
      <c r="I188">
        <v>0</v>
      </c>
      <c r="J188">
        <v>7</v>
      </c>
      <c r="K188">
        <v>0</v>
      </c>
      <c r="L188">
        <v>1642</v>
      </c>
      <c r="M188">
        <v>0</v>
      </c>
      <c r="N188">
        <v>1642</v>
      </c>
    </row>
    <row r="189" spans="1:14" x14ac:dyDescent="0.25">
      <c r="A189" t="s">
        <v>5</v>
      </c>
      <c r="B189" t="s">
        <v>7</v>
      </c>
      <c r="C189">
        <v>0</v>
      </c>
      <c r="D189">
        <v>14</v>
      </c>
      <c r="E189" t="s">
        <v>4</v>
      </c>
      <c r="F189">
        <v>29</v>
      </c>
      <c r="G189" t="s">
        <v>1</v>
      </c>
      <c r="H189">
        <v>18</v>
      </c>
      <c r="I189">
        <v>0</v>
      </c>
      <c r="J189">
        <v>16</v>
      </c>
      <c r="K189">
        <v>0</v>
      </c>
      <c r="L189">
        <v>7095</v>
      </c>
      <c r="M189">
        <v>0</v>
      </c>
      <c r="N189">
        <v>7095</v>
      </c>
    </row>
    <row r="190" spans="1:14" x14ac:dyDescent="0.25">
      <c r="A190" t="s">
        <v>5</v>
      </c>
      <c r="B190" t="s">
        <v>7</v>
      </c>
      <c r="C190">
        <v>0</v>
      </c>
      <c r="D190">
        <v>15</v>
      </c>
      <c r="E190" t="s">
        <v>4</v>
      </c>
      <c r="F190">
        <v>29</v>
      </c>
      <c r="G190" t="s">
        <v>1</v>
      </c>
      <c r="H190">
        <v>29</v>
      </c>
      <c r="I190">
        <v>0</v>
      </c>
      <c r="J190">
        <v>25</v>
      </c>
      <c r="K190">
        <v>0</v>
      </c>
      <c r="L190">
        <v>29023</v>
      </c>
      <c r="M190">
        <v>0</v>
      </c>
      <c r="N190">
        <v>29023</v>
      </c>
    </row>
    <row r="191" spans="1:14" x14ac:dyDescent="0.25">
      <c r="A191" t="s">
        <v>5</v>
      </c>
      <c r="B191" t="s">
        <v>7</v>
      </c>
      <c r="C191">
        <v>0</v>
      </c>
      <c r="D191">
        <v>16</v>
      </c>
      <c r="E191" t="s">
        <v>4</v>
      </c>
      <c r="F191">
        <v>29</v>
      </c>
      <c r="G191" t="s">
        <v>1</v>
      </c>
      <c r="H191">
        <v>34</v>
      </c>
      <c r="I191">
        <v>0</v>
      </c>
      <c r="J191">
        <v>28</v>
      </c>
      <c r="K191">
        <v>0</v>
      </c>
      <c r="L191">
        <v>55034</v>
      </c>
      <c r="M191">
        <v>0</v>
      </c>
      <c r="N191">
        <v>55034</v>
      </c>
    </row>
    <row r="192" spans="1:14" x14ac:dyDescent="0.25">
      <c r="A192" t="s">
        <v>5</v>
      </c>
      <c r="B192" t="s">
        <v>7</v>
      </c>
      <c r="C192">
        <v>0</v>
      </c>
      <c r="D192">
        <v>17</v>
      </c>
      <c r="E192" t="s">
        <v>4</v>
      </c>
      <c r="F192">
        <v>29</v>
      </c>
      <c r="G192" t="s">
        <v>1</v>
      </c>
      <c r="H192">
        <v>37</v>
      </c>
      <c r="I192">
        <v>0</v>
      </c>
      <c r="J192">
        <v>31</v>
      </c>
      <c r="K192">
        <v>0</v>
      </c>
      <c r="L192">
        <v>86789</v>
      </c>
      <c r="M192">
        <v>0</v>
      </c>
      <c r="N192">
        <v>86789</v>
      </c>
    </row>
    <row r="193" spans="1:14" x14ac:dyDescent="0.25">
      <c r="A193" t="s">
        <v>5</v>
      </c>
      <c r="B193" t="s">
        <v>7</v>
      </c>
      <c r="C193">
        <v>0</v>
      </c>
      <c r="D193">
        <v>18</v>
      </c>
      <c r="E193" t="s">
        <v>4</v>
      </c>
      <c r="F193">
        <v>29</v>
      </c>
      <c r="G193" t="s">
        <v>1</v>
      </c>
      <c r="H193">
        <v>40</v>
      </c>
      <c r="I193">
        <v>0</v>
      </c>
      <c r="J193">
        <v>34</v>
      </c>
      <c r="K193">
        <v>0</v>
      </c>
      <c r="L193">
        <v>74556</v>
      </c>
      <c r="M193">
        <v>0</v>
      </c>
      <c r="N193">
        <v>74556</v>
      </c>
    </row>
    <row r="194" spans="1:14" x14ac:dyDescent="0.25">
      <c r="A194" t="s">
        <v>5</v>
      </c>
      <c r="B194" t="s">
        <v>7</v>
      </c>
      <c r="C194">
        <v>0</v>
      </c>
      <c r="D194">
        <v>19</v>
      </c>
      <c r="E194" t="s">
        <v>4</v>
      </c>
      <c r="F194">
        <v>29</v>
      </c>
      <c r="G194" t="s">
        <v>1</v>
      </c>
      <c r="H194">
        <v>42</v>
      </c>
      <c r="I194">
        <v>1</v>
      </c>
      <c r="J194">
        <v>36</v>
      </c>
      <c r="K194">
        <v>1</v>
      </c>
      <c r="L194">
        <v>242108</v>
      </c>
      <c r="M194">
        <v>34445</v>
      </c>
      <c r="N194">
        <v>276553</v>
      </c>
    </row>
    <row r="195" spans="1:14" x14ac:dyDescent="0.25">
      <c r="A195" t="s">
        <v>5</v>
      </c>
      <c r="B195" t="s">
        <v>7</v>
      </c>
      <c r="C195">
        <v>0</v>
      </c>
      <c r="D195">
        <v>20</v>
      </c>
      <c r="E195" t="s">
        <v>4</v>
      </c>
      <c r="F195">
        <v>29</v>
      </c>
      <c r="G195" t="s">
        <v>1</v>
      </c>
      <c r="H195">
        <v>42</v>
      </c>
      <c r="I195">
        <v>1</v>
      </c>
      <c r="J195">
        <v>36</v>
      </c>
      <c r="K195">
        <v>1</v>
      </c>
      <c r="L195">
        <v>205593</v>
      </c>
      <c r="M195">
        <v>30144</v>
      </c>
      <c r="N195">
        <v>235737</v>
      </c>
    </row>
    <row r="196" spans="1:14" x14ac:dyDescent="0.25">
      <c r="A196" t="s">
        <v>5</v>
      </c>
      <c r="B196" t="s">
        <v>7</v>
      </c>
      <c r="C196">
        <v>0</v>
      </c>
      <c r="D196">
        <v>21</v>
      </c>
      <c r="E196" t="s">
        <v>4</v>
      </c>
      <c r="F196">
        <v>29</v>
      </c>
      <c r="G196" t="s">
        <v>1</v>
      </c>
      <c r="H196">
        <v>50</v>
      </c>
      <c r="I196">
        <v>2</v>
      </c>
      <c r="J196">
        <v>42</v>
      </c>
      <c r="K196">
        <v>2</v>
      </c>
      <c r="L196">
        <v>209664</v>
      </c>
      <c r="M196">
        <v>68057</v>
      </c>
      <c r="N196">
        <v>277721</v>
      </c>
    </row>
    <row r="197" spans="1:14" x14ac:dyDescent="0.25">
      <c r="A197" t="s">
        <v>5</v>
      </c>
      <c r="B197" t="s">
        <v>7</v>
      </c>
      <c r="C197">
        <v>0</v>
      </c>
      <c r="D197">
        <v>22</v>
      </c>
      <c r="E197" t="s">
        <v>4</v>
      </c>
      <c r="F197">
        <v>29</v>
      </c>
      <c r="G197" t="s">
        <v>1</v>
      </c>
      <c r="H197">
        <v>50</v>
      </c>
      <c r="I197">
        <v>2</v>
      </c>
      <c r="J197">
        <v>42</v>
      </c>
      <c r="K197">
        <v>2</v>
      </c>
      <c r="L197">
        <v>210315</v>
      </c>
      <c r="M197">
        <v>69864</v>
      </c>
      <c r="N197">
        <v>280179</v>
      </c>
    </row>
    <row r="198" spans="1:14" x14ac:dyDescent="0.25">
      <c r="A198" t="s">
        <v>5</v>
      </c>
      <c r="B198" t="s">
        <v>7</v>
      </c>
      <c r="C198">
        <v>0</v>
      </c>
      <c r="D198">
        <v>23</v>
      </c>
      <c r="E198" t="s">
        <v>4</v>
      </c>
      <c r="F198">
        <v>29</v>
      </c>
      <c r="G198" t="s">
        <v>1</v>
      </c>
      <c r="H198">
        <v>50</v>
      </c>
      <c r="I198">
        <v>5</v>
      </c>
      <c r="J198">
        <v>42</v>
      </c>
      <c r="K198">
        <v>5</v>
      </c>
      <c r="L198">
        <v>136248</v>
      </c>
      <c r="M198">
        <v>241324</v>
      </c>
      <c r="N198">
        <v>377572</v>
      </c>
    </row>
    <row r="199" spans="1:14" x14ac:dyDescent="0.25">
      <c r="A199" t="s">
        <v>5</v>
      </c>
      <c r="B199" t="s">
        <v>7</v>
      </c>
      <c r="C199">
        <v>0</v>
      </c>
      <c r="D199">
        <v>24</v>
      </c>
      <c r="E199" t="s">
        <v>4</v>
      </c>
      <c r="F199">
        <v>29</v>
      </c>
      <c r="G199" t="s">
        <v>1</v>
      </c>
      <c r="H199">
        <v>50</v>
      </c>
      <c r="I199">
        <v>8</v>
      </c>
      <c r="J199">
        <v>41</v>
      </c>
      <c r="K199">
        <v>8</v>
      </c>
      <c r="L199">
        <v>128276</v>
      </c>
      <c r="M199">
        <v>380793</v>
      </c>
      <c r="N199">
        <v>509069</v>
      </c>
    </row>
    <row r="200" spans="1:14" x14ac:dyDescent="0.25">
      <c r="A200" t="s">
        <v>5</v>
      </c>
      <c r="B200" t="s">
        <v>7</v>
      </c>
      <c r="C200">
        <v>0</v>
      </c>
      <c r="D200">
        <v>25</v>
      </c>
      <c r="E200" t="s">
        <v>4</v>
      </c>
      <c r="F200">
        <v>29</v>
      </c>
      <c r="G200" t="s">
        <v>2</v>
      </c>
      <c r="H200">
        <v>57</v>
      </c>
      <c r="I200">
        <v>7</v>
      </c>
      <c r="J200">
        <v>44</v>
      </c>
      <c r="K200">
        <v>7</v>
      </c>
      <c r="L200">
        <v>165052</v>
      </c>
      <c r="M200">
        <v>435065</v>
      </c>
      <c r="N200">
        <v>600117</v>
      </c>
    </row>
    <row r="201" spans="1:14" x14ac:dyDescent="0.25">
      <c r="A201" t="s">
        <v>5</v>
      </c>
      <c r="B201" t="s">
        <v>7</v>
      </c>
      <c r="C201">
        <v>1</v>
      </c>
      <c r="D201">
        <v>1</v>
      </c>
      <c r="E201" t="s">
        <v>0</v>
      </c>
      <c r="F201">
        <v>5</v>
      </c>
      <c r="G201" t="s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x14ac:dyDescent="0.25">
      <c r="A202" t="s">
        <v>5</v>
      </c>
      <c r="B202" t="s">
        <v>7</v>
      </c>
      <c r="C202">
        <v>1</v>
      </c>
      <c r="D202">
        <v>2</v>
      </c>
      <c r="E202" t="s">
        <v>0</v>
      </c>
      <c r="F202">
        <v>26</v>
      </c>
      <c r="G202" t="s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x14ac:dyDescent="0.25">
      <c r="A203" t="s">
        <v>5</v>
      </c>
      <c r="B203" t="s">
        <v>7</v>
      </c>
      <c r="C203">
        <v>1</v>
      </c>
      <c r="D203">
        <v>3</v>
      </c>
      <c r="E203" t="s">
        <v>0</v>
      </c>
      <c r="F203">
        <v>26</v>
      </c>
      <c r="G203" t="s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 x14ac:dyDescent="0.25">
      <c r="A204" t="s">
        <v>5</v>
      </c>
      <c r="B204" t="s">
        <v>7</v>
      </c>
      <c r="C204">
        <v>1</v>
      </c>
      <c r="D204">
        <v>4</v>
      </c>
      <c r="E204" t="s">
        <v>0</v>
      </c>
      <c r="F204">
        <v>26</v>
      </c>
      <c r="G204" t="s">
        <v>1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1704</v>
      </c>
      <c r="N204">
        <v>1704</v>
      </c>
    </row>
    <row r="205" spans="1:14" x14ac:dyDescent="0.25">
      <c r="A205" t="s">
        <v>5</v>
      </c>
      <c r="B205" t="s">
        <v>7</v>
      </c>
      <c r="C205">
        <v>1</v>
      </c>
      <c r="D205">
        <v>5</v>
      </c>
      <c r="E205" t="s">
        <v>0</v>
      </c>
      <c r="F205">
        <v>26</v>
      </c>
      <c r="G205" t="s">
        <v>1</v>
      </c>
      <c r="H205">
        <v>0</v>
      </c>
      <c r="I205">
        <v>4</v>
      </c>
      <c r="J205">
        <v>0</v>
      </c>
      <c r="K205">
        <v>2</v>
      </c>
      <c r="L205">
        <v>0</v>
      </c>
      <c r="M205">
        <v>4857</v>
      </c>
      <c r="N205">
        <v>4857</v>
      </c>
    </row>
    <row r="206" spans="1:14" x14ac:dyDescent="0.25">
      <c r="A206" t="s">
        <v>5</v>
      </c>
      <c r="B206" t="s">
        <v>7</v>
      </c>
      <c r="C206">
        <v>1</v>
      </c>
      <c r="D206">
        <v>6</v>
      </c>
      <c r="E206" t="s">
        <v>0</v>
      </c>
      <c r="F206">
        <v>28</v>
      </c>
      <c r="G206" t="s">
        <v>1</v>
      </c>
      <c r="H206">
        <v>0</v>
      </c>
      <c r="I206">
        <v>7</v>
      </c>
      <c r="J206">
        <v>0</v>
      </c>
      <c r="K206">
        <v>5</v>
      </c>
      <c r="L206">
        <v>0</v>
      </c>
      <c r="M206">
        <v>14688</v>
      </c>
      <c r="N206">
        <v>14688</v>
      </c>
    </row>
    <row r="207" spans="1:14" x14ac:dyDescent="0.25">
      <c r="A207" t="s">
        <v>5</v>
      </c>
      <c r="B207" t="s">
        <v>7</v>
      </c>
      <c r="C207">
        <v>1</v>
      </c>
      <c r="D207">
        <v>7</v>
      </c>
      <c r="E207" t="s">
        <v>0</v>
      </c>
      <c r="F207">
        <v>28</v>
      </c>
      <c r="G207" t="s">
        <v>1</v>
      </c>
      <c r="H207">
        <v>0</v>
      </c>
      <c r="I207">
        <v>10</v>
      </c>
      <c r="J207">
        <v>0</v>
      </c>
      <c r="K207">
        <v>7</v>
      </c>
      <c r="L207">
        <v>0</v>
      </c>
      <c r="M207">
        <v>25369</v>
      </c>
      <c r="N207">
        <v>25369</v>
      </c>
    </row>
    <row r="208" spans="1:14" x14ac:dyDescent="0.25">
      <c r="A208" t="s">
        <v>5</v>
      </c>
      <c r="B208" t="s">
        <v>7</v>
      </c>
      <c r="C208">
        <v>1</v>
      </c>
      <c r="D208">
        <v>8</v>
      </c>
      <c r="E208" t="s">
        <v>0</v>
      </c>
      <c r="F208">
        <v>28</v>
      </c>
      <c r="G208" t="s">
        <v>1</v>
      </c>
      <c r="H208">
        <v>0</v>
      </c>
      <c r="I208">
        <v>16</v>
      </c>
      <c r="J208">
        <v>0</v>
      </c>
      <c r="K208">
        <v>11</v>
      </c>
      <c r="L208">
        <v>0</v>
      </c>
      <c r="M208">
        <v>56808</v>
      </c>
      <c r="N208">
        <v>56808</v>
      </c>
    </row>
    <row r="209" spans="1:14" x14ac:dyDescent="0.25">
      <c r="A209" t="s">
        <v>5</v>
      </c>
      <c r="B209" t="s">
        <v>7</v>
      </c>
      <c r="C209">
        <v>1</v>
      </c>
      <c r="D209">
        <v>9</v>
      </c>
      <c r="E209" t="s">
        <v>0</v>
      </c>
      <c r="F209">
        <v>28</v>
      </c>
      <c r="G209" t="s">
        <v>1</v>
      </c>
      <c r="H209">
        <v>0</v>
      </c>
      <c r="I209">
        <v>18</v>
      </c>
      <c r="J209">
        <v>0</v>
      </c>
      <c r="K209">
        <v>14</v>
      </c>
      <c r="L209">
        <v>0</v>
      </c>
      <c r="M209">
        <v>78346</v>
      </c>
      <c r="N209">
        <v>78346</v>
      </c>
    </row>
    <row r="210" spans="1:14" x14ac:dyDescent="0.25">
      <c r="A210" t="s">
        <v>5</v>
      </c>
      <c r="B210" t="s">
        <v>7</v>
      </c>
      <c r="C210">
        <v>1</v>
      </c>
      <c r="D210">
        <v>10</v>
      </c>
      <c r="E210" t="s">
        <v>0</v>
      </c>
      <c r="F210">
        <v>28</v>
      </c>
      <c r="G210" t="s">
        <v>1</v>
      </c>
      <c r="H210">
        <v>0</v>
      </c>
      <c r="I210">
        <v>21</v>
      </c>
      <c r="J210">
        <v>0</v>
      </c>
      <c r="K210">
        <v>17</v>
      </c>
      <c r="L210">
        <v>0</v>
      </c>
      <c r="M210">
        <v>111497</v>
      </c>
      <c r="N210">
        <v>111497</v>
      </c>
    </row>
    <row r="211" spans="1:14" x14ac:dyDescent="0.25">
      <c r="A211" t="s">
        <v>5</v>
      </c>
      <c r="B211" t="s">
        <v>7</v>
      </c>
      <c r="C211">
        <v>1</v>
      </c>
      <c r="D211">
        <v>11</v>
      </c>
      <c r="E211" t="s">
        <v>0</v>
      </c>
      <c r="F211">
        <v>28</v>
      </c>
      <c r="G211" t="s">
        <v>1</v>
      </c>
      <c r="H211">
        <v>0</v>
      </c>
      <c r="I211">
        <v>25</v>
      </c>
      <c r="J211">
        <v>0</v>
      </c>
      <c r="K211">
        <v>21</v>
      </c>
      <c r="L211">
        <v>0</v>
      </c>
      <c r="M211">
        <v>142514</v>
      </c>
      <c r="N211">
        <v>142514</v>
      </c>
    </row>
    <row r="212" spans="1:14" x14ac:dyDescent="0.25">
      <c r="A212" t="s">
        <v>5</v>
      </c>
      <c r="B212" t="s">
        <v>7</v>
      </c>
      <c r="C212">
        <v>1</v>
      </c>
      <c r="D212">
        <v>12</v>
      </c>
      <c r="E212" t="s">
        <v>0</v>
      </c>
      <c r="F212">
        <v>28</v>
      </c>
      <c r="G212" t="s">
        <v>1</v>
      </c>
      <c r="H212">
        <v>0</v>
      </c>
      <c r="I212">
        <v>28</v>
      </c>
      <c r="J212">
        <v>0</v>
      </c>
      <c r="K212">
        <v>22</v>
      </c>
      <c r="L212">
        <v>0</v>
      </c>
      <c r="M212">
        <v>193554</v>
      </c>
      <c r="N212">
        <v>193554</v>
      </c>
    </row>
    <row r="213" spans="1:14" x14ac:dyDescent="0.25">
      <c r="A213" t="s">
        <v>5</v>
      </c>
      <c r="B213" t="s">
        <v>7</v>
      </c>
      <c r="C213">
        <v>1</v>
      </c>
      <c r="D213">
        <v>13</v>
      </c>
      <c r="E213" t="s">
        <v>0</v>
      </c>
      <c r="F213">
        <v>28</v>
      </c>
      <c r="G213" t="s">
        <v>1</v>
      </c>
      <c r="H213">
        <v>0</v>
      </c>
      <c r="I213">
        <v>36</v>
      </c>
      <c r="J213">
        <v>0</v>
      </c>
      <c r="K213">
        <v>26</v>
      </c>
      <c r="L213">
        <v>0</v>
      </c>
      <c r="M213">
        <v>266673</v>
      </c>
      <c r="N213">
        <v>266673</v>
      </c>
    </row>
    <row r="214" spans="1:14" x14ac:dyDescent="0.25">
      <c r="A214" t="s">
        <v>5</v>
      </c>
      <c r="B214" t="s">
        <v>7</v>
      </c>
      <c r="C214">
        <v>1</v>
      </c>
      <c r="D214">
        <v>14</v>
      </c>
      <c r="E214" t="s">
        <v>0</v>
      </c>
      <c r="F214">
        <v>34</v>
      </c>
      <c r="G214" t="s">
        <v>1</v>
      </c>
      <c r="H214">
        <v>0</v>
      </c>
      <c r="I214">
        <v>39</v>
      </c>
      <c r="J214">
        <v>0</v>
      </c>
      <c r="K214">
        <v>27</v>
      </c>
      <c r="L214">
        <v>0</v>
      </c>
      <c r="M214">
        <v>351812</v>
      </c>
      <c r="N214">
        <v>351812</v>
      </c>
    </row>
    <row r="215" spans="1:14" x14ac:dyDescent="0.25">
      <c r="A215" t="s">
        <v>5</v>
      </c>
      <c r="B215" t="s">
        <v>7</v>
      </c>
      <c r="C215">
        <v>1</v>
      </c>
      <c r="D215">
        <v>15</v>
      </c>
      <c r="E215" t="s">
        <v>0</v>
      </c>
      <c r="F215">
        <v>34</v>
      </c>
      <c r="G215" t="s">
        <v>1</v>
      </c>
      <c r="H215">
        <v>0</v>
      </c>
      <c r="I215">
        <v>39</v>
      </c>
      <c r="J215">
        <v>0</v>
      </c>
      <c r="K215">
        <v>27</v>
      </c>
      <c r="L215">
        <v>0</v>
      </c>
      <c r="M215">
        <v>499401</v>
      </c>
      <c r="N215">
        <v>499401</v>
      </c>
    </row>
    <row r="216" spans="1:14" x14ac:dyDescent="0.25">
      <c r="A216" t="s">
        <v>5</v>
      </c>
      <c r="B216" t="s">
        <v>7</v>
      </c>
      <c r="C216">
        <v>1</v>
      </c>
      <c r="D216">
        <v>16</v>
      </c>
      <c r="E216" t="s">
        <v>0</v>
      </c>
      <c r="F216">
        <v>34</v>
      </c>
      <c r="G216" t="s">
        <v>1</v>
      </c>
      <c r="H216">
        <v>0</v>
      </c>
      <c r="I216">
        <v>41</v>
      </c>
      <c r="J216">
        <v>0</v>
      </c>
      <c r="K216">
        <v>30</v>
      </c>
      <c r="L216">
        <v>0</v>
      </c>
      <c r="M216">
        <v>579611</v>
      </c>
      <c r="N216">
        <v>579611</v>
      </c>
    </row>
    <row r="217" spans="1:14" x14ac:dyDescent="0.25">
      <c r="A217" t="s">
        <v>5</v>
      </c>
      <c r="B217" t="s">
        <v>7</v>
      </c>
      <c r="C217">
        <v>1</v>
      </c>
      <c r="D217">
        <v>17</v>
      </c>
      <c r="E217" t="s">
        <v>0</v>
      </c>
      <c r="F217">
        <v>34</v>
      </c>
      <c r="G217" t="s">
        <v>2</v>
      </c>
      <c r="H217">
        <v>0</v>
      </c>
      <c r="I217">
        <v>41</v>
      </c>
      <c r="J217">
        <v>0</v>
      </c>
      <c r="K217">
        <v>30</v>
      </c>
      <c r="L217">
        <v>0</v>
      </c>
      <c r="M217">
        <v>600094</v>
      </c>
      <c r="N217">
        <v>600094</v>
      </c>
    </row>
    <row r="218" spans="1:14" x14ac:dyDescent="0.25">
      <c r="A218" t="s">
        <v>5</v>
      </c>
      <c r="B218" t="s">
        <v>7</v>
      </c>
      <c r="C218">
        <v>1</v>
      </c>
      <c r="D218">
        <v>1</v>
      </c>
      <c r="E218" t="s">
        <v>3</v>
      </c>
      <c r="F218">
        <v>5</v>
      </c>
      <c r="G218" t="s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 x14ac:dyDescent="0.25">
      <c r="A219" t="s">
        <v>5</v>
      </c>
      <c r="B219" t="s">
        <v>7</v>
      </c>
      <c r="C219">
        <v>1</v>
      </c>
      <c r="D219">
        <v>2</v>
      </c>
      <c r="E219" t="s">
        <v>3</v>
      </c>
      <c r="F219">
        <v>26</v>
      </c>
      <c r="G219" t="s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 x14ac:dyDescent="0.25">
      <c r="A220" t="s">
        <v>5</v>
      </c>
      <c r="B220" t="s">
        <v>7</v>
      </c>
      <c r="C220">
        <v>1</v>
      </c>
      <c r="D220">
        <v>3</v>
      </c>
      <c r="E220" t="s">
        <v>3</v>
      </c>
      <c r="F220">
        <v>26</v>
      </c>
      <c r="G220" t="s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x14ac:dyDescent="0.25">
      <c r="A221" t="s">
        <v>5</v>
      </c>
      <c r="B221" t="s">
        <v>7</v>
      </c>
      <c r="C221">
        <v>1</v>
      </c>
      <c r="D221">
        <v>4</v>
      </c>
      <c r="E221" t="s">
        <v>3</v>
      </c>
      <c r="F221">
        <v>26</v>
      </c>
      <c r="G221" t="s">
        <v>1</v>
      </c>
      <c r="H221">
        <v>1</v>
      </c>
      <c r="I221">
        <v>0</v>
      </c>
      <c r="J221">
        <v>1</v>
      </c>
      <c r="K221">
        <v>0</v>
      </c>
      <c r="L221">
        <v>191</v>
      </c>
      <c r="M221">
        <v>0</v>
      </c>
      <c r="N221">
        <v>191</v>
      </c>
    </row>
    <row r="222" spans="1:14" x14ac:dyDescent="0.25">
      <c r="A222" t="s">
        <v>5</v>
      </c>
      <c r="B222" t="s">
        <v>7</v>
      </c>
      <c r="C222">
        <v>1</v>
      </c>
      <c r="D222">
        <v>5</v>
      </c>
      <c r="E222" t="s">
        <v>3</v>
      </c>
      <c r="F222">
        <v>26</v>
      </c>
      <c r="G222" t="s">
        <v>1</v>
      </c>
      <c r="H222">
        <v>4</v>
      </c>
      <c r="I222">
        <v>0</v>
      </c>
      <c r="J222">
        <v>2</v>
      </c>
      <c r="K222">
        <v>0</v>
      </c>
      <c r="L222">
        <v>715</v>
      </c>
      <c r="M222">
        <v>0</v>
      </c>
      <c r="N222">
        <v>715</v>
      </c>
    </row>
    <row r="223" spans="1:14" x14ac:dyDescent="0.25">
      <c r="A223" t="s">
        <v>5</v>
      </c>
      <c r="B223" t="s">
        <v>7</v>
      </c>
      <c r="C223">
        <v>1</v>
      </c>
      <c r="D223">
        <v>6</v>
      </c>
      <c r="E223" t="s">
        <v>3</v>
      </c>
      <c r="F223">
        <v>28</v>
      </c>
      <c r="G223" t="s">
        <v>1</v>
      </c>
      <c r="H223">
        <v>7</v>
      </c>
      <c r="I223">
        <v>0</v>
      </c>
      <c r="J223">
        <v>5</v>
      </c>
      <c r="K223">
        <v>0</v>
      </c>
      <c r="L223">
        <v>1445</v>
      </c>
      <c r="M223">
        <v>0</v>
      </c>
      <c r="N223">
        <v>1445</v>
      </c>
    </row>
    <row r="224" spans="1:14" x14ac:dyDescent="0.25">
      <c r="A224" t="s">
        <v>5</v>
      </c>
      <c r="B224" t="s">
        <v>7</v>
      </c>
      <c r="C224">
        <v>1</v>
      </c>
      <c r="D224">
        <v>7</v>
      </c>
      <c r="E224" t="s">
        <v>3</v>
      </c>
      <c r="F224">
        <v>28</v>
      </c>
      <c r="G224" t="s">
        <v>1</v>
      </c>
      <c r="H224">
        <v>10</v>
      </c>
      <c r="I224">
        <v>0</v>
      </c>
      <c r="J224">
        <v>7</v>
      </c>
      <c r="K224">
        <v>0</v>
      </c>
      <c r="L224">
        <v>2864</v>
      </c>
      <c r="M224">
        <v>0</v>
      </c>
      <c r="N224">
        <v>2864</v>
      </c>
    </row>
    <row r="225" spans="1:14" x14ac:dyDescent="0.25">
      <c r="A225" t="s">
        <v>5</v>
      </c>
      <c r="B225" t="s">
        <v>7</v>
      </c>
      <c r="C225">
        <v>1</v>
      </c>
      <c r="D225">
        <v>8</v>
      </c>
      <c r="E225" t="s">
        <v>3</v>
      </c>
      <c r="F225">
        <v>28</v>
      </c>
      <c r="G225" t="s">
        <v>1</v>
      </c>
      <c r="H225">
        <v>15</v>
      </c>
      <c r="I225">
        <v>0</v>
      </c>
      <c r="J225">
        <v>10</v>
      </c>
      <c r="K225">
        <v>0</v>
      </c>
      <c r="L225">
        <v>7651</v>
      </c>
      <c r="M225">
        <v>0</v>
      </c>
      <c r="N225">
        <v>7651</v>
      </c>
    </row>
    <row r="226" spans="1:14" x14ac:dyDescent="0.25">
      <c r="A226" t="s">
        <v>5</v>
      </c>
      <c r="B226" t="s">
        <v>7</v>
      </c>
      <c r="C226">
        <v>1</v>
      </c>
      <c r="D226">
        <v>9</v>
      </c>
      <c r="E226" t="s">
        <v>3</v>
      </c>
      <c r="F226">
        <v>28</v>
      </c>
      <c r="G226" t="s">
        <v>1</v>
      </c>
      <c r="H226">
        <v>17</v>
      </c>
      <c r="I226">
        <v>0</v>
      </c>
      <c r="J226">
        <v>12</v>
      </c>
      <c r="K226">
        <v>0</v>
      </c>
      <c r="L226">
        <v>9690</v>
      </c>
      <c r="M226">
        <v>0</v>
      </c>
      <c r="N226">
        <v>9690</v>
      </c>
    </row>
    <row r="227" spans="1:14" x14ac:dyDescent="0.25">
      <c r="A227" t="s">
        <v>5</v>
      </c>
      <c r="B227" t="s">
        <v>7</v>
      </c>
      <c r="C227">
        <v>1</v>
      </c>
      <c r="D227">
        <v>10</v>
      </c>
      <c r="E227" t="s">
        <v>3</v>
      </c>
      <c r="F227">
        <v>28</v>
      </c>
      <c r="G227" t="s">
        <v>1</v>
      </c>
      <c r="H227">
        <v>17</v>
      </c>
      <c r="I227">
        <v>0</v>
      </c>
      <c r="J227">
        <v>12</v>
      </c>
      <c r="K227">
        <v>0</v>
      </c>
      <c r="L227">
        <v>12090</v>
      </c>
      <c r="M227">
        <v>0</v>
      </c>
      <c r="N227">
        <v>12090</v>
      </c>
    </row>
    <row r="228" spans="1:14" x14ac:dyDescent="0.25">
      <c r="A228" t="s">
        <v>5</v>
      </c>
      <c r="B228" t="s">
        <v>7</v>
      </c>
      <c r="C228">
        <v>1</v>
      </c>
      <c r="D228">
        <v>11</v>
      </c>
      <c r="E228" t="s">
        <v>3</v>
      </c>
      <c r="F228">
        <v>28</v>
      </c>
      <c r="G228" t="s">
        <v>1</v>
      </c>
      <c r="H228">
        <v>20</v>
      </c>
      <c r="I228">
        <v>0</v>
      </c>
      <c r="J228">
        <v>15</v>
      </c>
      <c r="K228">
        <v>0</v>
      </c>
      <c r="L228">
        <v>18227</v>
      </c>
      <c r="M228">
        <v>0</v>
      </c>
      <c r="N228">
        <v>18227</v>
      </c>
    </row>
    <row r="229" spans="1:14" x14ac:dyDescent="0.25">
      <c r="A229" t="s">
        <v>5</v>
      </c>
      <c r="B229" t="s">
        <v>7</v>
      </c>
      <c r="C229">
        <v>1</v>
      </c>
      <c r="D229">
        <v>12</v>
      </c>
      <c r="E229" t="s">
        <v>3</v>
      </c>
      <c r="F229">
        <v>28</v>
      </c>
      <c r="G229" t="s">
        <v>1</v>
      </c>
      <c r="H229">
        <v>24</v>
      </c>
      <c r="I229">
        <v>0</v>
      </c>
      <c r="J229">
        <v>17</v>
      </c>
      <c r="K229">
        <v>0</v>
      </c>
      <c r="L229">
        <v>71047</v>
      </c>
      <c r="M229">
        <v>0</v>
      </c>
      <c r="N229">
        <v>71047</v>
      </c>
    </row>
    <row r="230" spans="1:14" x14ac:dyDescent="0.25">
      <c r="A230" t="s">
        <v>5</v>
      </c>
      <c r="B230" t="s">
        <v>7</v>
      </c>
      <c r="C230">
        <v>1</v>
      </c>
      <c r="D230">
        <v>13</v>
      </c>
      <c r="E230" t="s">
        <v>3</v>
      </c>
      <c r="F230">
        <v>28</v>
      </c>
      <c r="G230" t="s">
        <v>1</v>
      </c>
      <c r="H230">
        <v>32</v>
      </c>
      <c r="I230">
        <v>0</v>
      </c>
      <c r="J230">
        <v>21</v>
      </c>
      <c r="K230">
        <v>0</v>
      </c>
      <c r="L230">
        <v>78193</v>
      </c>
      <c r="M230">
        <v>0</v>
      </c>
      <c r="N230">
        <v>78193</v>
      </c>
    </row>
    <row r="231" spans="1:14" x14ac:dyDescent="0.25">
      <c r="A231" t="s">
        <v>5</v>
      </c>
      <c r="B231" t="s">
        <v>7</v>
      </c>
      <c r="C231">
        <v>1</v>
      </c>
      <c r="D231">
        <v>14</v>
      </c>
      <c r="E231" t="s">
        <v>3</v>
      </c>
      <c r="F231">
        <v>28</v>
      </c>
      <c r="G231" t="s">
        <v>2</v>
      </c>
      <c r="H231">
        <v>37</v>
      </c>
      <c r="I231">
        <v>0</v>
      </c>
      <c r="J231">
        <v>23</v>
      </c>
      <c r="K231">
        <v>0</v>
      </c>
      <c r="L231">
        <v>600158</v>
      </c>
      <c r="M231">
        <v>0</v>
      </c>
      <c r="N231">
        <v>600158</v>
      </c>
    </row>
    <row r="232" spans="1:14" x14ac:dyDescent="0.25">
      <c r="A232" t="s">
        <v>5</v>
      </c>
      <c r="B232" t="s">
        <v>7</v>
      </c>
      <c r="C232">
        <v>1</v>
      </c>
      <c r="D232">
        <v>1</v>
      </c>
      <c r="E232" t="s">
        <v>4</v>
      </c>
      <c r="F232">
        <v>5</v>
      </c>
      <c r="G232" t="s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 x14ac:dyDescent="0.25">
      <c r="A233" t="s">
        <v>5</v>
      </c>
      <c r="B233" t="s">
        <v>7</v>
      </c>
      <c r="C233">
        <v>1</v>
      </c>
      <c r="D233">
        <v>2</v>
      </c>
      <c r="E233" t="s">
        <v>4</v>
      </c>
      <c r="F233">
        <v>26</v>
      </c>
      <c r="G233" t="s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 x14ac:dyDescent="0.25">
      <c r="A234" t="s">
        <v>5</v>
      </c>
      <c r="B234" t="s">
        <v>7</v>
      </c>
      <c r="C234">
        <v>1</v>
      </c>
      <c r="D234">
        <v>3</v>
      </c>
      <c r="E234" t="s">
        <v>4</v>
      </c>
      <c r="F234">
        <v>26</v>
      </c>
      <c r="G234" t="s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 x14ac:dyDescent="0.25">
      <c r="A235" t="s">
        <v>5</v>
      </c>
      <c r="B235" t="s">
        <v>7</v>
      </c>
      <c r="C235">
        <v>1</v>
      </c>
      <c r="D235">
        <v>4</v>
      </c>
      <c r="E235" t="s">
        <v>4</v>
      </c>
      <c r="F235">
        <v>26</v>
      </c>
      <c r="G235" t="s">
        <v>1</v>
      </c>
      <c r="H235">
        <v>1</v>
      </c>
      <c r="I235">
        <v>0</v>
      </c>
      <c r="J235">
        <v>1</v>
      </c>
      <c r="K235">
        <v>0</v>
      </c>
      <c r="L235">
        <v>175</v>
      </c>
      <c r="M235">
        <v>0</v>
      </c>
      <c r="N235">
        <v>175</v>
      </c>
    </row>
    <row r="236" spans="1:14" x14ac:dyDescent="0.25">
      <c r="A236" t="s">
        <v>5</v>
      </c>
      <c r="B236" t="s">
        <v>7</v>
      </c>
      <c r="C236">
        <v>1</v>
      </c>
      <c r="D236">
        <v>5</v>
      </c>
      <c r="E236" t="s">
        <v>4</v>
      </c>
      <c r="F236">
        <v>26</v>
      </c>
      <c r="G236" t="s">
        <v>1</v>
      </c>
      <c r="H236">
        <v>4</v>
      </c>
      <c r="I236">
        <v>0</v>
      </c>
      <c r="J236">
        <v>2</v>
      </c>
      <c r="K236">
        <v>0</v>
      </c>
      <c r="L236">
        <v>704</v>
      </c>
      <c r="M236">
        <v>0</v>
      </c>
      <c r="N236">
        <v>704</v>
      </c>
    </row>
    <row r="237" spans="1:14" x14ac:dyDescent="0.25">
      <c r="A237" t="s">
        <v>5</v>
      </c>
      <c r="B237" t="s">
        <v>7</v>
      </c>
      <c r="C237">
        <v>1</v>
      </c>
      <c r="D237">
        <v>6</v>
      </c>
      <c r="E237" t="s">
        <v>4</v>
      </c>
      <c r="F237">
        <v>28</v>
      </c>
      <c r="G237" t="s">
        <v>1</v>
      </c>
      <c r="H237">
        <v>7</v>
      </c>
      <c r="I237">
        <v>0</v>
      </c>
      <c r="J237">
        <v>5</v>
      </c>
      <c r="K237">
        <v>0</v>
      </c>
      <c r="L237">
        <v>1447</v>
      </c>
      <c r="M237">
        <v>0</v>
      </c>
      <c r="N237">
        <v>1447</v>
      </c>
    </row>
    <row r="238" spans="1:14" x14ac:dyDescent="0.25">
      <c r="A238" t="s">
        <v>5</v>
      </c>
      <c r="B238" t="s">
        <v>7</v>
      </c>
      <c r="C238">
        <v>1</v>
      </c>
      <c r="D238">
        <v>7</v>
      </c>
      <c r="E238" t="s">
        <v>4</v>
      </c>
      <c r="F238">
        <v>28</v>
      </c>
      <c r="G238" t="s">
        <v>1</v>
      </c>
      <c r="H238">
        <v>10</v>
      </c>
      <c r="I238">
        <v>0</v>
      </c>
      <c r="J238">
        <v>7</v>
      </c>
      <c r="K238">
        <v>0</v>
      </c>
      <c r="L238">
        <v>2831</v>
      </c>
      <c r="M238">
        <v>0</v>
      </c>
      <c r="N238">
        <v>2831</v>
      </c>
    </row>
    <row r="239" spans="1:14" x14ac:dyDescent="0.25">
      <c r="A239" t="s">
        <v>5</v>
      </c>
      <c r="B239" t="s">
        <v>7</v>
      </c>
      <c r="C239">
        <v>1</v>
      </c>
      <c r="D239">
        <v>8</v>
      </c>
      <c r="E239" t="s">
        <v>4</v>
      </c>
      <c r="F239">
        <v>28</v>
      </c>
      <c r="G239" t="s">
        <v>1</v>
      </c>
      <c r="H239">
        <v>15</v>
      </c>
      <c r="I239">
        <v>0</v>
      </c>
      <c r="J239">
        <v>10</v>
      </c>
      <c r="K239">
        <v>0</v>
      </c>
      <c r="L239">
        <v>7894</v>
      </c>
      <c r="M239">
        <v>0</v>
      </c>
      <c r="N239">
        <v>7894</v>
      </c>
    </row>
    <row r="240" spans="1:14" x14ac:dyDescent="0.25">
      <c r="A240" t="s">
        <v>5</v>
      </c>
      <c r="B240" t="s">
        <v>7</v>
      </c>
      <c r="C240">
        <v>1</v>
      </c>
      <c r="D240">
        <v>9</v>
      </c>
      <c r="E240" t="s">
        <v>4</v>
      </c>
      <c r="F240">
        <v>28</v>
      </c>
      <c r="G240" t="s">
        <v>1</v>
      </c>
      <c r="H240">
        <v>17</v>
      </c>
      <c r="I240">
        <v>0</v>
      </c>
      <c r="J240">
        <v>12</v>
      </c>
      <c r="K240">
        <v>0</v>
      </c>
      <c r="L240">
        <v>10039</v>
      </c>
      <c r="M240">
        <v>0</v>
      </c>
      <c r="N240">
        <v>10039</v>
      </c>
    </row>
    <row r="241" spans="1:14" x14ac:dyDescent="0.25">
      <c r="A241" t="s">
        <v>5</v>
      </c>
      <c r="B241" t="s">
        <v>7</v>
      </c>
      <c r="C241">
        <v>1</v>
      </c>
      <c r="D241">
        <v>10</v>
      </c>
      <c r="E241" t="s">
        <v>4</v>
      </c>
      <c r="F241">
        <v>28</v>
      </c>
      <c r="G241" t="s">
        <v>1</v>
      </c>
      <c r="H241">
        <v>17</v>
      </c>
      <c r="I241">
        <v>0</v>
      </c>
      <c r="J241">
        <v>12</v>
      </c>
      <c r="K241">
        <v>0</v>
      </c>
      <c r="L241">
        <v>12095</v>
      </c>
      <c r="M241">
        <v>0</v>
      </c>
      <c r="N241">
        <v>12095</v>
      </c>
    </row>
    <row r="242" spans="1:14" x14ac:dyDescent="0.25">
      <c r="A242" t="s">
        <v>5</v>
      </c>
      <c r="B242" t="s">
        <v>7</v>
      </c>
      <c r="C242">
        <v>1</v>
      </c>
      <c r="D242">
        <v>11</v>
      </c>
      <c r="E242" t="s">
        <v>4</v>
      </c>
      <c r="F242">
        <v>28</v>
      </c>
      <c r="G242" t="s">
        <v>1</v>
      </c>
      <c r="H242">
        <v>20</v>
      </c>
      <c r="I242">
        <v>0</v>
      </c>
      <c r="J242">
        <v>15</v>
      </c>
      <c r="K242">
        <v>0</v>
      </c>
      <c r="L242">
        <v>16189</v>
      </c>
      <c r="M242">
        <v>0</v>
      </c>
      <c r="N242">
        <v>16189</v>
      </c>
    </row>
    <row r="243" spans="1:14" x14ac:dyDescent="0.25">
      <c r="A243" t="s">
        <v>5</v>
      </c>
      <c r="B243" t="s">
        <v>7</v>
      </c>
      <c r="C243">
        <v>1</v>
      </c>
      <c r="D243">
        <v>12</v>
      </c>
      <c r="E243" t="s">
        <v>4</v>
      </c>
      <c r="F243">
        <v>28</v>
      </c>
      <c r="G243" t="s">
        <v>1</v>
      </c>
      <c r="H243">
        <v>23</v>
      </c>
      <c r="I243">
        <v>1</v>
      </c>
      <c r="J243">
        <v>16</v>
      </c>
      <c r="K243">
        <v>1</v>
      </c>
      <c r="L243">
        <v>15044</v>
      </c>
      <c r="M243">
        <v>14522</v>
      </c>
      <c r="N243">
        <v>29566</v>
      </c>
    </row>
    <row r="244" spans="1:14" x14ac:dyDescent="0.25">
      <c r="A244" t="s">
        <v>5</v>
      </c>
      <c r="B244" t="s">
        <v>7</v>
      </c>
      <c r="C244">
        <v>1</v>
      </c>
      <c r="D244">
        <v>13</v>
      </c>
      <c r="E244" t="s">
        <v>4</v>
      </c>
      <c r="F244">
        <v>28</v>
      </c>
      <c r="G244" t="s">
        <v>1</v>
      </c>
      <c r="H244">
        <v>32</v>
      </c>
      <c r="I244">
        <v>0</v>
      </c>
      <c r="J244">
        <v>21</v>
      </c>
      <c r="K244">
        <v>0</v>
      </c>
      <c r="L244">
        <v>75896</v>
      </c>
      <c r="M244">
        <v>0</v>
      </c>
      <c r="N244">
        <v>75896</v>
      </c>
    </row>
    <row r="245" spans="1:14" x14ac:dyDescent="0.25">
      <c r="A245" t="s">
        <v>5</v>
      </c>
      <c r="B245" t="s">
        <v>7</v>
      </c>
      <c r="C245">
        <v>1</v>
      </c>
      <c r="D245">
        <v>14</v>
      </c>
      <c r="E245" t="s">
        <v>4</v>
      </c>
      <c r="F245">
        <v>34</v>
      </c>
      <c r="G245" t="s">
        <v>1</v>
      </c>
      <c r="H245">
        <v>32</v>
      </c>
      <c r="I245">
        <v>3</v>
      </c>
      <c r="J245">
        <v>19</v>
      </c>
      <c r="K245">
        <v>3</v>
      </c>
      <c r="L245">
        <v>76929</v>
      </c>
      <c r="M245">
        <v>81070</v>
      </c>
      <c r="N245">
        <v>157999</v>
      </c>
    </row>
    <row r="246" spans="1:14" x14ac:dyDescent="0.25">
      <c r="A246" t="s">
        <v>5</v>
      </c>
      <c r="B246" t="s">
        <v>7</v>
      </c>
      <c r="C246">
        <v>1</v>
      </c>
      <c r="D246">
        <v>15</v>
      </c>
      <c r="E246" t="s">
        <v>4</v>
      </c>
      <c r="F246">
        <v>34</v>
      </c>
      <c r="G246" t="s">
        <v>1</v>
      </c>
      <c r="H246">
        <v>40</v>
      </c>
      <c r="I246">
        <v>1</v>
      </c>
      <c r="J246">
        <v>28</v>
      </c>
      <c r="K246">
        <v>1</v>
      </c>
      <c r="L246">
        <v>155097</v>
      </c>
      <c r="M246">
        <v>19278</v>
      </c>
      <c r="N246">
        <v>174375</v>
      </c>
    </row>
    <row r="247" spans="1:14" x14ac:dyDescent="0.25">
      <c r="A247" t="s">
        <v>5</v>
      </c>
      <c r="B247" t="s">
        <v>7</v>
      </c>
      <c r="C247">
        <v>1</v>
      </c>
      <c r="D247">
        <v>16</v>
      </c>
      <c r="E247" t="s">
        <v>4</v>
      </c>
      <c r="F247">
        <v>34</v>
      </c>
      <c r="G247" t="s">
        <v>1</v>
      </c>
      <c r="H247">
        <v>45</v>
      </c>
      <c r="I247">
        <v>2</v>
      </c>
      <c r="J247">
        <v>31</v>
      </c>
      <c r="K247">
        <v>1</v>
      </c>
      <c r="L247">
        <v>85846</v>
      </c>
      <c r="M247">
        <v>86375</v>
      </c>
      <c r="N247">
        <v>172221</v>
      </c>
    </row>
    <row r="248" spans="1:14" x14ac:dyDescent="0.25">
      <c r="A248" t="s">
        <v>5</v>
      </c>
      <c r="B248" t="s">
        <v>7</v>
      </c>
      <c r="C248">
        <v>1</v>
      </c>
      <c r="D248">
        <v>17</v>
      </c>
      <c r="E248" t="s">
        <v>4</v>
      </c>
      <c r="F248">
        <v>34</v>
      </c>
      <c r="G248" t="s">
        <v>1</v>
      </c>
      <c r="H248">
        <v>48</v>
      </c>
      <c r="I248">
        <v>2</v>
      </c>
      <c r="J248">
        <v>34</v>
      </c>
      <c r="K248">
        <v>1</v>
      </c>
      <c r="L248">
        <v>166432</v>
      </c>
      <c r="M248">
        <v>104506</v>
      </c>
      <c r="N248">
        <v>270938</v>
      </c>
    </row>
    <row r="249" spans="1:14" x14ac:dyDescent="0.25">
      <c r="A249" t="s">
        <v>5</v>
      </c>
      <c r="B249" t="s">
        <v>7</v>
      </c>
      <c r="C249">
        <v>1</v>
      </c>
      <c r="D249">
        <v>18</v>
      </c>
      <c r="E249" t="s">
        <v>4</v>
      </c>
      <c r="F249">
        <v>34</v>
      </c>
      <c r="G249" t="s">
        <v>1</v>
      </c>
      <c r="H249">
        <v>58</v>
      </c>
      <c r="I249">
        <v>0</v>
      </c>
      <c r="J249">
        <v>43</v>
      </c>
      <c r="K249">
        <v>0</v>
      </c>
      <c r="L249">
        <v>54761</v>
      </c>
      <c r="M249">
        <v>0</v>
      </c>
      <c r="N249">
        <v>54761</v>
      </c>
    </row>
    <row r="250" spans="1:14" x14ac:dyDescent="0.25">
      <c r="A250" t="s">
        <v>5</v>
      </c>
      <c r="B250" t="s">
        <v>7</v>
      </c>
      <c r="C250">
        <v>1</v>
      </c>
      <c r="D250">
        <v>19</v>
      </c>
      <c r="E250" t="s">
        <v>4</v>
      </c>
      <c r="F250">
        <v>34</v>
      </c>
      <c r="G250" t="s">
        <v>1</v>
      </c>
      <c r="H250">
        <v>50</v>
      </c>
      <c r="I250">
        <v>5</v>
      </c>
      <c r="J250">
        <v>37</v>
      </c>
      <c r="K250">
        <v>5</v>
      </c>
      <c r="L250">
        <v>296015</v>
      </c>
      <c r="M250">
        <v>274345</v>
      </c>
      <c r="N250">
        <v>570360</v>
      </c>
    </row>
    <row r="251" spans="1:14" x14ac:dyDescent="0.25">
      <c r="A251" t="s">
        <v>5</v>
      </c>
      <c r="B251" t="s">
        <v>7</v>
      </c>
      <c r="C251">
        <v>1</v>
      </c>
      <c r="D251">
        <v>20</v>
      </c>
      <c r="E251" t="s">
        <v>4</v>
      </c>
      <c r="F251">
        <v>34</v>
      </c>
      <c r="G251" t="s">
        <v>1</v>
      </c>
      <c r="H251">
        <v>51</v>
      </c>
      <c r="I251">
        <v>5</v>
      </c>
      <c r="J251">
        <v>40</v>
      </c>
      <c r="K251">
        <v>5</v>
      </c>
      <c r="L251">
        <v>235327</v>
      </c>
      <c r="M251">
        <v>265488</v>
      </c>
      <c r="N251">
        <v>500815</v>
      </c>
    </row>
    <row r="252" spans="1:14" x14ac:dyDescent="0.25">
      <c r="A252" t="s">
        <v>5</v>
      </c>
      <c r="B252" t="s">
        <v>7</v>
      </c>
      <c r="C252">
        <v>1</v>
      </c>
      <c r="D252">
        <v>21</v>
      </c>
      <c r="E252" t="s">
        <v>4</v>
      </c>
      <c r="F252">
        <v>34</v>
      </c>
      <c r="G252" t="s">
        <v>2</v>
      </c>
      <c r="H252">
        <v>47</v>
      </c>
      <c r="I252">
        <v>14</v>
      </c>
      <c r="J252">
        <v>31</v>
      </c>
      <c r="K252">
        <v>13</v>
      </c>
      <c r="L252">
        <v>101780</v>
      </c>
      <c r="M252">
        <v>498360</v>
      </c>
      <c r="N252">
        <v>600140</v>
      </c>
    </row>
    <row r="253" spans="1:14" x14ac:dyDescent="0.25">
      <c r="A253" t="s">
        <v>8</v>
      </c>
      <c r="B253" t="s">
        <v>6</v>
      </c>
      <c r="C253">
        <v>0</v>
      </c>
      <c r="D253">
        <v>1</v>
      </c>
      <c r="E253" t="s">
        <v>0</v>
      </c>
      <c r="F253">
        <v>3</v>
      </c>
      <c r="G253" t="s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 x14ac:dyDescent="0.25">
      <c r="A254" t="s">
        <v>8</v>
      </c>
      <c r="B254" t="s">
        <v>6</v>
      </c>
      <c r="C254">
        <v>0</v>
      </c>
      <c r="D254">
        <v>2</v>
      </c>
      <c r="E254" t="s">
        <v>0</v>
      </c>
      <c r="F254">
        <v>12</v>
      </c>
      <c r="G254" t="s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 x14ac:dyDescent="0.25">
      <c r="A255" t="s">
        <v>8</v>
      </c>
      <c r="B255" t="s">
        <v>6</v>
      </c>
      <c r="C255">
        <v>0</v>
      </c>
      <c r="D255">
        <v>3</v>
      </c>
      <c r="E255" t="s">
        <v>0</v>
      </c>
      <c r="F255">
        <v>12</v>
      </c>
      <c r="G255" t="s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 x14ac:dyDescent="0.25">
      <c r="A256" t="s">
        <v>8</v>
      </c>
      <c r="B256" t="s">
        <v>6</v>
      </c>
      <c r="C256">
        <v>0</v>
      </c>
      <c r="D256">
        <v>4</v>
      </c>
      <c r="E256" t="s">
        <v>0</v>
      </c>
      <c r="F256">
        <v>12</v>
      </c>
      <c r="G256" t="s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 x14ac:dyDescent="0.25">
      <c r="A257" t="s">
        <v>8</v>
      </c>
      <c r="B257" t="s">
        <v>6</v>
      </c>
      <c r="C257">
        <v>0</v>
      </c>
      <c r="D257">
        <v>5</v>
      </c>
      <c r="E257" t="s">
        <v>0</v>
      </c>
      <c r="F257">
        <v>12</v>
      </c>
      <c r="G257" t="s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 x14ac:dyDescent="0.25">
      <c r="A258" t="s">
        <v>8</v>
      </c>
      <c r="B258" t="s">
        <v>6</v>
      </c>
      <c r="C258">
        <v>0</v>
      </c>
      <c r="D258">
        <v>6</v>
      </c>
      <c r="E258" t="s">
        <v>0</v>
      </c>
      <c r="F258">
        <v>24</v>
      </c>
      <c r="G258" t="s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 x14ac:dyDescent="0.25">
      <c r="A259" t="s">
        <v>8</v>
      </c>
      <c r="B259" t="s">
        <v>6</v>
      </c>
      <c r="C259">
        <v>0</v>
      </c>
      <c r="D259">
        <v>7</v>
      </c>
      <c r="E259" t="s">
        <v>0</v>
      </c>
      <c r="F259">
        <v>24</v>
      </c>
      <c r="G259" t="s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 x14ac:dyDescent="0.25">
      <c r="A260" t="s">
        <v>8</v>
      </c>
      <c r="B260" t="s">
        <v>6</v>
      </c>
      <c r="C260">
        <v>0</v>
      </c>
      <c r="D260">
        <v>8</v>
      </c>
      <c r="E260" t="s">
        <v>0</v>
      </c>
      <c r="F260">
        <v>24</v>
      </c>
      <c r="G260" t="s">
        <v>1</v>
      </c>
      <c r="H260">
        <v>0</v>
      </c>
      <c r="I260">
        <v>4</v>
      </c>
      <c r="J260">
        <v>0</v>
      </c>
      <c r="K260">
        <v>4</v>
      </c>
      <c r="L260">
        <v>0</v>
      </c>
      <c r="M260">
        <v>6575</v>
      </c>
      <c r="N260">
        <v>6575</v>
      </c>
    </row>
    <row r="261" spans="1:14" x14ac:dyDescent="0.25">
      <c r="A261" t="s">
        <v>8</v>
      </c>
      <c r="B261" t="s">
        <v>6</v>
      </c>
      <c r="C261">
        <v>0</v>
      </c>
      <c r="D261">
        <v>9</v>
      </c>
      <c r="E261" t="s">
        <v>0</v>
      </c>
      <c r="F261">
        <v>24</v>
      </c>
      <c r="G261" t="s">
        <v>1</v>
      </c>
      <c r="H261">
        <v>0</v>
      </c>
      <c r="I261">
        <v>7</v>
      </c>
      <c r="J261">
        <v>0</v>
      </c>
      <c r="K261">
        <v>5</v>
      </c>
      <c r="L261">
        <v>0</v>
      </c>
      <c r="M261">
        <v>16529</v>
      </c>
      <c r="N261">
        <v>16529</v>
      </c>
    </row>
    <row r="262" spans="1:14" x14ac:dyDescent="0.25">
      <c r="A262" t="s">
        <v>8</v>
      </c>
      <c r="B262" t="s">
        <v>6</v>
      </c>
      <c r="C262">
        <v>0</v>
      </c>
      <c r="D262">
        <v>10</v>
      </c>
      <c r="E262" t="s">
        <v>0</v>
      </c>
      <c r="F262">
        <v>24</v>
      </c>
      <c r="G262" t="s">
        <v>1</v>
      </c>
      <c r="H262">
        <v>0</v>
      </c>
      <c r="I262">
        <v>7</v>
      </c>
      <c r="J262">
        <v>0</v>
      </c>
      <c r="K262">
        <v>5</v>
      </c>
      <c r="L262">
        <v>0</v>
      </c>
      <c r="M262">
        <v>16889</v>
      </c>
      <c r="N262">
        <v>16889</v>
      </c>
    </row>
    <row r="263" spans="1:14" x14ac:dyDescent="0.25">
      <c r="A263" t="s">
        <v>8</v>
      </c>
      <c r="B263" t="s">
        <v>6</v>
      </c>
      <c r="C263">
        <v>0</v>
      </c>
      <c r="D263">
        <v>11</v>
      </c>
      <c r="E263" t="s">
        <v>0</v>
      </c>
      <c r="F263">
        <v>24</v>
      </c>
      <c r="G263" t="s">
        <v>1</v>
      </c>
      <c r="H263">
        <v>0</v>
      </c>
      <c r="I263">
        <v>7</v>
      </c>
      <c r="J263">
        <v>0</v>
      </c>
      <c r="K263">
        <v>5</v>
      </c>
      <c r="L263">
        <v>0</v>
      </c>
      <c r="M263">
        <v>14003</v>
      </c>
      <c r="N263">
        <v>14003</v>
      </c>
    </row>
    <row r="264" spans="1:14" x14ac:dyDescent="0.25">
      <c r="A264" t="s">
        <v>8</v>
      </c>
      <c r="B264" t="s">
        <v>6</v>
      </c>
      <c r="C264">
        <v>0</v>
      </c>
      <c r="D264">
        <v>12</v>
      </c>
      <c r="E264" t="s">
        <v>0</v>
      </c>
      <c r="F264">
        <v>24</v>
      </c>
      <c r="G264" t="s">
        <v>1</v>
      </c>
      <c r="H264">
        <v>0</v>
      </c>
      <c r="I264">
        <v>8</v>
      </c>
      <c r="J264">
        <v>0</v>
      </c>
      <c r="K264">
        <v>4</v>
      </c>
      <c r="L264">
        <v>0</v>
      </c>
      <c r="M264">
        <v>13516</v>
      </c>
      <c r="N264">
        <v>13516</v>
      </c>
    </row>
    <row r="265" spans="1:14" x14ac:dyDescent="0.25">
      <c r="A265" t="s">
        <v>8</v>
      </c>
      <c r="B265" t="s">
        <v>6</v>
      </c>
      <c r="C265">
        <v>0</v>
      </c>
      <c r="D265">
        <v>13</v>
      </c>
      <c r="E265" t="s">
        <v>0</v>
      </c>
      <c r="F265">
        <v>24</v>
      </c>
      <c r="G265" t="s">
        <v>1</v>
      </c>
      <c r="H265">
        <v>0</v>
      </c>
      <c r="I265">
        <v>16</v>
      </c>
      <c r="J265">
        <v>0</v>
      </c>
      <c r="K265">
        <v>11</v>
      </c>
      <c r="L265">
        <v>0</v>
      </c>
      <c r="M265">
        <v>42260</v>
      </c>
      <c r="N265">
        <v>42260</v>
      </c>
    </row>
    <row r="266" spans="1:14" x14ac:dyDescent="0.25">
      <c r="A266" t="s">
        <v>8</v>
      </c>
      <c r="B266" t="s">
        <v>6</v>
      </c>
      <c r="C266">
        <v>0</v>
      </c>
      <c r="D266">
        <v>14</v>
      </c>
      <c r="E266" t="s">
        <v>0</v>
      </c>
      <c r="F266">
        <v>24</v>
      </c>
      <c r="G266" t="s">
        <v>1</v>
      </c>
      <c r="H266">
        <v>0</v>
      </c>
      <c r="I266">
        <v>19</v>
      </c>
      <c r="J266">
        <v>0</v>
      </c>
      <c r="K266">
        <v>11</v>
      </c>
      <c r="L266">
        <v>0</v>
      </c>
      <c r="M266">
        <v>56166</v>
      </c>
      <c r="N266">
        <v>56166</v>
      </c>
    </row>
    <row r="267" spans="1:14" x14ac:dyDescent="0.25">
      <c r="A267" t="s">
        <v>8</v>
      </c>
      <c r="B267" t="s">
        <v>6</v>
      </c>
      <c r="C267">
        <v>0</v>
      </c>
      <c r="D267">
        <v>15</v>
      </c>
      <c r="E267" t="s">
        <v>0</v>
      </c>
      <c r="F267">
        <v>24</v>
      </c>
      <c r="G267" t="s">
        <v>1</v>
      </c>
      <c r="H267">
        <v>0</v>
      </c>
      <c r="I267">
        <v>25</v>
      </c>
      <c r="J267">
        <v>0</v>
      </c>
      <c r="K267">
        <v>15</v>
      </c>
      <c r="L267">
        <v>0</v>
      </c>
      <c r="M267">
        <v>93836</v>
      </c>
      <c r="N267">
        <v>93836</v>
      </c>
    </row>
    <row r="268" spans="1:14" x14ac:dyDescent="0.25">
      <c r="A268" t="s">
        <v>8</v>
      </c>
      <c r="B268" t="s">
        <v>6</v>
      </c>
      <c r="C268">
        <v>0</v>
      </c>
      <c r="D268">
        <v>16</v>
      </c>
      <c r="E268" t="s">
        <v>0</v>
      </c>
      <c r="F268">
        <v>24</v>
      </c>
      <c r="G268" t="s">
        <v>1</v>
      </c>
      <c r="H268">
        <v>0</v>
      </c>
      <c r="I268">
        <v>25</v>
      </c>
      <c r="J268">
        <v>0</v>
      </c>
      <c r="K268">
        <v>15</v>
      </c>
      <c r="L268">
        <v>0</v>
      </c>
      <c r="M268">
        <v>93488</v>
      </c>
      <c r="N268">
        <v>93488</v>
      </c>
    </row>
    <row r="269" spans="1:14" x14ac:dyDescent="0.25">
      <c r="A269" t="s">
        <v>8</v>
      </c>
      <c r="B269" t="s">
        <v>6</v>
      </c>
      <c r="C269">
        <v>0</v>
      </c>
      <c r="D269">
        <v>17</v>
      </c>
      <c r="E269" t="s">
        <v>0</v>
      </c>
      <c r="F269">
        <v>24</v>
      </c>
      <c r="G269" t="s">
        <v>1</v>
      </c>
      <c r="H269">
        <v>0</v>
      </c>
      <c r="I269">
        <v>28</v>
      </c>
      <c r="J269">
        <v>0</v>
      </c>
      <c r="K269">
        <v>15</v>
      </c>
      <c r="L269">
        <v>0</v>
      </c>
      <c r="M269">
        <v>115115</v>
      </c>
      <c r="N269">
        <v>115115</v>
      </c>
    </row>
    <row r="270" spans="1:14" x14ac:dyDescent="0.25">
      <c r="A270" t="s">
        <v>8</v>
      </c>
      <c r="B270" t="s">
        <v>6</v>
      </c>
      <c r="C270">
        <v>0</v>
      </c>
      <c r="D270">
        <v>18</v>
      </c>
      <c r="E270" t="s">
        <v>0</v>
      </c>
      <c r="F270">
        <v>24</v>
      </c>
      <c r="G270" t="s">
        <v>1</v>
      </c>
      <c r="H270">
        <v>0</v>
      </c>
      <c r="I270">
        <v>32</v>
      </c>
      <c r="J270">
        <v>0</v>
      </c>
      <c r="K270">
        <v>19</v>
      </c>
      <c r="L270">
        <v>0</v>
      </c>
      <c r="M270">
        <v>171460</v>
      </c>
      <c r="N270">
        <v>171460</v>
      </c>
    </row>
    <row r="271" spans="1:14" x14ac:dyDescent="0.25">
      <c r="A271" t="s">
        <v>8</v>
      </c>
      <c r="B271" t="s">
        <v>6</v>
      </c>
      <c r="C271">
        <v>0</v>
      </c>
      <c r="D271">
        <v>19</v>
      </c>
      <c r="E271" t="s">
        <v>0</v>
      </c>
      <c r="F271">
        <v>24</v>
      </c>
      <c r="G271" t="s">
        <v>1</v>
      </c>
      <c r="H271">
        <v>0</v>
      </c>
      <c r="I271">
        <v>33</v>
      </c>
      <c r="J271">
        <v>0</v>
      </c>
      <c r="K271">
        <v>22</v>
      </c>
      <c r="L271">
        <v>0</v>
      </c>
      <c r="M271">
        <v>212057</v>
      </c>
      <c r="N271">
        <v>212057</v>
      </c>
    </row>
    <row r="272" spans="1:14" x14ac:dyDescent="0.25">
      <c r="A272" t="s">
        <v>8</v>
      </c>
      <c r="B272" t="s">
        <v>6</v>
      </c>
      <c r="C272">
        <v>0</v>
      </c>
      <c r="D272">
        <v>20</v>
      </c>
      <c r="E272" t="s">
        <v>0</v>
      </c>
      <c r="F272">
        <v>24</v>
      </c>
      <c r="G272" t="s">
        <v>1</v>
      </c>
      <c r="H272">
        <v>0</v>
      </c>
      <c r="I272">
        <v>37</v>
      </c>
      <c r="J272">
        <v>0</v>
      </c>
      <c r="K272">
        <v>26</v>
      </c>
      <c r="L272">
        <v>0</v>
      </c>
      <c r="M272">
        <v>331028</v>
      </c>
      <c r="N272">
        <v>331028</v>
      </c>
    </row>
    <row r="273" spans="1:14" x14ac:dyDescent="0.25">
      <c r="A273" t="s">
        <v>8</v>
      </c>
      <c r="B273" t="s">
        <v>6</v>
      </c>
      <c r="C273">
        <v>0</v>
      </c>
      <c r="D273">
        <v>21</v>
      </c>
      <c r="E273" t="s">
        <v>0</v>
      </c>
      <c r="F273">
        <v>24</v>
      </c>
      <c r="G273" t="s">
        <v>1</v>
      </c>
      <c r="H273">
        <v>0</v>
      </c>
      <c r="I273">
        <v>40</v>
      </c>
      <c r="J273">
        <v>0</v>
      </c>
      <c r="K273">
        <v>23</v>
      </c>
      <c r="L273">
        <v>0</v>
      </c>
      <c r="M273">
        <v>310715</v>
      </c>
      <c r="N273">
        <v>310715</v>
      </c>
    </row>
    <row r="274" spans="1:14" x14ac:dyDescent="0.25">
      <c r="A274" t="s">
        <v>8</v>
      </c>
      <c r="B274" t="s">
        <v>6</v>
      </c>
      <c r="C274">
        <v>0</v>
      </c>
      <c r="D274">
        <v>22</v>
      </c>
      <c r="E274" t="s">
        <v>0</v>
      </c>
      <c r="F274">
        <v>24</v>
      </c>
      <c r="G274" t="s">
        <v>1</v>
      </c>
      <c r="H274">
        <v>0</v>
      </c>
      <c r="I274">
        <v>45</v>
      </c>
      <c r="J274">
        <v>0</v>
      </c>
      <c r="K274">
        <v>28</v>
      </c>
      <c r="L274">
        <v>0</v>
      </c>
      <c r="M274">
        <v>514932</v>
      </c>
      <c r="N274">
        <v>514932</v>
      </c>
    </row>
    <row r="275" spans="1:14" x14ac:dyDescent="0.25">
      <c r="A275" t="s">
        <v>8</v>
      </c>
      <c r="B275" t="s">
        <v>6</v>
      </c>
      <c r="C275">
        <v>0</v>
      </c>
      <c r="D275">
        <v>23</v>
      </c>
      <c r="E275" t="s">
        <v>0</v>
      </c>
      <c r="F275">
        <v>24</v>
      </c>
      <c r="G275" t="s">
        <v>1</v>
      </c>
      <c r="H275">
        <v>0</v>
      </c>
      <c r="I275">
        <v>43</v>
      </c>
      <c r="J275">
        <v>0</v>
      </c>
      <c r="K275">
        <v>24</v>
      </c>
      <c r="L275">
        <v>0</v>
      </c>
      <c r="M275">
        <v>360196</v>
      </c>
      <c r="N275">
        <v>360196</v>
      </c>
    </row>
    <row r="276" spans="1:14" x14ac:dyDescent="0.25">
      <c r="A276" t="s">
        <v>8</v>
      </c>
      <c r="B276" t="s">
        <v>6</v>
      </c>
      <c r="C276">
        <v>0</v>
      </c>
      <c r="D276">
        <v>24</v>
      </c>
      <c r="E276" t="s">
        <v>0</v>
      </c>
      <c r="F276">
        <v>24</v>
      </c>
      <c r="G276" t="s">
        <v>2</v>
      </c>
      <c r="H276">
        <v>0</v>
      </c>
      <c r="I276">
        <v>51</v>
      </c>
      <c r="J276">
        <v>0</v>
      </c>
      <c r="K276">
        <v>28</v>
      </c>
      <c r="L276">
        <v>0</v>
      </c>
      <c r="M276">
        <v>599566</v>
      </c>
      <c r="N276">
        <v>599566</v>
      </c>
    </row>
    <row r="277" spans="1:14" x14ac:dyDescent="0.25">
      <c r="A277" t="s">
        <v>8</v>
      </c>
      <c r="B277" t="s">
        <v>6</v>
      </c>
      <c r="C277">
        <v>0</v>
      </c>
      <c r="D277">
        <v>1</v>
      </c>
      <c r="E277" t="s">
        <v>3</v>
      </c>
      <c r="F277">
        <v>3</v>
      </c>
      <c r="G277" t="s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 x14ac:dyDescent="0.25">
      <c r="A278" t="s">
        <v>8</v>
      </c>
      <c r="B278" t="s">
        <v>6</v>
      </c>
      <c r="C278">
        <v>0</v>
      </c>
      <c r="D278">
        <v>2</v>
      </c>
      <c r="E278" t="s">
        <v>3</v>
      </c>
      <c r="F278">
        <v>12</v>
      </c>
      <c r="G278" t="s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 x14ac:dyDescent="0.25">
      <c r="A279" t="s">
        <v>8</v>
      </c>
      <c r="B279" t="s">
        <v>6</v>
      </c>
      <c r="C279">
        <v>0</v>
      </c>
      <c r="D279">
        <v>3</v>
      </c>
      <c r="E279" t="s">
        <v>3</v>
      </c>
      <c r="F279">
        <v>12</v>
      </c>
      <c r="G279" t="s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 x14ac:dyDescent="0.25">
      <c r="A280" t="s">
        <v>8</v>
      </c>
      <c r="B280" t="s">
        <v>6</v>
      </c>
      <c r="C280">
        <v>0</v>
      </c>
      <c r="D280">
        <v>4</v>
      </c>
      <c r="E280" t="s">
        <v>3</v>
      </c>
      <c r="F280">
        <v>12</v>
      </c>
      <c r="G280" t="s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 x14ac:dyDescent="0.25">
      <c r="A281" t="s">
        <v>8</v>
      </c>
      <c r="B281" t="s">
        <v>6</v>
      </c>
      <c r="C281">
        <v>0</v>
      </c>
      <c r="D281">
        <v>5</v>
      </c>
      <c r="E281" t="s">
        <v>3</v>
      </c>
      <c r="F281">
        <v>12</v>
      </c>
      <c r="G281" t="s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x14ac:dyDescent="0.25">
      <c r="A282" t="s">
        <v>8</v>
      </c>
      <c r="B282" t="s">
        <v>6</v>
      </c>
      <c r="C282">
        <v>0</v>
      </c>
      <c r="D282">
        <v>6</v>
      </c>
      <c r="E282" t="s">
        <v>3</v>
      </c>
      <c r="F282">
        <v>24</v>
      </c>
      <c r="G282" t="s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 x14ac:dyDescent="0.25">
      <c r="A283" t="s">
        <v>8</v>
      </c>
      <c r="B283" t="s">
        <v>6</v>
      </c>
      <c r="C283">
        <v>0</v>
      </c>
      <c r="D283">
        <v>7</v>
      </c>
      <c r="E283" t="s">
        <v>3</v>
      </c>
      <c r="F283">
        <v>24</v>
      </c>
      <c r="G283" t="s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25">
      <c r="A284" t="s">
        <v>8</v>
      </c>
      <c r="B284" t="s">
        <v>6</v>
      </c>
      <c r="C284">
        <v>0</v>
      </c>
      <c r="D284">
        <v>8</v>
      </c>
      <c r="E284" t="s">
        <v>3</v>
      </c>
      <c r="F284">
        <v>24</v>
      </c>
      <c r="G284" t="s">
        <v>1</v>
      </c>
      <c r="H284">
        <v>3</v>
      </c>
      <c r="I284">
        <v>0</v>
      </c>
      <c r="J284">
        <v>3</v>
      </c>
      <c r="K284">
        <v>0</v>
      </c>
      <c r="L284">
        <v>545</v>
      </c>
      <c r="M284">
        <v>0</v>
      </c>
      <c r="N284">
        <v>545</v>
      </c>
    </row>
    <row r="285" spans="1:14" x14ac:dyDescent="0.25">
      <c r="A285" t="s">
        <v>8</v>
      </c>
      <c r="B285" t="s">
        <v>6</v>
      </c>
      <c r="C285">
        <v>0</v>
      </c>
      <c r="D285">
        <v>9</v>
      </c>
      <c r="E285" t="s">
        <v>3</v>
      </c>
      <c r="F285">
        <v>24</v>
      </c>
      <c r="G285" t="s">
        <v>1</v>
      </c>
      <c r="H285">
        <v>7</v>
      </c>
      <c r="I285">
        <v>0</v>
      </c>
      <c r="J285">
        <v>5</v>
      </c>
      <c r="K285">
        <v>0</v>
      </c>
      <c r="L285">
        <v>1352</v>
      </c>
      <c r="M285">
        <v>0</v>
      </c>
      <c r="N285">
        <v>1352</v>
      </c>
    </row>
    <row r="286" spans="1:14" x14ac:dyDescent="0.25">
      <c r="A286" t="s">
        <v>8</v>
      </c>
      <c r="B286" t="s">
        <v>6</v>
      </c>
      <c r="C286">
        <v>0</v>
      </c>
      <c r="D286">
        <v>10</v>
      </c>
      <c r="E286" t="s">
        <v>3</v>
      </c>
      <c r="F286">
        <v>24</v>
      </c>
      <c r="G286" t="s">
        <v>1</v>
      </c>
      <c r="H286">
        <v>7</v>
      </c>
      <c r="I286">
        <v>0</v>
      </c>
      <c r="J286">
        <v>5</v>
      </c>
      <c r="K286">
        <v>0</v>
      </c>
      <c r="L286">
        <v>1342</v>
      </c>
      <c r="M286">
        <v>0</v>
      </c>
      <c r="N286">
        <v>1342</v>
      </c>
    </row>
    <row r="287" spans="1:14" x14ac:dyDescent="0.25">
      <c r="A287" t="s">
        <v>8</v>
      </c>
      <c r="B287" t="s">
        <v>6</v>
      </c>
      <c r="C287">
        <v>0</v>
      </c>
      <c r="D287">
        <v>11</v>
      </c>
      <c r="E287" t="s">
        <v>3</v>
      </c>
      <c r="F287">
        <v>24</v>
      </c>
      <c r="G287" t="s">
        <v>1</v>
      </c>
      <c r="H287">
        <v>7</v>
      </c>
      <c r="I287">
        <v>0</v>
      </c>
      <c r="J287">
        <v>5</v>
      </c>
      <c r="K287">
        <v>0</v>
      </c>
      <c r="L287">
        <v>1333</v>
      </c>
      <c r="M287">
        <v>0</v>
      </c>
      <c r="N287">
        <v>1333</v>
      </c>
    </row>
    <row r="288" spans="1:14" x14ac:dyDescent="0.25">
      <c r="A288" t="s">
        <v>8</v>
      </c>
      <c r="B288" t="s">
        <v>6</v>
      </c>
      <c r="C288">
        <v>0</v>
      </c>
      <c r="D288">
        <v>12</v>
      </c>
      <c r="E288" t="s">
        <v>3</v>
      </c>
      <c r="F288">
        <v>24</v>
      </c>
      <c r="G288" t="s">
        <v>1</v>
      </c>
      <c r="H288">
        <v>9</v>
      </c>
      <c r="I288">
        <v>0</v>
      </c>
      <c r="J288">
        <v>5</v>
      </c>
      <c r="K288">
        <v>0</v>
      </c>
      <c r="L288">
        <v>2645</v>
      </c>
      <c r="M288">
        <v>0</v>
      </c>
      <c r="N288">
        <v>2645</v>
      </c>
    </row>
    <row r="289" spans="1:14" x14ac:dyDescent="0.25">
      <c r="A289" t="s">
        <v>8</v>
      </c>
      <c r="B289" t="s">
        <v>6</v>
      </c>
      <c r="C289">
        <v>0</v>
      </c>
      <c r="D289">
        <v>13</v>
      </c>
      <c r="E289" t="s">
        <v>3</v>
      </c>
      <c r="F289">
        <v>24</v>
      </c>
      <c r="G289" t="s">
        <v>1</v>
      </c>
      <c r="H289">
        <v>13</v>
      </c>
      <c r="I289">
        <v>0</v>
      </c>
      <c r="J289">
        <v>9</v>
      </c>
      <c r="K289">
        <v>0</v>
      </c>
      <c r="L289">
        <v>11008</v>
      </c>
      <c r="M289">
        <v>0</v>
      </c>
      <c r="N289">
        <v>11008</v>
      </c>
    </row>
    <row r="290" spans="1:14" x14ac:dyDescent="0.25">
      <c r="A290" t="s">
        <v>8</v>
      </c>
      <c r="B290" t="s">
        <v>6</v>
      </c>
      <c r="C290">
        <v>0</v>
      </c>
      <c r="D290">
        <v>14</v>
      </c>
      <c r="E290" t="s">
        <v>3</v>
      </c>
      <c r="F290">
        <v>24</v>
      </c>
      <c r="G290" t="s">
        <v>2</v>
      </c>
      <c r="H290">
        <v>19</v>
      </c>
      <c r="I290">
        <v>0</v>
      </c>
      <c r="J290">
        <v>10</v>
      </c>
      <c r="K290">
        <v>0</v>
      </c>
      <c r="L290">
        <v>600109</v>
      </c>
      <c r="M290">
        <v>0</v>
      </c>
      <c r="N290">
        <v>600109</v>
      </c>
    </row>
    <row r="291" spans="1:14" x14ac:dyDescent="0.25">
      <c r="A291" t="s">
        <v>8</v>
      </c>
      <c r="B291" t="s">
        <v>6</v>
      </c>
      <c r="C291">
        <v>0</v>
      </c>
      <c r="D291">
        <v>1</v>
      </c>
      <c r="E291" t="s">
        <v>4</v>
      </c>
      <c r="F291">
        <v>3</v>
      </c>
      <c r="G291" t="s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x14ac:dyDescent="0.25">
      <c r="A292" t="s">
        <v>8</v>
      </c>
      <c r="B292" t="s">
        <v>6</v>
      </c>
      <c r="C292">
        <v>0</v>
      </c>
      <c r="D292">
        <v>2</v>
      </c>
      <c r="E292" t="s">
        <v>4</v>
      </c>
      <c r="F292">
        <v>12</v>
      </c>
      <c r="G292" t="s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1:14" x14ac:dyDescent="0.25">
      <c r="A293" t="s">
        <v>8</v>
      </c>
      <c r="B293" t="s">
        <v>6</v>
      </c>
      <c r="C293">
        <v>0</v>
      </c>
      <c r="D293">
        <v>3</v>
      </c>
      <c r="E293" t="s">
        <v>4</v>
      </c>
      <c r="F293">
        <v>12</v>
      </c>
      <c r="G293" t="s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x14ac:dyDescent="0.25">
      <c r="A294" t="s">
        <v>8</v>
      </c>
      <c r="B294" t="s">
        <v>6</v>
      </c>
      <c r="C294">
        <v>0</v>
      </c>
      <c r="D294">
        <v>4</v>
      </c>
      <c r="E294" t="s">
        <v>4</v>
      </c>
      <c r="F294">
        <v>12</v>
      </c>
      <c r="G294" t="s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 x14ac:dyDescent="0.25">
      <c r="A295" t="s">
        <v>8</v>
      </c>
      <c r="B295" t="s">
        <v>6</v>
      </c>
      <c r="C295">
        <v>0</v>
      </c>
      <c r="D295">
        <v>5</v>
      </c>
      <c r="E295" t="s">
        <v>4</v>
      </c>
      <c r="F295">
        <v>12</v>
      </c>
      <c r="G295" t="s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 x14ac:dyDescent="0.25">
      <c r="A296" t="s">
        <v>8</v>
      </c>
      <c r="B296" t="s">
        <v>6</v>
      </c>
      <c r="C296">
        <v>0</v>
      </c>
      <c r="D296">
        <v>6</v>
      </c>
      <c r="E296" t="s">
        <v>4</v>
      </c>
      <c r="F296">
        <v>24</v>
      </c>
      <c r="G296" t="s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 x14ac:dyDescent="0.25">
      <c r="A297" t="s">
        <v>8</v>
      </c>
      <c r="B297" t="s">
        <v>6</v>
      </c>
      <c r="C297">
        <v>0</v>
      </c>
      <c r="D297">
        <v>7</v>
      </c>
      <c r="E297" t="s">
        <v>4</v>
      </c>
      <c r="F297">
        <v>24</v>
      </c>
      <c r="G297" t="s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 x14ac:dyDescent="0.25">
      <c r="A298" t="s">
        <v>8</v>
      </c>
      <c r="B298" t="s">
        <v>6</v>
      </c>
      <c r="C298">
        <v>0</v>
      </c>
      <c r="D298">
        <v>8</v>
      </c>
      <c r="E298" t="s">
        <v>4</v>
      </c>
      <c r="F298">
        <v>24</v>
      </c>
      <c r="G298" t="s">
        <v>1</v>
      </c>
      <c r="H298">
        <v>3</v>
      </c>
      <c r="I298">
        <v>0</v>
      </c>
      <c r="J298">
        <v>3</v>
      </c>
      <c r="K298">
        <v>0</v>
      </c>
      <c r="L298">
        <v>563</v>
      </c>
      <c r="M298">
        <v>0</v>
      </c>
      <c r="N298">
        <v>563</v>
      </c>
    </row>
    <row r="299" spans="1:14" x14ac:dyDescent="0.25">
      <c r="A299" t="s">
        <v>8</v>
      </c>
      <c r="B299" t="s">
        <v>6</v>
      </c>
      <c r="C299">
        <v>0</v>
      </c>
      <c r="D299">
        <v>9</v>
      </c>
      <c r="E299" t="s">
        <v>4</v>
      </c>
      <c r="F299">
        <v>24</v>
      </c>
      <c r="G299" t="s">
        <v>1</v>
      </c>
      <c r="H299">
        <v>7</v>
      </c>
      <c r="I299">
        <v>0</v>
      </c>
      <c r="J299">
        <v>5</v>
      </c>
      <c r="K299">
        <v>0</v>
      </c>
      <c r="L299">
        <v>1362</v>
      </c>
      <c r="M299">
        <v>0</v>
      </c>
      <c r="N299">
        <v>1362</v>
      </c>
    </row>
    <row r="300" spans="1:14" x14ac:dyDescent="0.25">
      <c r="A300" t="s">
        <v>8</v>
      </c>
      <c r="B300" t="s">
        <v>6</v>
      </c>
      <c r="C300">
        <v>0</v>
      </c>
      <c r="D300">
        <v>10</v>
      </c>
      <c r="E300" t="s">
        <v>4</v>
      </c>
      <c r="F300">
        <v>24</v>
      </c>
      <c r="G300" t="s">
        <v>1</v>
      </c>
      <c r="H300">
        <v>7</v>
      </c>
      <c r="I300">
        <v>0</v>
      </c>
      <c r="J300">
        <v>5</v>
      </c>
      <c r="K300">
        <v>0</v>
      </c>
      <c r="L300">
        <v>1369</v>
      </c>
      <c r="M300">
        <v>0</v>
      </c>
      <c r="N300">
        <v>1369</v>
      </c>
    </row>
    <row r="301" spans="1:14" x14ac:dyDescent="0.25">
      <c r="A301" t="s">
        <v>8</v>
      </c>
      <c r="B301" t="s">
        <v>6</v>
      </c>
      <c r="C301">
        <v>0</v>
      </c>
      <c r="D301">
        <v>11</v>
      </c>
      <c r="E301" t="s">
        <v>4</v>
      </c>
      <c r="F301">
        <v>24</v>
      </c>
      <c r="G301" t="s">
        <v>1</v>
      </c>
      <c r="H301">
        <v>7</v>
      </c>
      <c r="I301">
        <v>0</v>
      </c>
      <c r="J301">
        <v>5</v>
      </c>
      <c r="K301">
        <v>0</v>
      </c>
      <c r="L301">
        <v>1400</v>
      </c>
      <c r="M301">
        <v>0</v>
      </c>
      <c r="N301">
        <v>1400</v>
      </c>
    </row>
    <row r="302" spans="1:14" x14ac:dyDescent="0.25">
      <c r="A302" t="s">
        <v>8</v>
      </c>
      <c r="B302" t="s">
        <v>6</v>
      </c>
      <c r="C302">
        <v>0</v>
      </c>
      <c r="D302">
        <v>12</v>
      </c>
      <c r="E302" t="s">
        <v>4</v>
      </c>
      <c r="F302">
        <v>24</v>
      </c>
      <c r="G302" t="s">
        <v>1</v>
      </c>
      <c r="H302">
        <v>9</v>
      </c>
      <c r="I302">
        <v>0</v>
      </c>
      <c r="J302">
        <v>5</v>
      </c>
      <c r="K302">
        <v>0</v>
      </c>
      <c r="L302">
        <v>2704</v>
      </c>
      <c r="M302">
        <v>0</v>
      </c>
      <c r="N302">
        <v>2704</v>
      </c>
    </row>
    <row r="303" spans="1:14" x14ac:dyDescent="0.25">
      <c r="A303" t="s">
        <v>8</v>
      </c>
      <c r="B303" t="s">
        <v>6</v>
      </c>
      <c r="C303">
        <v>0</v>
      </c>
      <c r="D303">
        <v>13</v>
      </c>
      <c r="E303" t="s">
        <v>4</v>
      </c>
      <c r="F303">
        <v>24</v>
      </c>
      <c r="G303" t="s">
        <v>1</v>
      </c>
      <c r="H303">
        <v>13</v>
      </c>
      <c r="I303">
        <v>0</v>
      </c>
      <c r="J303">
        <v>9</v>
      </c>
      <c r="K303">
        <v>0</v>
      </c>
      <c r="L303">
        <v>11034</v>
      </c>
      <c r="M303">
        <v>0</v>
      </c>
      <c r="N303">
        <v>11034</v>
      </c>
    </row>
    <row r="304" spans="1:14" x14ac:dyDescent="0.25">
      <c r="A304" t="s">
        <v>8</v>
      </c>
      <c r="B304" t="s">
        <v>6</v>
      </c>
      <c r="C304">
        <v>0</v>
      </c>
      <c r="D304">
        <v>14</v>
      </c>
      <c r="E304" t="s">
        <v>4</v>
      </c>
      <c r="F304">
        <v>24</v>
      </c>
      <c r="G304" t="s">
        <v>1</v>
      </c>
      <c r="H304">
        <v>16</v>
      </c>
      <c r="I304">
        <v>4</v>
      </c>
      <c r="J304">
        <v>9</v>
      </c>
      <c r="K304">
        <v>3</v>
      </c>
      <c r="L304">
        <v>7469</v>
      </c>
      <c r="M304">
        <v>26270</v>
      </c>
      <c r="N304">
        <v>33739</v>
      </c>
    </row>
    <row r="305" spans="1:14" x14ac:dyDescent="0.25">
      <c r="A305" t="s">
        <v>8</v>
      </c>
      <c r="B305" t="s">
        <v>6</v>
      </c>
      <c r="C305">
        <v>0</v>
      </c>
      <c r="D305">
        <v>15</v>
      </c>
      <c r="E305" t="s">
        <v>4</v>
      </c>
      <c r="F305">
        <v>24</v>
      </c>
      <c r="G305" t="s">
        <v>1</v>
      </c>
      <c r="H305">
        <v>17</v>
      </c>
      <c r="I305">
        <v>6</v>
      </c>
      <c r="J305">
        <v>9</v>
      </c>
      <c r="K305">
        <v>4</v>
      </c>
      <c r="L305">
        <v>7583</v>
      </c>
      <c r="M305">
        <v>46757</v>
      </c>
      <c r="N305">
        <v>54340</v>
      </c>
    </row>
    <row r="306" spans="1:14" x14ac:dyDescent="0.25">
      <c r="A306" t="s">
        <v>8</v>
      </c>
      <c r="B306" t="s">
        <v>6</v>
      </c>
      <c r="C306">
        <v>0</v>
      </c>
      <c r="D306">
        <v>16</v>
      </c>
      <c r="E306" t="s">
        <v>4</v>
      </c>
      <c r="F306">
        <v>24</v>
      </c>
      <c r="G306" t="s">
        <v>1</v>
      </c>
      <c r="H306">
        <v>17</v>
      </c>
      <c r="I306">
        <v>6</v>
      </c>
      <c r="J306">
        <v>9</v>
      </c>
      <c r="K306">
        <v>4</v>
      </c>
      <c r="L306">
        <v>7643</v>
      </c>
      <c r="M306">
        <v>46714</v>
      </c>
      <c r="N306">
        <v>54357</v>
      </c>
    </row>
    <row r="307" spans="1:14" x14ac:dyDescent="0.25">
      <c r="A307" t="s">
        <v>8</v>
      </c>
      <c r="B307" t="s">
        <v>6</v>
      </c>
      <c r="C307">
        <v>0</v>
      </c>
      <c r="D307">
        <v>17</v>
      </c>
      <c r="E307" t="s">
        <v>4</v>
      </c>
      <c r="F307">
        <v>24</v>
      </c>
      <c r="G307" t="s">
        <v>1</v>
      </c>
      <c r="H307">
        <v>17</v>
      </c>
      <c r="I307">
        <v>11</v>
      </c>
      <c r="J307">
        <v>5</v>
      </c>
      <c r="K307">
        <v>10</v>
      </c>
      <c r="L307">
        <v>6426</v>
      </c>
      <c r="M307">
        <v>92045</v>
      </c>
      <c r="N307">
        <v>98471</v>
      </c>
    </row>
    <row r="308" spans="1:14" x14ac:dyDescent="0.25">
      <c r="A308" t="s">
        <v>8</v>
      </c>
      <c r="B308" t="s">
        <v>6</v>
      </c>
      <c r="C308">
        <v>0</v>
      </c>
      <c r="D308">
        <v>18</v>
      </c>
      <c r="E308" t="s">
        <v>4</v>
      </c>
      <c r="F308">
        <v>24</v>
      </c>
      <c r="G308" t="s">
        <v>1</v>
      </c>
      <c r="H308">
        <v>19</v>
      </c>
      <c r="I308">
        <v>12</v>
      </c>
      <c r="J308">
        <v>7</v>
      </c>
      <c r="K308">
        <v>11</v>
      </c>
      <c r="L308">
        <v>25209</v>
      </c>
      <c r="M308">
        <v>105974</v>
      </c>
      <c r="N308">
        <v>131183</v>
      </c>
    </row>
    <row r="309" spans="1:14" x14ac:dyDescent="0.25">
      <c r="A309" t="s">
        <v>8</v>
      </c>
      <c r="B309" t="s">
        <v>6</v>
      </c>
      <c r="C309">
        <v>0</v>
      </c>
      <c r="D309">
        <v>19</v>
      </c>
      <c r="E309" t="s">
        <v>4</v>
      </c>
      <c r="F309">
        <v>24</v>
      </c>
      <c r="G309" t="s">
        <v>1</v>
      </c>
      <c r="H309">
        <v>18</v>
      </c>
      <c r="I309">
        <v>21</v>
      </c>
      <c r="J309">
        <v>8</v>
      </c>
      <c r="K309">
        <v>20</v>
      </c>
      <c r="L309">
        <v>3857</v>
      </c>
      <c r="M309">
        <v>357108</v>
      </c>
      <c r="N309">
        <v>360965</v>
      </c>
    </row>
    <row r="310" spans="1:14" x14ac:dyDescent="0.25">
      <c r="A310" t="s">
        <v>8</v>
      </c>
      <c r="B310" t="s">
        <v>6</v>
      </c>
      <c r="C310">
        <v>0</v>
      </c>
      <c r="D310">
        <v>20</v>
      </c>
      <c r="E310" t="s">
        <v>4</v>
      </c>
      <c r="F310">
        <v>24</v>
      </c>
      <c r="G310" t="s">
        <v>1</v>
      </c>
      <c r="H310">
        <v>19</v>
      </c>
      <c r="I310">
        <v>18</v>
      </c>
      <c r="J310">
        <v>8</v>
      </c>
      <c r="K310">
        <v>16</v>
      </c>
      <c r="L310">
        <v>4063</v>
      </c>
      <c r="M310">
        <v>222837</v>
      </c>
      <c r="N310">
        <v>226900</v>
      </c>
    </row>
    <row r="311" spans="1:14" x14ac:dyDescent="0.25">
      <c r="A311" t="s">
        <v>8</v>
      </c>
      <c r="B311" t="s">
        <v>6</v>
      </c>
      <c r="C311">
        <v>0</v>
      </c>
      <c r="D311">
        <v>21</v>
      </c>
      <c r="E311" t="s">
        <v>4</v>
      </c>
      <c r="F311">
        <v>24</v>
      </c>
      <c r="G311" t="s">
        <v>1</v>
      </c>
      <c r="H311">
        <v>20</v>
      </c>
      <c r="I311">
        <v>23</v>
      </c>
      <c r="J311">
        <v>8</v>
      </c>
      <c r="K311">
        <v>20</v>
      </c>
      <c r="L311">
        <v>4302</v>
      </c>
      <c r="M311">
        <v>433052</v>
      </c>
      <c r="N311">
        <v>437354</v>
      </c>
    </row>
    <row r="312" spans="1:14" x14ac:dyDescent="0.25">
      <c r="A312" t="s">
        <v>8</v>
      </c>
      <c r="B312" t="s">
        <v>6</v>
      </c>
      <c r="C312">
        <v>0</v>
      </c>
      <c r="D312">
        <v>22</v>
      </c>
      <c r="E312" t="s">
        <v>4</v>
      </c>
      <c r="F312">
        <v>24</v>
      </c>
      <c r="G312" t="s">
        <v>1</v>
      </c>
      <c r="H312">
        <v>20</v>
      </c>
      <c r="I312">
        <v>21</v>
      </c>
      <c r="J312">
        <v>8</v>
      </c>
      <c r="K312">
        <v>18</v>
      </c>
      <c r="L312">
        <v>4309</v>
      </c>
      <c r="M312">
        <v>305712</v>
      </c>
      <c r="N312">
        <v>310021</v>
      </c>
    </row>
    <row r="313" spans="1:14" x14ac:dyDescent="0.25">
      <c r="A313" t="s">
        <v>8</v>
      </c>
      <c r="B313" t="s">
        <v>6</v>
      </c>
      <c r="C313">
        <v>0</v>
      </c>
      <c r="D313">
        <v>23</v>
      </c>
      <c r="E313" t="s">
        <v>4</v>
      </c>
      <c r="F313">
        <v>24</v>
      </c>
      <c r="G313" t="s">
        <v>2</v>
      </c>
      <c r="H313">
        <v>22</v>
      </c>
      <c r="I313">
        <v>26</v>
      </c>
      <c r="J313">
        <v>8</v>
      </c>
      <c r="K313">
        <v>22</v>
      </c>
      <c r="L313">
        <v>42133</v>
      </c>
      <c r="M313">
        <v>557998</v>
      </c>
      <c r="N313">
        <v>600131</v>
      </c>
    </row>
    <row r="314" spans="1:14" x14ac:dyDescent="0.25">
      <c r="A314" t="s">
        <v>8</v>
      </c>
      <c r="B314" t="s">
        <v>6</v>
      </c>
      <c r="C314">
        <v>1</v>
      </c>
      <c r="D314">
        <v>1</v>
      </c>
      <c r="E314" t="s">
        <v>0</v>
      </c>
      <c r="F314">
        <v>8</v>
      </c>
      <c r="G314" t="s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1:14" x14ac:dyDescent="0.25">
      <c r="A315" t="s">
        <v>8</v>
      </c>
      <c r="B315" t="s">
        <v>6</v>
      </c>
      <c r="C315">
        <v>1</v>
      </c>
      <c r="D315">
        <v>2</v>
      </c>
      <c r="E315" t="s">
        <v>0</v>
      </c>
      <c r="F315">
        <v>8</v>
      </c>
      <c r="G315" t="s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 x14ac:dyDescent="0.25">
      <c r="A316" t="s">
        <v>8</v>
      </c>
      <c r="B316" t="s">
        <v>6</v>
      </c>
      <c r="C316">
        <v>1</v>
      </c>
      <c r="D316">
        <v>3</v>
      </c>
      <c r="E316" t="s">
        <v>0</v>
      </c>
      <c r="F316">
        <v>10</v>
      </c>
      <c r="G316" t="s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1:14" x14ac:dyDescent="0.25">
      <c r="A317" t="s">
        <v>8</v>
      </c>
      <c r="B317" t="s">
        <v>6</v>
      </c>
      <c r="C317">
        <v>1</v>
      </c>
      <c r="D317">
        <v>4</v>
      </c>
      <c r="E317" t="s">
        <v>0</v>
      </c>
      <c r="F317">
        <v>10</v>
      </c>
      <c r="G317" t="s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 x14ac:dyDescent="0.25">
      <c r="A318" t="s">
        <v>8</v>
      </c>
      <c r="B318" t="s">
        <v>6</v>
      </c>
      <c r="C318">
        <v>1</v>
      </c>
      <c r="D318">
        <v>5</v>
      </c>
      <c r="E318" t="s">
        <v>0</v>
      </c>
      <c r="F318">
        <v>10</v>
      </c>
      <c r="G318" t="s">
        <v>1</v>
      </c>
      <c r="H318">
        <v>0</v>
      </c>
      <c r="I318">
        <v>3</v>
      </c>
      <c r="J318">
        <v>0</v>
      </c>
      <c r="K318">
        <v>1</v>
      </c>
      <c r="L318">
        <v>0</v>
      </c>
      <c r="M318">
        <v>3563</v>
      </c>
      <c r="N318">
        <v>3563</v>
      </c>
    </row>
    <row r="319" spans="1:14" x14ac:dyDescent="0.25">
      <c r="A319" t="s">
        <v>8</v>
      </c>
      <c r="B319" t="s">
        <v>6</v>
      </c>
      <c r="C319">
        <v>1</v>
      </c>
      <c r="D319">
        <v>6</v>
      </c>
      <c r="E319" t="s">
        <v>0</v>
      </c>
      <c r="F319">
        <v>15</v>
      </c>
      <c r="G319" t="s">
        <v>1</v>
      </c>
      <c r="H319">
        <v>0</v>
      </c>
      <c r="I319">
        <v>3</v>
      </c>
      <c r="J319">
        <v>0</v>
      </c>
      <c r="K319">
        <v>1</v>
      </c>
      <c r="L319">
        <v>0</v>
      </c>
      <c r="M319">
        <v>3536</v>
      </c>
      <c r="N319">
        <v>3536</v>
      </c>
    </row>
    <row r="320" spans="1:14" x14ac:dyDescent="0.25">
      <c r="A320" t="s">
        <v>8</v>
      </c>
      <c r="B320" t="s">
        <v>6</v>
      </c>
      <c r="C320">
        <v>1</v>
      </c>
      <c r="D320">
        <v>7</v>
      </c>
      <c r="E320" t="s">
        <v>0</v>
      </c>
      <c r="F320">
        <v>15</v>
      </c>
      <c r="G320" t="s">
        <v>1</v>
      </c>
      <c r="H320">
        <v>0</v>
      </c>
      <c r="I320">
        <v>3</v>
      </c>
      <c r="J320">
        <v>0</v>
      </c>
      <c r="K320">
        <v>1</v>
      </c>
      <c r="L320">
        <v>0</v>
      </c>
      <c r="M320">
        <v>3475</v>
      </c>
      <c r="N320">
        <v>3475</v>
      </c>
    </row>
    <row r="321" spans="1:14" x14ac:dyDescent="0.25">
      <c r="A321" t="s">
        <v>8</v>
      </c>
      <c r="B321" t="s">
        <v>6</v>
      </c>
      <c r="C321">
        <v>1</v>
      </c>
      <c r="D321">
        <v>8</v>
      </c>
      <c r="E321" t="s">
        <v>0</v>
      </c>
      <c r="F321">
        <v>22</v>
      </c>
      <c r="G321" t="s">
        <v>1</v>
      </c>
      <c r="H321">
        <v>0</v>
      </c>
      <c r="I321">
        <v>3</v>
      </c>
      <c r="J321">
        <v>0</v>
      </c>
      <c r="K321">
        <v>1</v>
      </c>
      <c r="L321">
        <v>0</v>
      </c>
      <c r="M321">
        <v>3528</v>
      </c>
      <c r="N321">
        <v>3528</v>
      </c>
    </row>
    <row r="322" spans="1:14" x14ac:dyDescent="0.25">
      <c r="A322" t="s">
        <v>8</v>
      </c>
      <c r="B322" t="s">
        <v>6</v>
      </c>
      <c r="C322">
        <v>1</v>
      </c>
      <c r="D322">
        <v>9</v>
      </c>
      <c r="E322" t="s">
        <v>0</v>
      </c>
      <c r="F322">
        <v>22</v>
      </c>
      <c r="G322" t="s">
        <v>1</v>
      </c>
      <c r="H322">
        <v>0</v>
      </c>
      <c r="I322">
        <v>12</v>
      </c>
      <c r="J322">
        <v>0</v>
      </c>
      <c r="K322">
        <v>8</v>
      </c>
      <c r="L322">
        <v>0</v>
      </c>
      <c r="M322">
        <v>30723</v>
      </c>
      <c r="N322">
        <v>30723</v>
      </c>
    </row>
    <row r="323" spans="1:14" x14ac:dyDescent="0.25">
      <c r="A323" t="s">
        <v>8</v>
      </c>
      <c r="B323" t="s">
        <v>6</v>
      </c>
      <c r="C323">
        <v>1</v>
      </c>
      <c r="D323">
        <v>10</v>
      </c>
      <c r="E323" t="s">
        <v>0</v>
      </c>
      <c r="F323">
        <v>22</v>
      </c>
      <c r="G323" t="s">
        <v>1</v>
      </c>
      <c r="H323">
        <v>0</v>
      </c>
      <c r="I323">
        <v>14</v>
      </c>
      <c r="J323">
        <v>0</v>
      </c>
      <c r="K323">
        <v>9</v>
      </c>
      <c r="L323">
        <v>0</v>
      </c>
      <c r="M323">
        <v>34653</v>
      </c>
      <c r="N323">
        <v>34653</v>
      </c>
    </row>
    <row r="324" spans="1:14" x14ac:dyDescent="0.25">
      <c r="A324" t="s">
        <v>8</v>
      </c>
      <c r="B324" t="s">
        <v>6</v>
      </c>
      <c r="C324">
        <v>1</v>
      </c>
      <c r="D324">
        <v>11</v>
      </c>
      <c r="E324" t="s">
        <v>0</v>
      </c>
      <c r="F324">
        <v>22</v>
      </c>
      <c r="G324" t="s">
        <v>1</v>
      </c>
      <c r="H324">
        <v>0</v>
      </c>
      <c r="I324">
        <v>14</v>
      </c>
      <c r="J324">
        <v>0</v>
      </c>
      <c r="K324">
        <v>9</v>
      </c>
      <c r="L324">
        <v>0</v>
      </c>
      <c r="M324">
        <v>34567</v>
      </c>
      <c r="N324">
        <v>34567</v>
      </c>
    </row>
    <row r="325" spans="1:14" x14ac:dyDescent="0.25">
      <c r="A325" t="s">
        <v>8</v>
      </c>
      <c r="B325" t="s">
        <v>6</v>
      </c>
      <c r="C325">
        <v>1</v>
      </c>
      <c r="D325">
        <v>12</v>
      </c>
      <c r="E325" t="s">
        <v>0</v>
      </c>
      <c r="F325">
        <v>22</v>
      </c>
      <c r="G325" t="s">
        <v>1</v>
      </c>
      <c r="H325">
        <v>0</v>
      </c>
      <c r="I325">
        <v>19</v>
      </c>
      <c r="J325">
        <v>0</v>
      </c>
      <c r="K325">
        <v>11</v>
      </c>
      <c r="L325">
        <v>0</v>
      </c>
      <c r="M325">
        <v>49247</v>
      </c>
      <c r="N325">
        <v>49247</v>
      </c>
    </row>
    <row r="326" spans="1:14" x14ac:dyDescent="0.25">
      <c r="A326" t="s">
        <v>8</v>
      </c>
      <c r="B326" t="s">
        <v>6</v>
      </c>
      <c r="C326">
        <v>1</v>
      </c>
      <c r="D326">
        <v>13</v>
      </c>
      <c r="E326" t="s">
        <v>0</v>
      </c>
      <c r="F326">
        <v>22</v>
      </c>
      <c r="G326" t="s">
        <v>1</v>
      </c>
      <c r="H326">
        <v>0</v>
      </c>
      <c r="I326">
        <v>24</v>
      </c>
      <c r="J326">
        <v>0</v>
      </c>
      <c r="K326">
        <v>16</v>
      </c>
      <c r="L326">
        <v>0</v>
      </c>
      <c r="M326">
        <v>55275</v>
      </c>
      <c r="N326">
        <v>55275</v>
      </c>
    </row>
    <row r="327" spans="1:14" x14ac:dyDescent="0.25">
      <c r="A327" t="s">
        <v>8</v>
      </c>
      <c r="B327" t="s">
        <v>6</v>
      </c>
      <c r="C327">
        <v>1</v>
      </c>
      <c r="D327">
        <v>14</v>
      </c>
      <c r="E327" t="s">
        <v>0</v>
      </c>
      <c r="F327">
        <v>22</v>
      </c>
      <c r="G327" t="s">
        <v>1</v>
      </c>
      <c r="H327">
        <v>0</v>
      </c>
      <c r="I327">
        <v>34</v>
      </c>
      <c r="J327">
        <v>0</v>
      </c>
      <c r="K327">
        <v>20</v>
      </c>
      <c r="L327">
        <v>0</v>
      </c>
      <c r="M327">
        <v>172963</v>
      </c>
      <c r="N327">
        <v>172963</v>
      </c>
    </row>
    <row r="328" spans="1:14" x14ac:dyDescent="0.25">
      <c r="A328" t="s">
        <v>8</v>
      </c>
      <c r="B328" t="s">
        <v>6</v>
      </c>
      <c r="C328">
        <v>1</v>
      </c>
      <c r="D328">
        <v>15</v>
      </c>
      <c r="E328" t="s">
        <v>0</v>
      </c>
      <c r="F328">
        <v>22</v>
      </c>
      <c r="G328" t="s">
        <v>1</v>
      </c>
      <c r="H328">
        <v>0</v>
      </c>
      <c r="I328">
        <v>38</v>
      </c>
      <c r="J328">
        <v>0</v>
      </c>
      <c r="K328">
        <v>24</v>
      </c>
      <c r="L328">
        <v>0</v>
      </c>
      <c r="M328">
        <v>221278</v>
      </c>
      <c r="N328">
        <v>221278</v>
      </c>
    </row>
    <row r="329" spans="1:14" x14ac:dyDescent="0.25">
      <c r="A329" t="s">
        <v>8</v>
      </c>
      <c r="B329" t="s">
        <v>6</v>
      </c>
      <c r="C329">
        <v>1</v>
      </c>
      <c r="D329">
        <v>16</v>
      </c>
      <c r="E329" t="s">
        <v>0</v>
      </c>
      <c r="F329">
        <v>27</v>
      </c>
      <c r="G329" t="s">
        <v>1</v>
      </c>
      <c r="H329">
        <v>0</v>
      </c>
      <c r="I329">
        <v>42</v>
      </c>
      <c r="J329">
        <v>0</v>
      </c>
      <c r="K329">
        <v>26</v>
      </c>
      <c r="L329">
        <v>0</v>
      </c>
      <c r="M329">
        <v>318408</v>
      </c>
      <c r="N329">
        <v>318408</v>
      </c>
    </row>
    <row r="330" spans="1:14" x14ac:dyDescent="0.25">
      <c r="A330" t="s">
        <v>8</v>
      </c>
      <c r="B330" t="s">
        <v>6</v>
      </c>
      <c r="C330">
        <v>1</v>
      </c>
      <c r="D330">
        <v>17</v>
      </c>
      <c r="E330" t="s">
        <v>0</v>
      </c>
      <c r="F330">
        <v>27</v>
      </c>
      <c r="G330" t="s">
        <v>1</v>
      </c>
      <c r="H330">
        <v>0</v>
      </c>
      <c r="I330">
        <v>43</v>
      </c>
      <c r="J330">
        <v>0</v>
      </c>
      <c r="K330">
        <v>27</v>
      </c>
      <c r="L330">
        <v>0</v>
      </c>
      <c r="M330">
        <v>317355</v>
      </c>
      <c r="N330">
        <v>317355</v>
      </c>
    </row>
    <row r="331" spans="1:14" x14ac:dyDescent="0.25">
      <c r="A331" t="s">
        <v>8</v>
      </c>
      <c r="B331" t="s">
        <v>6</v>
      </c>
      <c r="C331">
        <v>1</v>
      </c>
      <c r="D331">
        <v>18</v>
      </c>
      <c r="E331" t="s">
        <v>0</v>
      </c>
      <c r="F331">
        <v>27</v>
      </c>
      <c r="G331" t="s">
        <v>1</v>
      </c>
      <c r="H331">
        <v>0</v>
      </c>
      <c r="I331">
        <v>45</v>
      </c>
      <c r="J331">
        <v>0</v>
      </c>
      <c r="K331">
        <v>29</v>
      </c>
      <c r="L331">
        <v>0</v>
      </c>
      <c r="M331">
        <v>287914</v>
      </c>
      <c r="N331">
        <v>287914</v>
      </c>
    </row>
    <row r="332" spans="1:14" x14ac:dyDescent="0.25">
      <c r="A332" t="s">
        <v>8</v>
      </c>
      <c r="B332" t="s">
        <v>6</v>
      </c>
      <c r="C332">
        <v>1</v>
      </c>
      <c r="D332">
        <v>19</v>
      </c>
      <c r="E332" t="s">
        <v>0</v>
      </c>
      <c r="F332">
        <v>27</v>
      </c>
      <c r="G332" t="s">
        <v>1</v>
      </c>
      <c r="H332">
        <v>0</v>
      </c>
      <c r="I332">
        <v>48</v>
      </c>
      <c r="J332">
        <v>0</v>
      </c>
      <c r="K332">
        <v>29</v>
      </c>
      <c r="L332">
        <v>0</v>
      </c>
      <c r="M332">
        <v>349032</v>
      </c>
      <c r="N332">
        <v>349032</v>
      </c>
    </row>
    <row r="333" spans="1:14" x14ac:dyDescent="0.25">
      <c r="A333" t="s">
        <v>8</v>
      </c>
      <c r="B333" t="s">
        <v>6</v>
      </c>
      <c r="C333">
        <v>1</v>
      </c>
      <c r="D333">
        <v>20</v>
      </c>
      <c r="E333" t="s">
        <v>0</v>
      </c>
      <c r="F333">
        <v>27</v>
      </c>
      <c r="G333" t="s">
        <v>1</v>
      </c>
      <c r="H333">
        <v>0</v>
      </c>
      <c r="I333">
        <v>48</v>
      </c>
      <c r="J333">
        <v>0</v>
      </c>
      <c r="K333">
        <v>29</v>
      </c>
      <c r="L333">
        <v>0</v>
      </c>
      <c r="M333">
        <v>354902</v>
      </c>
      <c r="N333">
        <v>354902</v>
      </c>
    </row>
    <row r="334" spans="1:14" x14ac:dyDescent="0.25">
      <c r="A334" t="s">
        <v>8</v>
      </c>
      <c r="B334" t="s">
        <v>6</v>
      </c>
      <c r="C334">
        <v>1</v>
      </c>
      <c r="D334">
        <v>21</v>
      </c>
      <c r="E334" t="s">
        <v>0</v>
      </c>
      <c r="F334">
        <v>27</v>
      </c>
      <c r="G334" t="s">
        <v>1</v>
      </c>
      <c r="H334">
        <v>0</v>
      </c>
      <c r="I334">
        <v>49</v>
      </c>
      <c r="J334">
        <v>0</v>
      </c>
      <c r="K334">
        <v>32</v>
      </c>
      <c r="L334">
        <v>0</v>
      </c>
      <c r="M334">
        <v>375137</v>
      </c>
      <c r="N334">
        <v>375137</v>
      </c>
    </row>
    <row r="335" spans="1:14" x14ac:dyDescent="0.25">
      <c r="A335" t="s">
        <v>8</v>
      </c>
      <c r="B335" t="s">
        <v>6</v>
      </c>
      <c r="C335">
        <v>1</v>
      </c>
      <c r="D335">
        <v>22</v>
      </c>
      <c r="E335" t="s">
        <v>0</v>
      </c>
      <c r="F335">
        <v>27</v>
      </c>
      <c r="G335" t="s">
        <v>2</v>
      </c>
      <c r="H335">
        <v>0</v>
      </c>
      <c r="I335">
        <v>51</v>
      </c>
      <c r="J335">
        <v>0</v>
      </c>
      <c r="K335">
        <v>31</v>
      </c>
      <c r="L335">
        <v>0</v>
      </c>
      <c r="M335">
        <v>600103</v>
      </c>
      <c r="N335">
        <v>600103</v>
      </c>
    </row>
    <row r="336" spans="1:14" x14ac:dyDescent="0.25">
      <c r="A336" t="s">
        <v>8</v>
      </c>
      <c r="B336" t="s">
        <v>6</v>
      </c>
      <c r="C336">
        <v>1</v>
      </c>
      <c r="D336">
        <v>1</v>
      </c>
      <c r="E336" t="s">
        <v>3</v>
      </c>
      <c r="F336">
        <v>8</v>
      </c>
      <c r="G336" t="s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1:14" x14ac:dyDescent="0.25">
      <c r="A337" t="s">
        <v>8</v>
      </c>
      <c r="B337" t="s">
        <v>6</v>
      </c>
      <c r="C337">
        <v>1</v>
      </c>
      <c r="D337">
        <v>2</v>
      </c>
      <c r="E337" t="s">
        <v>3</v>
      </c>
      <c r="F337">
        <v>8</v>
      </c>
      <c r="G337" t="s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 x14ac:dyDescent="0.25">
      <c r="A338" t="s">
        <v>8</v>
      </c>
      <c r="B338" t="s">
        <v>6</v>
      </c>
      <c r="C338">
        <v>1</v>
      </c>
      <c r="D338">
        <v>3</v>
      </c>
      <c r="E338" t="s">
        <v>3</v>
      </c>
      <c r="F338">
        <v>10</v>
      </c>
      <c r="G338" t="s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 x14ac:dyDescent="0.25">
      <c r="A339" t="s">
        <v>8</v>
      </c>
      <c r="B339" t="s">
        <v>6</v>
      </c>
      <c r="C339">
        <v>1</v>
      </c>
      <c r="D339">
        <v>4</v>
      </c>
      <c r="E339" t="s">
        <v>3</v>
      </c>
      <c r="F339">
        <v>10</v>
      </c>
      <c r="G339" t="s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 x14ac:dyDescent="0.25">
      <c r="A340" t="s">
        <v>8</v>
      </c>
      <c r="B340" t="s">
        <v>6</v>
      </c>
      <c r="C340">
        <v>1</v>
      </c>
      <c r="D340">
        <v>5</v>
      </c>
      <c r="E340" t="s">
        <v>3</v>
      </c>
      <c r="F340">
        <v>10</v>
      </c>
      <c r="G340" t="s">
        <v>1</v>
      </c>
      <c r="H340">
        <v>3</v>
      </c>
      <c r="I340">
        <v>0</v>
      </c>
      <c r="J340">
        <v>1</v>
      </c>
      <c r="K340">
        <v>0</v>
      </c>
      <c r="L340">
        <v>490</v>
      </c>
      <c r="M340">
        <v>0</v>
      </c>
      <c r="N340">
        <v>490</v>
      </c>
    </row>
    <row r="341" spans="1:14" x14ac:dyDescent="0.25">
      <c r="A341" t="s">
        <v>8</v>
      </c>
      <c r="B341" t="s">
        <v>6</v>
      </c>
      <c r="C341">
        <v>1</v>
      </c>
      <c r="D341">
        <v>6</v>
      </c>
      <c r="E341" t="s">
        <v>3</v>
      </c>
      <c r="F341">
        <v>15</v>
      </c>
      <c r="G341" t="s">
        <v>1</v>
      </c>
      <c r="H341">
        <v>3</v>
      </c>
      <c r="I341">
        <v>0</v>
      </c>
      <c r="J341">
        <v>1</v>
      </c>
      <c r="K341">
        <v>0</v>
      </c>
      <c r="L341">
        <v>514</v>
      </c>
      <c r="M341">
        <v>0</v>
      </c>
      <c r="N341">
        <v>514</v>
      </c>
    </row>
    <row r="342" spans="1:14" x14ac:dyDescent="0.25">
      <c r="A342" t="s">
        <v>8</v>
      </c>
      <c r="B342" t="s">
        <v>6</v>
      </c>
      <c r="C342">
        <v>1</v>
      </c>
      <c r="D342">
        <v>7</v>
      </c>
      <c r="E342" t="s">
        <v>3</v>
      </c>
      <c r="F342">
        <v>15</v>
      </c>
      <c r="G342" t="s">
        <v>1</v>
      </c>
      <c r="H342">
        <v>3</v>
      </c>
      <c r="I342">
        <v>0</v>
      </c>
      <c r="J342">
        <v>1</v>
      </c>
      <c r="K342">
        <v>0</v>
      </c>
      <c r="L342">
        <v>504</v>
      </c>
      <c r="M342">
        <v>0</v>
      </c>
      <c r="N342">
        <v>504</v>
      </c>
    </row>
    <row r="343" spans="1:14" x14ac:dyDescent="0.25">
      <c r="A343" t="s">
        <v>8</v>
      </c>
      <c r="B343" t="s">
        <v>6</v>
      </c>
      <c r="C343">
        <v>1</v>
      </c>
      <c r="D343">
        <v>8</v>
      </c>
      <c r="E343" t="s">
        <v>3</v>
      </c>
      <c r="F343">
        <v>22</v>
      </c>
      <c r="G343" t="s">
        <v>1</v>
      </c>
      <c r="H343">
        <v>3</v>
      </c>
      <c r="I343">
        <v>0</v>
      </c>
      <c r="J343">
        <v>1</v>
      </c>
      <c r="K343">
        <v>0</v>
      </c>
      <c r="L343">
        <v>503</v>
      </c>
      <c r="M343">
        <v>0</v>
      </c>
      <c r="N343">
        <v>503</v>
      </c>
    </row>
    <row r="344" spans="1:14" x14ac:dyDescent="0.25">
      <c r="A344" t="s">
        <v>8</v>
      </c>
      <c r="B344" t="s">
        <v>6</v>
      </c>
      <c r="C344">
        <v>1</v>
      </c>
      <c r="D344">
        <v>9</v>
      </c>
      <c r="E344" t="s">
        <v>3</v>
      </c>
      <c r="F344">
        <v>22</v>
      </c>
      <c r="G344" t="s">
        <v>1</v>
      </c>
      <c r="H344">
        <v>9</v>
      </c>
      <c r="I344">
        <v>0</v>
      </c>
      <c r="J344">
        <v>5</v>
      </c>
      <c r="K344">
        <v>0</v>
      </c>
      <c r="L344">
        <v>2058</v>
      </c>
      <c r="M344">
        <v>0</v>
      </c>
      <c r="N344">
        <v>2058</v>
      </c>
    </row>
    <row r="345" spans="1:14" x14ac:dyDescent="0.25">
      <c r="A345" t="s">
        <v>8</v>
      </c>
      <c r="B345" t="s">
        <v>6</v>
      </c>
      <c r="C345">
        <v>1</v>
      </c>
      <c r="D345">
        <v>10</v>
      </c>
      <c r="E345" t="s">
        <v>3</v>
      </c>
      <c r="F345">
        <v>22</v>
      </c>
      <c r="G345" t="s">
        <v>1</v>
      </c>
      <c r="H345">
        <v>12</v>
      </c>
      <c r="I345">
        <v>0</v>
      </c>
      <c r="J345">
        <v>7</v>
      </c>
      <c r="K345">
        <v>0</v>
      </c>
      <c r="L345">
        <v>3778</v>
      </c>
      <c r="M345">
        <v>0</v>
      </c>
      <c r="N345">
        <v>3778</v>
      </c>
    </row>
    <row r="346" spans="1:14" x14ac:dyDescent="0.25">
      <c r="A346" t="s">
        <v>8</v>
      </c>
      <c r="B346" t="s">
        <v>6</v>
      </c>
      <c r="C346">
        <v>1</v>
      </c>
      <c r="D346">
        <v>11</v>
      </c>
      <c r="E346" t="s">
        <v>3</v>
      </c>
      <c r="F346">
        <v>22</v>
      </c>
      <c r="G346" t="s">
        <v>1</v>
      </c>
      <c r="H346">
        <v>12</v>
      </c>
      <c r="I346">
        <v>0</v>
      </c>
      <c r="J346">
        <v>7</v>
      </c>
      <c r="K346">
        <v>0</v>
      </c>
      <c r="L346">
        <v>3762</v>
      </c>
      <c r="M346">
        <v>0</v>
      </c>
      <c r="N346">
        <v>3762</v>
      </c>
    </row>
    <row r="347" spans="1:14" x14ac:dyDescent="0.25">
      <c r="A347" t="s">
        <v>8</v>
      </c>
      <c r="B347" t="s">
        <v>6</v>
      </c>
      <c r="C347">
        <v>1</v>
      </c>
      <c r="D347">
        <v>12</v>
      </c>
      <c r="E347" t="s">
        <v>3</v>
      </c>
      <c r="F347">
        <v>22</v>
      </c>
      <c r="G347" t="s">
        <v>1</v>
      </c>
      <c r="H347">
        <v>18</v>
      </c>
      <c r="I347">
        <v>0</v>
      </c>
      <c r="J347">
        <v>13</v>
      </c>
      <c r="K347">
        <v>0</v>
      </c>
      <c r="L347">
        <v>28841</v>
      </c>
      <c r="M347">
        <v>0</v>
      </c>
      <c r="N347">
        <v>28841</v>
      </c>
    </row>
    <row r="348" spans="1:14" x14ac:dyDescent="0.25">
      <c r="A348" t="s">
        <v>8</v>
      </c>
      <c r="B348" t="s">
        <v>6</v>
      </c>
      <c r="C348">
        <v>1</v>
      </c>
      <c r="D348">
        <v>13</v>
      </c>
      <c r="E348" t="s">
        <v>3</v>
      </c>
      <c r="F348">
        <v>22</v>
      </c>
      <c r="G348" t="s">
        <v>1</v>
      </c>
      <c r="H348">
        <v>22</v>
      </c>
      <c r="I348">
        <v>0</v>
      </c>
      <c r="J348">
        <v>17</v>
      </c>
      <c r="K348">
        <v>0</v>
      </c>
      <c r="L348">
        <v>29651</v>
      </c>
      <c r="M348">
        <v>0</v>
      </c>
      <c r="N348">
        <v>29651</v>
      </c>
    </row>
    <row r="349" spans="1:14" x14ac:dyDescent="0.25">
      <c r="A349" t="s">
        <v>8</v>
      </c>
      <c r="B349" t="s">
        <v>6</v>
      </c>
      <c r="C349">
        <v>1</v>
      </c>
      <c r="D349">
        <v>14</v>
      </c>
      <c r="E349" t="s">
        <v>3</v>
      </c>
      <c r="F349">
        <v>22</v>
      </c>
      <c r="G349" t="s">
        <v>1</v>
      </c>
      <c r="H349">
        <v>31</v>
      </c>
      <c r="I349">
        <v>0</v>
      </c>
      <c r="J349">
        <v>19</v>
      </c>
      <c r="K349">
        <v>0</v>
      </c>
      <c r="L349">
        <v>67055</v>
      </c>
      <c r="M349">
        <v>0</v>
      </c>
      <c r="N349">
        <v>67055</v>
      </c>
    </row>
    <row r="350" spans="1:14" x14ac:dyDescent="0.25">
      <c r="A350" t="s">
        <v>8</v>
      </c>
      <c r="B350" t="s">
        <v>6</v>
      </c>
      <c r="C350">
        <v>1</v>
      </c>
      <c r="D350">
        <v>15</v>
      </c>
      <c r="E350" t="s">
        <v>3</v>
      </c>
      <c r="F350">
        <v>22</v>
      </c>
      <c r="G350" t="s">
        <v>1</v>
      </c>
      <c r="H350">
        <v>36</v>
      </c>
      <c r="I350">
        <v>0</v>
      </c>
      <c r="J350">
        <v>22</v>
      </c>
      <c r="K350">
        <v>0</v>
      </c>
      <c r="L350">
        <v>332978</v>
      </c>
      <c r="M350">
        <v>0</v>
      </c>
      <c r="N350">
        <v>332978</v>
      </c>
    </row>
    <row r="351" spans="1:14" x14ac:dyDescent="0.25">
      <c r="A351" t="s">
        <v>8</v>
      </c>
      <c r="B351" t="s">
        <v>6</v>
      </c>
      <c r="C351">
        <v>1</v>
      </c>
      <c r="D351">
        <v>16</v>
      </c>
      <c r="E351" t="s">
        <v>3</v>
      </c>
      <c r="F351">
        <v>27</v>
      </c>
      <c r="G351" t="s">
        <v>1</v>
      </c>
      <c r="H351">
        <v>38</v>
      </c>
      <c r="I351">
        <v>0</v>
      </c>
      <c r="J351">
        <v>23</v>
      </c>
      <c r="K351">
        <v>0</v>
      </c>
      <c r="L351">
        <v>226986</v>
      </c>
      <c r="M351">
        <v>0</v>
      </c>
      <c r="N351">
        <v>226986</v>
      </c>
    </row>
    <row r="352" spans="1:14" x14ac:dyDescent="0.25">
      <c r="A352" t="s">
        <v>8</v>
      </c>
      <c r="B352" t="s">
        <v>6</v>
      </c>
      <c r="C352">
        <v>1</v>
      </c>
      <c r="D352">
        <v>17</v>
      </c>
      <c r="E352" t="s">
        <v>3</v>
      </c>
      <c r="F352">
        <v>27</v>
      </c>
      <c r="G352" t="s">
        <v>2</v>
      </c>
      <c r="H352">
        <v>38</v>
      </c>
      <c r="I352">
        <v>0</v>
      </c>
      <c r="J352">
        <v>26</v>
      </c>
      <c r="K352">
        <v>0</v>
      </c>
      <c r="L352">
        <v>600139</v>
      </c>
      <c r="M352">
        <v>0</v>
      </c>
      <c r="N352">
        <v>600139</v>
      </c>
    </row>
    <row r="353" spans="1:14" x14ac:dyDescent="0.25">
      <c r="A353" t="s">
        <v>8</v>
      </c>
      <c r="B353" t="s">
        <v>6</v>
      </c>
      <c r="C353">
        <v>1</v>
      </c>
      <c r="D353">
        <v>1</v>
      </c>
      <c r="E353" t="s">
        <v>4</v>
      </c>
      <c r="F353">
        <v>8</v>
      </c>
      <c r="G353" t="s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spans="1:14" x14ac:dyDescent="0.25">
      <c r="A354" t="s">
        <v>8</v>
      </c>
      <c r="B354" t="s">
        <v>6</v>
      </c>
      <c r="C354">
        <v>1</v>
      </c>
      <c r="D354">
        <v>2</v>
      </c>
      <c r="E354" t="s">
        <v>4</v>
      </c>
      <c r="F354">
        <v>8</v>
      </c>
      <c r="G354" t="s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 x14ac:dyDescent="0.25">
      <c r="A355" t="s">
        <v>8</v>
      </c>
      <c r="B355" t="s">
        <v>6</v>
      </c>
      <c r="C355">
        <v>1</v>
      </c>
      <c r="D355">
        <v>3</v>
      </c>
      <c r="E355" t="s">
        <v>4</v>
      </c>
      <c r="F355">
        <v>10</v>
      </c>
      <c r="G355" t="s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 x14ac:dyDescent="0.25">
      <c r="A356" t="s">
        <v>8</v>
      </c>
      <c r="B356" t="s">
        <v>6</v>
      </c>
      <c r="C356">
        <v>1</v>
      </c>
      <c r="D356">
        <v>4</v>
      </c>
      <c r="E356" t="s">
        <v>4</v>
      </c>
      <c r="F356">
        <v>10</v>
      </c>
      <c r="G356" t="s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 x14ac:dyDescent="0.25">
      <c r="A357" t="s">
        <v>8</v>
      </c>
      <c r="B357" t="s">
        <v>6</v>
      </c>
      <c r="C357">
        <v>1</v>
      </c>
      <c r="D357">
        <v>5</v>
      </c>
      <c r="E357" t="s">
        <v>4</v>
      </c>
      <c r="F357">
        <v>10</v>
      </c>
      <c r="G357" t="s">
        <v>1</v>
      </c>
      <c r="H357">
        <v>3</v>
      </c>
      <c r="I357">
        <v>0</v>
      </c>
      <c r="J357">
        <v>1</v>
      </c>
      <c r="K357">
        <v>0</v>
      </c>
      <c r="L357">
        <v>473</v>
      </c>
      <c r="M357">
        <v>0</v>
      </c>
      <c r="N357">
        <v>473</v>
      </c>
    </row>
    <row r="358" spans="1:14" x14ac:dyDescent="0.25">
      <c r="A358" t="s">
        <v>8</v>
      </c>
      <c r="B358" t="s">
        <v>6</v>
      </c>
      <c r="C358">
        <v>1</v>
      </c>
      <c r="D358">
        <v>6</v>
      </c>
      <c r="E358" t="s">
        <v>4</v>
      </c>
      <c r="F358">
        <v>15</v>
      </c>
      <c r="G358" t="s">
        <v>1</v>
      </c>
      <c r="H358">
        <v>3</v>
      </c>
      <c r="I358">
        <v>0</v>
      </c>
      <c r="J358">
        <v>1</v>
      </c>
      <c r="K358">
        <v>0</v>
      </c>
      <c r="L358">
        <v>470</v>
      </c>
      <c r="M358">
        <v>0</v>
      </c>
      <c r="N358">
        <v>470</v>
      </c>
    </row>
    <row r="359" spans="1:14" x14ac:dyDescent="0.25">
      <c r="A359" t="s">
        <v>8</v>
      </c>
      <c r="B359" t="s">
        <v>6</v>
      </c>
      <c r="C359">
        <v>1</v>
      </c>
      <c r="D359">
        <v>7</v>
      </c>
      <c r="E359" t="s">
        <v>4</v>
      </c>
      <c r="F359">
        <v>15</v>
      </c>
      <c r="G359" t="s">
        <v>1</v>
      </c>
      <c r="H359">
        <v>3</v>
      </c>
      <c r="I359">
        <v>0</v>
      </c>
      <c r="J359">
        <v>1</v>
      </c>
      <c r="K359">
        <v>0</v>
      </c>
      <c r="L359">
        <v>462</v>
      </c>
      <c r="M359">
        <v>0</v>
      </c>
      <c r="N359">
        <v>462</v>
      </c>
    </row>
    <row r="360" spans="1:14" x14ac:dyDescent="0.25">
      <c r="A360" t="s">
        <v>8</v>
      </c>
      <c r="B360" t="s">
        <v>6</v>
      </c>
      <c r="C360">
        <v>1</v>
      </c>
      <c r="D360">
        <v>8</v>
      </c>
      <c r="E360" t="s">
        <v>4</v>
      </c>
      <c r="F360">
        <v>22</v>
      </c>
      <c r="G360" t="s">
        <v>1</v>
      </c>
      <c r="H360">
        <v>3</v>
      </c>
      <c r="I360">
        <v>0</v>
      </c>
      <c r="J360">
        <v>1</v>
      </c>
      <c r="K360">
        <v>0</v>
      </c>
      <c r="L360">
        <v>486</v>
      </c>
      <c r="M360">
        <v>0</v>
      </c>
      <c r="N360">
        <v>486</v>
      </c>
    </row>
    <row r="361" spans="1:14" x14ac:dyDescent="0.25">
      <c r="A361" t="s">
        <v>8</v>
      </c>
      <c r="B361" t="s">
        <v>6</v>
      </c>
      <c r="C361">
        <v>1</v>
      </c>
      <c r="D361">
        <v>9</v>
      </c>
      <c r="E361" t="s">
        <v>4</v>
      </c>
      <c r="F361">
        <v>22</v>
      </c>
      <c r="G361" t="s">
        <v>1</v>
      </c>
      <c r="H361">
        <v>9</v>
      </c>
      <c r="I361">
        <v>0</v>
      </c>
      <c r="J361">
        <v>5</v>
      </c>
      <c r="K361">
        <v>0</v>
      </c>
      <c r="L361">
        <v>2017</v>
      </c>
      <c r="M361">
        <v>0</v>
      </c>
      <c r="N361">
        <v>2017</v>
      </c>
    </row>
    <row r="362" spans="1:14" x14ac:dyDescent="0.25">
      <c r="A362" t="s">
        <v>8</v>
      </c>
      <c r="B362" t="s">
        <v>6</v>
      </c>
      <c r="C362">
        <v>1</v>
      </c>
      <c r="D362">
        <v>10</v>
      </c>
      <c r="E362" t="s">
        <v>4</v>
      </c>
      <c r="F362">
        <v>22</v>
      </c>
      <c r="G362" t="s">
        <v>1</v>
      </c>
      <c r="H362">
        <v>12</v>
      </c>
      <c r="I362">
        <v>0</v>
      </c>
      <c r="J362">
        <v>7</v>
      </c>
      <c r="K362">
        <v>0</v>
      </c>
      <c r="L362">
        <v>3742</v>
      </c>
      <c r="M362">
        <v>0</v>
      </c>
      <c r="N362">
        <v>3742</v>
      </c>
    </row>
    <row r="363" spans="1:14" x14ac:dyDescent="0.25">
      <c r="A363" t="s">
        <v>8</v>
      </c>
      <c r="B363" t="s">
        <v>6</v>
      </c>
      <c r="C363">
        <v>1</v>
      </c>
      <c r="D363">
        <v>11</v>
      </c>
      <c r="E363" t="s">
        <v>4</v>
      </c>
      <c r="F363">
        <v>22</v>
      </c>
      <c r="G363" t="s">
        <v>1</v>
      </c>
      <c r="H363">
        <v>12</v>
      </c>
      <c r="I363">
        <v>0</v>
      </c>
      <c r="J363">
        <v>7</v>
      </c>
      <c r="K363">
        <v>0</v>
      </c>
      <c r="L363">
        <v>3745</v>
      </c>
      <c r="M363">
        <v>0</v>
      </c>
      <c r="N363">
        <v>3745</v>
      </c>
    </row>
    <row r="364" spans="1:14" x14ac:dyDescent="0.25">
      <c r="A364" t="s">
        <v>8</v>
      </c>
      <c r="B364" t="s">
        <v>6</v>
      </c>
      <c r="C364">
        <v>1</v>
      </c>
      <c r="D364">
        <v>12</v>
      </c>
      <c r="E364" t="s">
        <v>4</v>
      </c>
      <c r="F364">
        <v>22</v>
      </c>
      <c r="G364" t="s">
        <v>1</v>
      </c>
      <c r="H364">
        <v>18</v>
      </c>
      <c r="I364">
        <v>0</v>
      </c>
      <c r="J364">
        <v>13</v>
      </c>
      <c r="K364">
        <v>0</v>
      </c>
      <c r="L364">
        <v>28760</v>
      </c>
      <c r="M364">
        <v>0</v>
      </c>
      <c r="N364">
        <v>28760</v>
      </c>
    </row>
    <row r="365" spans="1:14" x14ac:dyDescent="0.25">
      <c r="A365" t="s">
        <v>8</v>
      </c>
      <c r="B365" t="s">
        <v>6</v>
      </c>
      <c r="C365">
        <v>1</v>
      </c>
      <c r="D365">
        <v>13</v>
      </c>
      <c r="E365" t="s">
        <v>4</v>
      </c>
      <c r="F365">
        <v>22</v>
      </c>
      <c r="G365" t="s">
        <v>1</v>
      </c>
      <c r="H365">
        <v>22</v>
      </c>
      <c r="I365">
        <v>0</v>
      </c>
      <c r="J365">
        <v>17</v>
      </c>
      <c r="K365">
        <v>0</v>
      </c>
      <c r="L365">
        <v>29518</v>
      </c>
      <c r="M365">
        <v>0</v>
      </c>
      <c r="N365">
        <v>29518</v>
      </c>
    </row>
    <row r="366" spans="1:14" x14ac:dyDescent="0.25">
      <c r="A366" t="s">
        <v>8</v>
      </c>
      <c r="B366" t="s">
        <v>6</v>
      </c>
      <c r="C366">
        <v>1</v>
      </c>
      <c r="D366">
        <v>14</v>
      </c>
      <c r="E366" t="s">
        <v>4</v>
      </c>
      <c r="F366">
        <v>22</v>
      </c>
      <c r="G366" t="s">
        <v>1</v>
      </c>
      <c r="H366">
        <v>30</v>
      </c>
      <c r="I366">
        <v>1</v>
      </c>
      <c r="J366">
        <v>18</v>
      </c>
      <c r="K366">
        <v>1</v>
      </c>
      <c r="L366">
        <v>29004</v>
      </c>
      <c r="M366">
        <v>18461</v>
      </c>
      <c r="N366">
        <v>47465</v>
      </c>
    </row>
    <row r="367" spans="1:14" x14ac:dyDescent="0.25">
      <c r="A367" t="s">
        <v>8</v>
      </c>
      <c r="B367" t="s">
        <v>6</v>
      </c>
      <c r="C367">
        <v>1</v>
      </c>
      <c r="D367">
        <v>15</v>
      </c>
      <c r="E367" t="s">
        <v>4</v>
      </c>
      <c r="F367">
        <v>22</v>
      </c>
      <c r="G367" t="s">
        <v>1</v>
      </c>
      <c r="H367">
        <v>31</v>
      </c>
      <c r="I367">
        <v>7</v>
      </c>
      <c r="J367">
        <v>17</v>
      </c>
      <c r="K367">
        <v>7</v>
      </c>
      <c r="L367">
        <v>19763</v>
      </c>
      <c r="M367">
        <v>172737</v>
      </c>
      <c r="N367">
        <v>192500</v>
      </c>
    </row>
    <row r="368" spans="1:14" x14ac:dyDescent="0.25">
      <c r="A368" t="s">
        <v>8</v>
      </c>
      <c r="B368" t="s">
        <v>6</v>
      </c>
      <c r="C368">
        <v>1</v>
      </c>
      <c r="D368">
        <v>16</v>
      </c>
      <c r="E368" t="s">
        <v>4</v>
      </c>
      <c r="F368">
        <v>27</v>
      </c>
      <c r="G368" t="s">
        <v>1</v>
      </c>
      <c r="H368">
        <v>35</v>
      </c>
      <c r="I368">
        <v>3</v>
      </c>
      <c r="J368">
        <v>21</v>
      </c>
      <c r="K368">
        <v>2</v>
      </c>
      <c r="L368">
        <v>53795</v>
      </c>
      <c r="M368">
        <v>95388</v>
      </c>
      <c r="N368">
        <v>149183</v>
      </c>
    </row>
    <row r="369" spans="1:14" x14ac:dyDescent="0.25">
      <c r="A369" t="s">
        <v>8</v>
      </c>
      <c r="B369" t="s">
        <v>6</v>
      </c>
      <c r="C369">
        <v>1</v>
      </c>
      <c r="D369">
        <v>17</v>
      </c>
      <c r="E369" t="s">
        <v>4</v>
      </c>
      <c r="F369">
        <v>27</v>
      </c>
      <c r="G369" t="s">
        <v>1</v>
      </c>
      <c r="H369">
        <v>33</v>
      </c>
      <c r="I369">
        <v>8</v>
      </c>
      <c r="J369">
        <v>21</v>
      </c>
      <c r="K369">
        <v>6</v>
      </c>
      <c r="L369">
        <v>28712</v>
      </c>
      <c r="M369">
        <v>227155</v>
      </c>
      <c r="N369">
        <v>255867</v>
      </c>
    </row>
    <row r="370" spans="1:14" x14ac:dyDescent="0.25">
      <c r="A370" t="s">
        <v>8</v>
      </c>
      <c r="B370" t="s">
        <v>6</v>
      </c>
      <c r="C370">
        <v>1</v>
      </c>
      <c r="D370">
        <v>18</v>
      </c>
      <c r="E370" t="s">
        <v>4</v>
      </c>
      <c r="F370">
        <v>27</v>
      </c>
      <c r="G370" t="s">
        <v>1</v>
      </c>
      <c r="H370">
        <v>37</v>
      </c>
      <c r="I370">
        <v>8</v>
      </c>
      <c r="J370">
        <v>24</v>
      </c>
      <c r="K370">
        <v>6</v>
      </c>
      <c r="L370">
        <v>50410</v>
      </c>
      <c r="M370">
        <v>225239</v>
      </c>
      <c r="N370">
        <v>275649</v>
      </c>
    </row>
    <row r="371" spans="1:14" x14ac:dyDescent="0.25">
      <c r="A371" t="s">
        <v>8</v>
      </c>
      <c r="B371" t="s">
        <v>6</v>
      </c>
      <c r="C371">
        <v>1</v>
      </c>
      <c r="D371">
        <v>19</v>
      </c>
      <c r="E371" t="s">
        <v>4</v>
      </c>
      <c r="F371">
        <v>27</v>
      </c>
      <c r="G371" t="s">
        <v>1</v>
      </c>
      <c r="H371">
        <v>33</v>
      </c>
      <c r="I371">
        <v>13</v>
      </c>
      <c r="J371">
        <v>19</v>
      </c>
      <c r="K371">
        <v>12</v>
      </c>
      <c r="L371">
        <v>7576</v>
      </c>
      <c r="M371">
        <v>302233</v>
      </c>
      <c r="N371">
        <v>309809</v>
      </c>
    </row>
    <row r="372" spans="1:14" x14ac:dyDescent="0.25">
      <c r="A372" t="s">
        <v>8</v>
      </c>
      <c r="B372" t="s">
        <v>6</v>
      </c>
      <c r="C372">
        <v>1</v>
      </c>
      <c r="D372">
        <v>20</v>
      </c>
      <c r="E372" t="s">
        <v>4</v>
      </c>
      <c r="F372">
        <v>27</v>
      </c>
      <c r="G372" t="s">
        <v>1</v>
      </c>
      <c r="H372">
        <v>33</v>
      </c>
      <c r="I372">
        <v>13</v>
      </c>
      <c r="J372">
        <v>19</v>
      </c>
      <c r="K372">
        <v>12</v>
      </c>
      <c r="L372">
        <v>8066</v>
      </c>
      <c r="M372">
        <v>308458</v>
      </c>
      <c r="N372">
        <v>316524</v>
      </c>
    </row>
    <row r="373" spans="1:14" x14ac:dyDescent="0.25">
      <c r="A373" t="s">
        <v>8</v>
      </c>
      <c r="B373" t="s">
        <v>6</v>
      </c>
      <c r="C373">
        <v>1</v>
      </c>
      <c r="D373">
        <v>21</v>
      </c>
      <c r="E373" t="s">
        <v>4</v>
      </c>
      <c r="F373">
        <v>27</v>
      </c>
      <c r="G373" t="s">
        <v>1</v>
      </c>
      <c r="H373">
        <v>36</v>
      </c>
      <c r="I373">
        <v>11</v>
      </c>
      <c r="J373">
        <v>22</v>
      </c>
      <c r="K373">
        <v>10</v>
      </c>
      <c r="L373">
        <v>9499</v>
      </c>
      <c r="M373">
        <v>325059</v>
      </c>
      <c r="N373">
        <v>334558</v>
      </c>
    </row>
    <row r="374" spans="1:14" x14ac:dyDescent="0.25">
      <c r="A374" t="s">
        <v>8</v>
      </c>
      <c r="B374" t="s">
        <v>6</v>
      </c>
      <c r="C374">
        <v>1</v>
      </c>
      <c r="D374">
        <v>22</v>
      </c>
      <c r="E374" t="s">
        <v>4</v>
      </c>
      <c r="F374">
        <v>27</v>
      </c>
      <c r="G374" t="s">
        <v>1</v>
      </c>
      <c r="H374">
        <v>38</v>
      </c>
      <c r="I374">
        <v>13</v>
      </c>
      <c r="J374">
        <v>21</v>
      </c>
      <c r="K374">
        <v>11</v>
      </c>
      <c r="L374">
        <v>9370</v>
      </c>
      <c r="M374">
        <v>451319</v>
      </c>
      <c r="N374">
        <v>460689</v>
      </c>
    </row>
    <row r="375" spans="1:14" x14ac:dyDescent="0.25">
      <c r="A375" t="s">
        <v>8</v>
      </c>
      <c r="B375" t="s">
        <v>6</v>
      </c>
      <c r="C375">
        <v>1</v>
      </c>
      <c r="D375">
        <v>23</v>
      </c>
      <c r="E375" t="s">
        <v>4</v>
      </c>
      <c r="F375">
        <v>27</v>
      </c>
      <c r="G375" t="s">
        <v>1</v>
      </c>
      <c r="H375">
        <v>40</v>
      </c>
      <c r="I375">
        <v>13</v>
      </c>
      <c r="J375">
        <v>22</v>
      </c>
      <c r="K375">
        <v>12</v>
      </c>
      <c r="L375">
        <v>10215</v>
      </c>
      <c r="M375">
        <v>434332</v>
      </c>
      <c r="N375">
        <v>444547</v>
      </c>
    </row>
    <row r="376" spans="1:14" x14ac:dyDescent="0.25">
      <c r="A376" t="s">
        <v>8</v>
      </c>
      <c r="B376" t="s">
        <v>6</v>
      </c>
      <c r="C376">
        <v>1</v>
      </c>
      <c r="D376">
        <v>24</v>
      </c>
      <c r="E376" t="s">
        <v>4</v>
      </c>
      <c r="F376">
        <v>27</v>
      </c>
      <c r="G376" t="s">
        <v>1</v>
      </c>
      <c r="H376">
        <v>44</v>
      </c>
      <c r="I376">
        <v>13</v>
      </c>
      <c r="J376">
        <v>22</v>
      </c>
      <c r="K376">
        <v>12</v>
      </c>
      <c r="L376">
        <v>11448</v>
      </c>
      <c r="M376">
        <v>472227</v>
      </c>
      <c r="N376">
        <v>483675</v>
      </c>
    </row>
    <row r="377" spans="1:14" x14ac:dyDescent="0.25">
      <c r="A377" t="s">
        <v>8</v>
      </c>
      <c r="B377" t="s">
        <v>6</v>
      </c>
      <c r="C377">
        <v>1</v>
      </c>
      <c r="D377">
        <v>25</v>
      </c>
      <c r="E377" t="s">
        <v>4</v>
      </c>
      <c r="F377">
        <v>27</v>
      </c>
      <c r="G377" t="s">
        <v>2</v>
      </c>
      <c r="H377">
        <v>48</v>
      </c>
      <c r="I377">
        <v>13</v>
      </c>
      <c r="J377">
        <v>24</v>
      </c>
      <c r="K377">
        <v>9</v>
      </c>
      <c r="L377">
        <v>62701</v>
      </c>
      <c r="M377">
        <v>537443</v>
      </c>
      <c r="N377">
        <v>600144</v>
      </c>
    </row>
    <row r="378" spans="1:14" x14ac:dyDescent="0.25">
      <c r="A378" t="s">
        <v>8</v>
      </c>
      <c r="B378" t="s">
        <v>7</v>
      </c>
      <c r="C378">
        <v>0</v>
      </c>
      <c r="D378">
        <v>1</v>
      </c>
      <c r="E378" t="s">
        <v>0</v>
      </c>
      <c r="F378">
        <v>16</v>
      </c>
      <c r="G378" t="s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</row>
    <row r="379" spans="1:14" x14ac:dyDescent="0.25">
      <c r="A379" t="s">
        <v>8</v>
      </c>
      <c r="B379" t="s">
        <v>7</v>
      </c>
      <c r="C379">
        <v>0</v>
      </c>
      <c r="D379">
        <v>2</v>
      </c>
      <c r="E379" t="s">
        <v>0</v>
      </c>
      <c r="F379">
        <v>22</v>
      </c>
      <c r="G379" t="s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</row>
    <row r="380" spans="1:14" x14ac:dyDescent="0.25">
      <c r="A380" t="s">
        <v>8</v>
      </c>
      <c r="B380" t="s">
        <v>7</v>
      </c>
      <c r="C380">
        <v>0</v>
      </c>
      <c r="D380">
        <v>3</v>
      </c>
      <c r="E380" t="s">
        <v>0</v>
      </c>
      <c r="F380">
        <v>23</v>
      </c>
      <c r="G380" t="s">
        <v>1</v>
      </c>
      <c r="H380">
        <v>0</v>
      </c>
      <c r="I380">
        <v>3</v>
      </c>
      <c r="J380">
        <v>0</v>
      </c>
      <c r="K380">
        <v>1</v>
      </c>
      <c r="L380">
        <v>0</v>
      </c>
      <c r="M380">
        <v>8300</v>
      </c>
      <c r="N380">
        <v>8300</v>
      </c>
    </row>
    <row r="381" spans="1:14" x14ac:dyDescent="0.25">
      <c r="A381" t="s">
        <v>8</v>
      </c>
      <c r="B381" t="s">
        <v>7</v>
      </c>
      <c r="C381">
        <v>0</v>
      </c>
      <c r="D381">
        <v>4</v>
      </c>
      <c r="E381" t="s">
        <v>0</v>
      </c>
      <c r="F381">
        <v>23</v>
      </c>
      <c r="G381" t="s">
        <v>1</v>
      </c>
      <c r="H381">
        <v>0</v>
      </c>
      <c r="I381">
        <v>3</v>
      </c>
      <c r="J381">
        <v>0</v>
      </c>
      <c r="K381">
        <v>1</v>
      </c>
      <c r="L381">
        <v>0</v>
      </c>
      <c r="M381">
        <v>7574</v>
      </c>
      <c r="N381">
        <v>7574</v>
      </c>
    </row>
    <row r="382" spans="1:14" x14ac:dyDescent="0.25">
      <c r="A382" t="s">
        <v>8</v>
      </c>
      <c r="B382" t="s">
        <v>7</v>
      </c>
      <c r="C382">
        <v>0</v>
      </c>
      <c r="D382">
        <v>5</v>
      </c>
      <c r="E382" t="s">
        <v>0</v>
      </c>
      <c r="F382">
        <v>23</v>
      </c>
      <c r="G382" t="s">
        <v>1</v>
      </c>
      <c r="H382">
        <v>0</v>
      </c>
      <c r="I382">
        <v>3</v>
      </c>
      <c r="J382">
        <v>0</v>
      </c>
      <c r="K382">
        <v>1</v>
      </c>
      <c r="L382">
        <v>0</v>
      </c>
      <c r="M382">
        <v>7459</v>
      </c>
      <c r="N382">
        <v>7459</v>
      </c>
    </row>
    <row r="383" spans="1:14" x14ac:dyDescent="0.25">
      <c r="A383" t="s">
        <v>8</v>
      </c>
      <c r="B383" t="s">
        <v>7</v>
      </c>
      <c r="C383">
        <v>0</v>
      </c>
      <c r="D383">
        <v>6</v>
      </c>
      <c r="E383" t="s">
        <v>0</v>
      </c>
      <c r="F383">
        <v>23</v>
      </c>
      <c r="G383" t="s">
        <v>1</v>
      </c>
      <c r="H383">
        <v>0</v>
      </c>
      <c r="I383">
        <v>11</v>
      </c>
      <c r="J383">
        <v>0</v>
      </c>
      <c r="K383">
        <v>4</v>
      </c>
      <c r="L383">
        <v>0</v>
      </c>
      <c r="M383">
        <v>33779</v>
      </c>
      <c r="N383">
        <v>33779</v>
      </c>
    </row>
    <row r="384" spans="1:14" x14ac:dyDescent="0.25">
      <c r="A384" t="s">
        <v>8</v>
      </c>
      <c r="B384" t="s">
        <v>7</v>
      </c>
      <c r="C384">
        <v>0</v>
      </c>
      <c r="D384">
        <v>7</v>
      </c>
      <c r="E384" t="s">
        <v>0</v>
      </c>
      <c r="F384">
        <v>23</v>
      </c>
      <c r="G384" t="s">
        <v>1</v>
      </c>
      <c r="H384">
        <v>0</v>
      </c>
      <c r="I384">
        <v>11</v>
      </c>
      <c r="J384">
        <v>0</v>
      </c>
      <c r="K384">
        <v>4</v>
      </c>
      <c r="L384">
        <v>0</v>
      </c>
      <c r="M384">
        <v>32948</v>
      </c>
      <c r="N384">
        <v>32948</v>
      </c>
    </row>
    <row r="385" spans="1:14" x14ac:dyDescent="0.25">
      <c r="A385" t="s">
        <v>8</v>
      </c>
      <c r="B385" t="s">
        <v>7</v>
      </c>
      <c r="C385">
        <v>0</v>
      </c>
      <c r="D385">
        <v>8</v>
      </c>
      <c r="E385" t="s">
        <v>0</v>
      </c>
      <c r="F385">
        <v>23</v>
      </c>
      <c r="G385" t="s">
        <v>1</v>
      </c>
      <c r="H385">
        <v>0</v>
      </c>
      <c r="I385">
        <v>14</v>
      </c>
      <c r="J385">
        <v>0</v>
      </c>
      <c r="K385">
        <v>5</v>
      </c>
      <c r="L385">
        <v>0</v>
      </c>
      <c r="M385">
        <v>35607</v>
      </c>
      <c r="N385">
        <v>35607</v>
      </c>
    </row>
    <row r="386" spans="1:14" x14ac:dyDescent="0.25">
      <c r="A386" t="s">
        <v>8</v>
      </c>
      <c r="B386" t="s">
        <v>7</v>
      </c>
      <c r="C386">
        <v>0</v>
      </c>
      <c r="D386">
        <v>9</v>
      </c>
      <c r="E386" t="s">
        <v>0</v>
      </c>
      <c r="F386">
        <v>23</v>
      </c>
      <c r="G386" t="s">
        <v>1</v>
      </c>
      <c r="H386">
        <v>0</v>
      </c>
      <c r="I386">
        <v>14</v>
      </c>
      <c r="J386">
        <v>0</v>
      </c>
      <c r="K386">
        <v>5</v>
      </c>
      <c r="L386">
        <v>0</v>
      </c>
      <c r="M386">
        <v>35768</v>
      </c>
      <c r="N386">
        <v>35768</v>
      </c>
    </row>
    <row r="387" spans="1:14" x14ac:dyDescent="0.25">
      <c r="A387" t="s">
        <v>8</v>
      </c>
      <c r="B387" t="s">
        <v>7</v>
      </c>
      <c r="C387">
        <v>0</v>
      </c>
      <c r="D387">
        <v>10</v>
      </c>
      <c r="E387" t="s">
        <v>0</v>
      </c>
      <c r="F387">
        <v>23</v>
      </c>
      <c r="G387" t="s">
        <v>1</v>
      </c>
      <c r="H387">
        <v>0</v>
      </c>
      <c r="I387">
        <v>14</v>
      </c>
      <c r="J387">
        <v>0</v>
      </c>
      <c r="K387">
        <v>5</v>
      </c>
      <c r="L387">
        <v>0</v>
      </c>
      <c r="M387">
        <v>35388</v>
      </c>
      <c r="N387">
        <v>35388</v>
      </c>
    </row>
    <row r="388" spans="1:14" x14ac:dyDescent="0.25">
      <c r="A388" t="s">
        <v>8</v>
      </c>
      <c r="B388" t="s">
        <v>7</v>
      </c>
      <c r="C388">
        <v>0</v>
      </c>
      <c r="D388">
        <v>11</v>
      </c>
      <c r="E388" t="s">
        <v>0</v>
      </c>
      <c r="F388">
        <v>23</v>
      </c>
      <c r="G388" t="s">
        <v>1</v>
      </c>
      <c r="H388">
        <v>0</v>
      </c>
      <c r="I388">
        <v>22</v>
      </c>
      <c r="J388">
        <v>0</v>
      </c>
      <c r="K388">
        <v>10</v>
      </c>
      <c r="L388">
        <v>0</v>
      </c>
      <c r="M388">
        <v>82329</v>
      </c>
      <c r="N388">
        <v>82329</v>
      </c>
    </row>
    <row r="389" spans="1:14" x14ac:dyDescent="0.25">
      <c r="A389" t="s">
        <v>8</v>
      </c>
      <c r="B389" t="s">
        <v>7</v>
      </c>
      <c r="C389">
        <v>0</v>
      </c>
      <c r="D389">
        <v>12</v>
      </c>
      <c r="E389" t="s">
        <v>0</v>
      </c>
      <c r="F389">
        <v>27</v>
      </c>
      <c r="G389" t="s">
        <v>1</v>
      </c>
      <c r="H389">
        <v>0</v>
      </c>
      <c r="I389">
        <v>16</v>
      </c>
      <c r="J389">
        <v>0</v>
      </c>
      <c r="K389">
        <v>6</v>
      </c>
      <c r="L389">
        <v>0</v>
      </c>
      <c r="M389">
        <v>46190</v>
      </c>
      <c r="N389">
        <v>46190</v>
      </c>
    </row>
    <row r="390" spans="1:14" x14ac:dyDescent="0.25">
      <c r="A390" t="s">
        <v>8</v>
      </c>
      <c r="B390" t="s">
        <v>7</v>
      </c>
      <c r="C390">
        <v>0</v>
      </c>
      <c r="D390">
        <v>13</v>
      </c>
      <c r="E390" t="s">
        <v>0</v>
      </c>
      <c r="F390">
        <v>27</v>
      </c>
      <c r="G390" t="s">
        <v>1</v>
      </c>
      <c r="H390">
        <v>0</v>
      </c>
      <c r="I390">
        <v>19</v>
      </c>
      <c r="J390">
        <v>0</v>
      </c>
      <c r="K390">
        <v>7</v>
      </c>
      <c r="L390">
        <v>0</v>
      </c>
      <c r="M390">
        <v>63731</v>
      </c>
      <c r="N390">
        <v>63731</v>
      </c>
    </row>
    <row r="391" spans="1:14" x14ac:dyDescent="0.25">
      <c r="A391" t="s">
        <v>8</v>
      </c>
      <c r="B391" t="s">
        <v>7</v>
      </c>
      <c r="C391">
        <v>0</v>
      </c>
      <c r="D391">
        <v>14</v>
      </c>
      <c r="E391" t="s">
        <v>0</v>
      </c>
      <c r="F391">
        <v>27</v>
      </c>
      <c r="G391" t="s">
        <v>1</v>
      </c>
      <c r="H391">
        <v>0</v>
      </c>
      <c r="I391">
        <v>31</v>
      </c>
      <c r="J391">
        <v>0</v>
      </c>
      <c r="K391">
        <v>19</v>
      </c>
      <c r="L391">
        <v>0</v>
      </c>
      <c r="M391">
        <v>278062</v>
      </c>
      <c r="N391">
        <v>278062</v>
      </c>
    </row>
    <row r="392" spans="1:14" x14ac:dyDescent="0.25">
      <c r="A392" t="s">
        <v>8</v>
      </c>
      <c r="B392" t="s">
        <v>7</v>
      </c>
      <c r="C392">
        <v>0</v>
      </c>
      <c r="D392">
        <v>15</v>
      </c>
      <c r="E392" t="s">
        <v>0</v>
      </c>
      <c r="F392">
        <v>27</v>
      </c>
      <c r="G392" t="s">
        <v>1</v>
      </c>
      <c r="H392">
        <v>0</v>
      </c>
      <c r="I392">
        <v>26</v>
      </c>
      <c r="J392">
        <v>0</v>
      </c>
      <c r="K392">
        <v>13</v>
      </c>
      <c r="L392">
        <v>0</v>
      </c>
      <c r="M392">
        <v>120585</v>
      </c>
      <c r="N392">
        <v>120585</v>
      </c>
    </row>
    <row r="393" spans="1:14" x14ac:dyDescent="0.25">
      <c r="A393" t="s">
        <v>8</v>
      </c>
      <c r="B393" t="s">
        <v>7</v>
      </c>
      <c r="C393">
        <v>0</v>
      </c>
      <c r="D393">
        <v>16</v>
      </c>
      <c r="E393" t="s">
        <v>0</v>
      </c>
      <c r="F393">
        <v>27</v>
      </c>
      <c r="G393" t="s">
        <v>1</v>
      </c>
      <c r="H393">
        <v>0</v>
      </c>
      <c r="I393">
        <v>26</v>
      </c>
      <c r="J393">
        <v>0</v>
      </c>
      <c r="K393">
        <v>13</v>
      </c>
      <c r="L393">
        <v>0</v>
      </c>
      <c r="M393">
        <v>120411</v>
      </c>
      <c r="N393">
        <v>120411</v>
      </c>
    </row>
    <row r="394" spans="1:14" x14ac:dyDescent="0.25">
      <c r="A394" t="s">
        <v>8</v>
      </c>
      <c r="B394" t="s">
        <v>7</v>
      </c>
      <c r="C394">
        <v>0</v>
      </c>
      <c r="D394">
        <v>17</v>
      </c>
      <c r="E394" t="s">
        <v>0</v>
      </c>
      <c r="F394">
        <v>27</v>
      </c>
      <c r="G394" t="s">
        <v>2</v>
      </c>
      <c r="H394">
        <v>0</v>
      </c>
      <c r="I394">
        <v>46</v>
      </c>
      <c r="J394">
        <v>0</v>
      </c>
      <c r="K394">
        <v>28</v>
      </c>
      <c r="L394">
        <v>0</v>
      </c>
      <c r="M394">
        <v>599647</v>
      </c>
      <c r="N394">
        <v>599647</v>
      </c>
    </row>
    <row r="395" spans="1:14" x14ac:dyDescent="0.25">
      <c r="A395" t="s">
        <v>8</v>
      </c>
      <c r="B395" t="s">
        <v>7</v>
      </c>
      <c r="C395">
        <v>0</v>
      </c>
      <c r="D395">
        <v>1</v>
      </c>
      <c r="E395" t="s">
        <v>3</v>
      </c>
      <c r="F395">
        <v>16</v>
      </c>
      <c r="G395" t="s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</row>
    <row r="396" spans="1:14" x14ac:dyDescent="0.25">
      <c r="A396" t="s">
        <v>8</v>
      </c>
      <c r="B396" t="s">
        <v>7</v>
      </c>
      <c r="C396">
        <v>0</v>
      </c>
      <c r="D396">
        <v>2</v>
      </c>
      <c r="E396" t="s">
        <v>3</v>
      </c>
      <c r="F396">
        <v>22</v>
      </c>
      <c r="G396" t="s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</row>
    <row r="397" spans="1:14" x14ac:dyDescent="0.25">
      <c r="A397" t="s">
        <v>8</v>
      </c>
      <c r="B397" t="s">
        <v>7</v>
      </c>
      <c r="C397">
        <v>0</v>
      </c>
      <c r="D397">
        <v>3</v>
      </c>
      <c r="E397" t="s">
        <v>3</v>
      </c>
      <c r="F397">
        <v>23</v>
      </c>
      <c r="G397" t="s">
        <v>1</v>
      </c>
      <c r="H397">
        <v>3</v>
      </c>
      <c r="I397">
        <v>0</v>
      </c>
      <c r="J397">
        <v>1</v>
      </c>
      <c r="K397">
        <v>0</v>
      </c>
      <c r="L397">
        <v>628</v>
      </c>
      <c r="M397">
        <v>0</v>
      </c>
      <c r="N397">
        <v>628</v>
      </c>
    </row>
    <row r="398" spans="1:14" x14ac:dyDescent="0.25">
      <c r="A398" t="s">
        <v>8</v>
      </c>
      <c r="B398" t="s">
        <v>7</v>
      </c>
      <c r="C398">
        <v>0</v>
      </c>
      <c r="D398">
        <v>4</v>
      </c>
      <c r="E398" t="s">
        <v>3</v>
      </c>
      <c r="F398">
        <v>23</v>
      </c>
      <c r="G398" t="s">
        <v>1</v>
      </c>
      <c r="H398">
        <v>3</v>
      </c>
      <c r="I398">
        <v>0</v>
      </c>
      <c r="J398">
        <v>1</v>
      </c>
      <c r="K398">
        <v>0</v>
      </c>
      <c r="L398">
        <v>716</v>
      </c>
      <c r="M398">
        <v>0</v>
      </c>
      <c r="N398">
        <v>716</v>
      </c>
    </row>
    <row r="399" spans="1:14" x14ac:dyDescent="0.25">
      <c r="A399" t="s">
        <v>8</v>
      </c>
      <c r="B399" t="s">
        <v>7</v>
      </c>
      <c r="C399">
        <v>0</v>
      </c>
      <c r="D399">
        <v>5</v>
      </c>
      <c r="E399" t="s">
        <v>3</v>
      </c>
      <c r="F399">
        <v>23</v>
      </c>
      <c r="G399" t="s">
        <v>1</v>
      </c>
      <c r="H399">
        <v>3</v>
      </c>
      <c r="I399">
        <v>0</v>
      </c>
      <c r="J399">
        <v>1</v>
      </c>
      <c r="K399">
        <v>0</v>
      </c>
      <c r="L399">
        <v>708</v>
      </c>
      <c r="M399">
        <v>0</v>
      </c>
      <c r="N399">
        <v>708</v>
      </c>
    </row>
    <row r="400" spans="1:14" x14ac:dyDescent="0.25">
      <c r="A400" t="s">
        <v>8</v>
      </c>
      <c r="B400" t="s">
        <v>7</v>
      </c>
      <c r="C400">
        <v>0</v>
      </c>
      <c r="D400">
        <v>6</v>
      </c>
      <c r="E400" t="s">
        <v>3</v>
      </c>
      <c r="F400">
        <v>23</v>
      </c>
      <c r="G400" t="s">
        <v>1</v>
      </c>
      <c r="H400">
        <v>11</v>
      </c>
      <c r="I400">
        <v>0</v>
      </c>
      <c r="J400">
        <v>4</v>
      </c>
      <c r="K400">
        <v>0</v>
      </c>
      <c r="L400">
        <v>3365</v>
      </c>
      <c r="M400">
        <v>0</v>
      </c>
      <c r="N400">
        <v>3365</v>
      </c>
    </row>
    <row r="401" spans="1:14" x14ac:dyDescent="0.25">
      <c r="A401" t="s">
        <v>8</v>
      </c>
      <c r="B401" t="s">
        <v>7</v>
      </c>
      <c r="C401">
        <v>0</v>
      </c>
      <c r="D401">
        <v>7</v>
      </c>
      <c r="E401" t="s">
        <v>3</v>
      </c>
      <c r="F401">
        <v>23</v>
      </c>
      <c r="G401" t="s">
        <v>1</v>
      </c>
      <c r="H401">
        <v>11</v>
      </c>
      <c r="I401">
        <v>0</v>
      </c>
      <c r="J401">
        <v>4</v>
      </c>
      <c r="K401">
        <v>0</v>
      </c>
      <c r="L401">
        <v>3115</v>
      </c>
      <c r="M401">
        <v>0</v>
      </c>
      <c r="N401">
        <v>3115</v>
      </c>
    </row>
    <row r="402" spans="1:14" x14ac:dyDescent="0.25">
      <c r="A402" t="s">
        <v>8</v>
      </c>
      <c r="B402" t="s">
        <v>7</v>
      </c>
      <c r="C402">
        <v>0</v>
      </c>
      <c r="D402">
        <v>8</v>
      </c>
      <c r="E402" t="s">
        <v>3</v>
      </c>
      <c r="F402">
        <v>23</v>
      </c>
      <c r="G402" t="s">
        <v>1</v>
      </c>
      <c r="H402">
        <v>14</v>
      </c>
      <c r="I402">
        <v>0</v>
      </c>
      <c r="J402">
        <v>5</v>
      </c>
      <c r="K402">
        <v>0</v>
      </c>
      <c r="L402">
        <v>4014</v>
      </c>
      <c r="M402">
        <v>0</v>
      </c>
      <c r="N402">
        <v>4014</v>
      </c>
    </row>
    <row r="403" spans="1:14" x14ac:dyDescent="0.25">
      <c r="A403" t="s">
        <v>8</v>
      </c>
      <c r="B403" t="s">
        <v>7</v>
      </c>
      <c r="C403">
        <v>0</v>
      </c>
      <c r="D403">
        <v>9</v>
      </c>
      <c r="E403" t="s">
        <v>3</v>
      </c>
      <c r="F403">
        <v>23</v>
      </c>
      <c r="G403" t="s">
        <v>1</v>
      </c>
      <c r="H403">
        <v>14</v>
      </c>
      <c r="I403">
        <v>0</v>
      </c>
      <c r="J403">
        <v>5</v>
      </c>
      <c r="K403">
        <v>0</v>
      </c>
      <c r="L403">
        <v>3890</v>
      </c>
      <c r="M403">
        <v>0</v>
      </c>
      <c r="N403">
        <v>3890</v>
      </c>
    </row>
    <row r="404" spans="1:14" x14ac:dyDescent="0.25">
      <c r="A404" t="s">
        <v>8</v>
      </c>
      <c r="B404" t="s">
        <v>7</v>
      </c>
      <c r="C404">
        <v>0</v>
      </c>
      <c r="D404">
        <v>10</v>
      </c>
      <c r="E404" t="s">
        <v>3</v>
      </c>
      <c r="F404">
        <v>23</v>
      </c>
      <c r="G404" t="s">
        <v>1</v>
      </c>
      <c r="H404">
        <v>14</v>
      </c>
      <c r="I404">
        <v>0</v>
      </c>
      <c r="J404">
        <v>5</v>
      </c>
      <c r="K404">
        <v>0</v>
      </c>
      <c r="L404">
        <v>4452</v>
      </c>
      <c r="M404">
        <v>0</v>
      </c>
      <c r="N404">
        <v>4452</v>
      </c>
    </row>
    <row r="405" spans="1:14" x14ac:dyDescent="0.25">
      <c r="A405" t="s">
        <v>8</v>
      </c>
      <c r="B405" t="s">
        <v>7</v>
      </c>
      <c r="C405">
        <v>0</v>
      </c>
      <c r="D405">
        <v>11</v>
      </c>
      <c r="E405" t="s">
        <v>3</v>
      </c>
      <c r="F405">
        <v>23</v>
      </c>
      <c r="G405" t="s">
        <v>1</v>
      </c>
      <c r="H405">
        <v>24</v>
      </c>
      <c r="I405">
        <v>0</v>
      </c>
      <c r="J405">
        <v>12</v>
      </c>
      <c r="K405">
        <v>0</v>
      </c>
      <c r="L405">
        <v>23799</v>
      </c>
      <c r="M405">
        <v>0</v>
      </c>
      <c r="N405">
        <v>23799</v>
      </c>
    </row>
    <row r="406" spans="1:14" x14ac:dyDescent="0.25">
      <c r="A406" t="s">
        <v>8</v>
      </c>
      <c r="B406" t="s">
        <v>7</v>
      </c>
      <c r="C406">
        <v>0</v>
      </c>
      <c r="D406">
        <v>12</v>
      </c>
      <c r="E406" t="s">
        <v>3</v>
      </c>
      <c r="F406">
        <v>27</v>
      </c>
      <c r="G406" t="s">
        <v>1</v>
      </c>
      <c r="H406">
        <v>22</v>
      </c>
      <c r="I406">
        <v>0</v>
      </c>
      <c r="J406">
        <v>11</v>
      </c>
      <c r="K406">
        <v>0</v>
      </c>
      <c r="L406">
        <v>15945</v>
      </c>
      <c r="M406">
        <v>0</v>
      </c>
      <c r="N406">
        <v>15945</v>
      </c>
    </row>
    <row r="407" spans="1:14" x14ac:dyDescent="0.25">
      <c r="A407" t="s">
        <v>8</v>
      </c>
      <c r="B407" t="s">
        <v>7</v>
      </c>
      <c r="C407">
        <v>0</v>
      </c>
      <c r="D407">
        <v>13</v>
      </c>
      <c r="E407" t="s">
        <v>3</v>
      </c>
      <c r="F407">
        <v>27</v>
      </c>
      <c r="G407" t="s">
        <v>1</v>
      </c>
      <c r="H407">
        <v>25</v>
      </c>
      <c r="I407">
        <v>0</v>
      </c>
      <c r="J407">
        <v>12</v>
      </c>
      <c r="K407">
        <v>0</v>
      </c>
      <c r="L407">
        <v>74541</v>
      </c>
      <c r="M407">
        <v>0</v>
      </c>
      <c r="N407">
        <v>74541</v>
      </c>
    </row>
    <row r="408" spans="1:14" x14ac:dyDescent="0.25">
      <c r="A408" t="s">
        <v>8</v>
      </c>
      <c r="B408" t="s">
        <v>7</v>
      </c>
      <c r="C408">
        <v>0</v>
      </c>
      <c r="D408">
        <v>14</v>
      </c>
      <c r="E408" t="s">
        <v>3</v>
      </c>
      <c r="F408">
        <v>27</v>
      </c>
      <c r="G408" t="s">
        <v>1</v>
      </c>
      <c r="H408">
        <v>32</v>
      </c>
      <c r="I408">
        <v>0</v>
      </c>
      <c r="J408">
        <v>19</v>
      </c>
      <c r="K408">
        <v>0</v>
      </c>
      <c r="L408">
        <v>190465</v>
      </c>
      <c r="M408">
        <v>0</v>
      </c>
      <c r="N408">
        <v>190465</v>
      </c>
    </row>
    <row r="409" spans="1:14" x14ac:dyDescent="0.25">
      <c r="A409" t="s">
        <v>8</v>
      </c>
      <c r="B409" t="s">
        <v>7</v>
      </c>
      <c r="C409">
        <v>0</v>
      </c>
      <c r="D409">
        <v>15</v>
      </c>
      <c r="E409" t="s">
        <v>3</v>
      </c>
      <c r="F409">
        <v>27</v>
      </c>
      <c r="G409" t="s">
        <v>1</v>
      </c>
      <c r="H409">
        <v>33</v>
      </c>
      <c r="I409">
        <v>0</v>
      </c>
      <c r="J409">
        <v>18</v>
      </c>
      <c r="K409">
        <v>0</v>
      </c>
      <c r="L409">
        <v>180201</v>
      </c>
      <c r="M409">
        <v>0</v>
      </c>
      <c r="N409">
        <v>180201</v>
      </c>
    </row>
    <row r="410" spans="1:14" x14ac:dyDescent="0.25">
      <c r="A410" t="s">
        <v>8</v>
      </c>
      <c r="B410" t="s">
        <v>7</v>
      </c>
      <c r="C410">
        <v>0</v>
      </c>
      <c r="D410">
        <v>16</v>
      </c>
      <c r="E410" t="s">
        <v>3</v>
      </c>
      <c r="F410">
        <v>27</v>
      </c>
      <c r="G410" t="s">
        <v>1</v>
      </c>
      <c r="H410">
        <v>36</v>
      </c>
      <c r="I410">
        <v>0</v>
      </c>
      <c r="J410">
        <v>21</v>
      </c>
      <c r="K410">
        <v>0</v>
      </c>
      <c r="L410">
        <v>340032</v>
      </c>
      <c r="M410">
        <v>0</v>
      </c>
      <c r="N410">
        <v>340032</v>
      </c>
    </row>
    <row r="411" spans="1:14" x14ac:dyDescent="0.25">
      <c r="A411" t="s">
        <v>8</v>
      </c>
      <c r="B411" t="s">
        <v>7</v>
      </c>
      <c r="C411">
        <v>0</v>
      </c>
      <c r="D411">
        <v>17</v>
      </c>
      <c r="E411" t="s">
        <v>3</v>
      </c>
      <c r="F411">
        <v>27</v>
      </c>
      <c r="G411" t="s">
        <v>1</v>
      </c>
      <c r="H411">
        <v>41</v>
      </c>
      <c r="I411">
        <v>0</v>
      </c>
      <c r="J411">
        <v>24</v>
      </c>
      <c r="K411">
        <v>0</v>
      </c>
      <c r="L411">
        <v>296704</v>
      </c>
      <c r="M411">
        <v>0</v>
      </c>
      <c r="N411">
        <v>296704</v>
      </c>
    </row>
    <row r="412" spans="1:14" x14ac:dyDescent="0.25">
      <c r="A412" t="s">
        <v>8</v>
      </c>
      <c r="B412" t="s">
        <v>7</v>
      </c>
      <c r="C412">
        <v>0</v>
      </c>
      <c r="D412">
        <v>18</v>
      </c>
      <c r="E412" t="s">
        <v>3</v>
      </c>
      <c r="F412">
        <v>27</v>
      </c>
      <c r="G412" t="s">
        <v>2</v>
      </c>
      <c r="H412">
        <v>36</v>
      </c>
      <c r="I412">
        <v>0</v>
      </c>
      <c r="J412">
        <v>20</v>
      </c>
      <c r="K412">
        <v>0</v>
      </c>
      <c r="L412">
        <v>600131</v>
      </c>
      <c r="M412">
        <v>0</v>
      </c>
      <c r="N412">
        <v>600131</v>
      </c>
    </row>
    <row r="413" spans="1:14" x14ac:dyDescent="0.25">
      <c r="A413" t="s">
        <v>8</v>
      </c>
      <c r="B413" t="s">
        <v>7</v>
      </c>
      <c r="C413">
        <v>0</v>
      </c>
      <c r="D413">
        <v>1</v>
      </c>
      <c r="E413" t="s">
        <v>4</v>
      </c>
      <c r="F413">
        <v>16</v>
      </c>
      <c r="G413" t="s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</row>
    <row r="414" spans="1:14" x14ac:dyDescent="0.25">
      <c r="A414" t="s">
        <v>8</v>
      </c>
      <c r="B414" t="s">
        <v>7</v>
      </c>
      <c r="C414">
        <v>0</v>
      </c>
      <c r="D414">
        <v>2</v>
      </c>
      <c r="E414" t="s">
        <v>4</v>
      </c>
      <c r="F414">
        <v>22</v>
      </c>
      <c r="G414" t="s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</row>
    <row r="415" spans="1:14" x14ac:dyDescent="0.25">
      <c r="A415" t="s">
        <v>8</v>
      </c>
      <c r="B415" t="s">
        <v>7</v>
      </c>
      <c r="C415">
        <v>0</v>
      </c>
      <c r="D415">
        <v>3</v>
      </c>
      <c r="E415" t="s">
        <v>4</v>
      </c>
      <c r="F415">
        <v>23</v>
      </c>
      <c r="G415" t="s">
        <v>1</v>
      </c>
      <c r="H415">
        <v>3</v>
      </c>
      <c r="I415">
        <v>0</v>
      </c>
      <c r="J415">
        <v>1</v>
      </c>
      <c r="K415">
        <v>0</v>
      </c>
      <c r="L415">
        <v>635</v>
      </c>
      <c r="M415">
        <v>0</v>
      </c>
      <c r="N415">
        <v>635</v>
      </c>
    </row>
    <row r="416" spans="1:14" x14ac:dyDescent="0.25">
      <c r="A416" t="s">
        <v>8</v>
      </c>
      <c r="B416" t="s">
        <v>7</v>
      </c>
      <c r="C416">
        <v>0</v>
      </c>
      <c r="D416">
        <v>4</v>
      </c>
      <c r="E416" t="s">
        <v>4</v>
      </c>
      <c r="F416">
        <v>23</v>
      </c>
      <c r="G416" t="s">
        <v>1</v>
      </c>
      <c r="H416">
        <v>3</v>
      </c>
      <c r="I416">
        <v>0</v>
      </c>
      <c r="J416">
        <v>1</v>
      </c>
      <c r="K416">
        <v>0</v>
      </c>
      <c r="L416">
        <v>605</v>
      </c>
      <c r="M416">
        <v>0</v>
      </c>
      <c r="N416">
        <v>605</v>
      </c>
    </row>
    <row r="417" spans="1:14" x14ac:dyDescent="0.25">
      <c r="A417" t="s">
        <v>8</v>
      </c>
      <c r="B417" t="s">
        <v>7</v>
      </c>
      <c r="C417">
        <v>0</v>
      </c>
      <c r="D417">
        <v>5</v>
      </c>
      <c r="E417" t="s">
        <v>4</v>
      </c>
      <c r="F417">
        <v>23</v>
      </c>
      <c r="G417" t="s">
        <v>1</v>
      </c>
      <c r="H417">
        <v>3</v>
      </c>
      <c r="I417">
        <v>0</v>
      </c>
      <c r="J417">
        <v>1</v>
      </c>
      <c r="K417">
        <v>0</v>
      </c>
      <c r="L417">
        <v>605</v>
      </c>
      <c r="M417">
        <v>0</v>
      </c>
      <c r="N417">
        <v>605</v>
      </c>
    </row>
    <row r="418" spans="1:14" x14ac:dyDescent="0.25">
      <c r="A418" t="s">
        <v>8</v>
      </c>
      <c r="B418" t="s">
        <v>7</v>
      </c>
      <c r="C418">
        <v>0</v>
      </c>
      <c r="D418">
        <v>6</v>
      </c>
      <c r="E418" t="s">
        <v>4</v>
      </c>
      <c r="F418">
        <v>23</v>
      </c>
      <c r="G418" t="s">
        <v>1</v>
      </c>
      <c r="H418">
        <v>11</v>
      </c>
      <c r="I418">
        <v>0</v>
      </c>
      <c r="J418">
        <v>4</v>
      </c>
      <c r="K418">
        <v>0</v>
      </c>
      <c r="L418">
        <v>2953</v>
      </c>
      <c r="M418">
        <v>0</v>
      </c>
      <c r="N418">
        <v>2953</v>
      </c>
    </row>
    <row r="419" spans="1:14" x14ac:dyDescent="0.25">
      <c r="A419" t="s">
        <v>8</v>
      </c>
      <c r="B419" t="s">
        <v>7</v>
      </c>
      <c r="C419">
        <v>0</v>
      </c>
      <c r="D419">
        <v>7</v>
      </c>
      <c r="E419" t="s">
        <v>4</v>
      </c>
      <c r="F419">
        <v>23</v>
      </c>
      <c r="G419" t="s">
        <v>1</v>
      </c>
      <c r="H419">
        <v>11</v>
      </c>
      <c r="I419">
        <v>0</v>
      </c>
      <c r="J419">
        <v>4</v>
      </c>
      <c r="K419">
        <v>0</v>
      </c>
      <c r="L419">
        <v>2918</v>
      </c>
      <c r="M419">
        <v>0</v>
      </c>
      <c r="N419">
        <v>2918</v>
      </c>
    </row>
    <row r="420" spans="1:14" x14ac:dyDescent="0.25">
      <c r="A420" t="s">
        <v>8</v>
      </c>
      <c r="B420" t="s">
        <v>7</v>
      </c>
      <c r="C420">
        <v>0</v>
      </c>
      <c r="D420">
        <v>8</v>
      </c>
      <c r="E420" t="s">
        <v>4</v>
      </c>
      <c r="F420">
        <v>23</v>
      </c>
      <c r="G420" t="s">
        <v>1</v>
      </c>
      <c r="H420">
        <v>14</v>
      </c>
      <c r="I420">
        <v>0</v>
      </c>
      <c r="J420">
        <v>5</v>
      </c>
      <c r="K420">
        <v>0</v>
      </c>
      <c r="L420">
        <v>3467</v>
      </c>
      <c r="M420">
        <v>0</v>
      </c>
      <c r="N420">
        <v>3467</v>
      </c>
    </row>
    <row r="421" spans="1:14" x14ac:dyDescent="0.25">
      <c r="A421" t="s">
        <v>8</v>
      </c>
      <c r="B421" t="s">
        <v>7</v>
      </c>
      <c r="C421">
        <v>0</v>
      </c>
      <c r="D421">
        <v>9</v>
      </c>
      <c r="E421" t="s">
        <v>4</v>
      </c>
      <c r="F421">
        <v>23</v>
      </c>
      <c r="G421" t="s">
        <v>1</v>
      </c>
      <c r="H421">
        <v>14</v>
      </c>
      <c r="I421">
        <v>0</v>
      </c>
      <c r="J421">
        <v>5</v>
      </c>
      <c r="K421">
        <v>0</v>
      </c>
      <c r="L421">
        <v>3547</v>
      </c>
      <c r="M421">
        <v>0</v>
      </c>
      <c r="N421">
        <v>3547</v>
      </c>
    </row>
    <row r="422" spans="1:14" x14ac:dyDescent="0.25">
      <c r="A422" t="s">
        <v>8</v>
      </c>
      <c r="B422" t="s">
        <v>7</v>
      </c>
      <c r="C422">
        <v>0</v>
      </c>
      <c r="D422">
        <v>10</v>
      </c>
      <c r="E422" t="s">
        <v>4</v>
      </c>
      <c r="F422">
        <v>23</v>
      </c>
      <c r="G422" t="s">
        <v>1</v>
      </c>
      <c r="H422">
        <v>14</v>
      </c>
      <c r="I422">
        <v>0</v>
      </c>
      <c r="J422">
        <v>5</v>
      </c>
      <c r="K422">
        <v>0</v>
      </c>
      <c r="L422">
        <v>3596</v>
      </c>
      <c r="M422">
        <v>0</v>
      </c>
      <c r="N422">
        <v>3596</v>
      </c>
    </row>
    <row r="423" spans="1:14" x14ac:dyDescent="0.25">
      <c r="A423" t="s">
        <v>8</v>
      </c>
      <c r="B423" t="s">
        <v>7</v>
      </c>
      <c r="C423">
        <v>0</v>
      </c>
      <c r="D423">
        <v>11</v>
      </c>
      <c r="E423" t="s">
        <v>4</v>
      </c>
      <c r="F423">
        <v>23</v>
      </c>
      <c r="G423" t="s">
        <v>1</v>
      </c>
      <c r="H423">
        <v>23</v>
      </c>
      <c r="I423">
        <v>1</v>
      </c>
      <c r="J423">
        <v>12</v>
      </c>
      <c r="K423">
        <v>0</v>
      </c>
      <c r="L423">
        <v>14519</v>
      </c>
      <c r="M423">
        <v>5754</v>
      </c>
      <c r="N423">
        <v>20273</v>
      </c>
    </row>
    <row r="424" spans="1:14" x14ac:dyDescent="0.25">
      <c r="A424" t="s">
        <v>8</v>
      </c>
      <c r="B424" t="s">
        <v>7</v>
      </c>
      <c r="C424">
        <v>0</v>
      </c>
      <c r="D424">
        <v>12</v>
      </c>
      <c r="E424" t="s">
        <v>4</v>
      </c>
      <c r="F424">
        <v>27</v>
      </c>
      <c r="G424" t="s">
        <v>1</v>
      </c>
      <c r="H424">
        <v>22</v>
      </c>
      <c r="I424">
        <v>0</v>
      </c>
      <c r="J424">
        <v>11</v>
      </c>
      <c r="K424">
        <v>0</v>
      </c>
      <c r="L424">
        <v>16101</v>
      </c>
      <c r="M424">
        <v>0</v>
      </c>
      <c r="N424">
        <v>16101</v>
      </c>
    </row>
    <row r="425" spans="1:14" x14ac:dyDescent="0.25">
      <c r="A425" t="s">
        <v>8</v>
      </c>
      <c r="B425" t="s">
        <v>7</v>
      </c>
      <c r="C425">
        <v>0</v>
      </c>
      <c r="D425">
        <v>13</v>
      </c>
      <c r="E425" t="s">
        <v>4</v>
      </c>
      <c r="F425">
        <v>27</v>
      </c>
      <c r="G425" t="s">
        <v>1</v>
      </c>
      <c r="H425">
        <v>27</v>
      </c>
      <c r="I425">
        <v>2</v>
      </c>
      <c r="J425">
        <v>14</v>
      </c>
      <c r="K425">
        <v>2</v>
      </c>
      <c r="L425">
        <v>97443</v>
      </c>
      <c r="M425">
        <v>37206</v>
      </c>
      <c r="N425">
        <v>134649</v>
      </c>
    </row>
    <row r="426" spans="1:14" x14ac:dyDescent="0.25">
      <c r="A426" t="s">
        <v>8</v>
      </c>
      <c r="B426" t="s">
        <v>7</v>
      </c>
      <c r="C426">
        <v>0</v>
      </c>
      <c r="D426">
        <v>14</v>
      </c>
      <c r="E426" t="s">
        <v>4</v>
      </c>
      <c r="F426">
        <v>27</v>
      </c>
      <c r="G426" t="s">
        <v>1</v>
      </c>
      <c r="H426">
        <v>29</v>
      </c>
      <c r="I426">
        <v>3</v>
      </c>
      <c r="J426">
        <v>16</v>
      </c>
      <c r="K426">
        <v>3</v>
      </c>
      <c r="L426">
        <v>109676</v>
      </c>
      <c r="M426">
        <v>53552</v>
      </c>
      <c r="N426">
        <v>163228</v>
      </c>
    </row>
    <row r="427" spans="1:14" x14ac:dyDescent="0.25">
      <c r="A427" t="s">
        <v>8</v>
      </c>
      <c r="B427" t="s">
        <v>7</v>
      </c>
      <c r="C427">
        <v>0</v>
      </c>
      <c r="D427">
        <v>15</v>
      </c>
      <c r="E427" t="s">
        <v>4</v>
      </c>
      <c r="F427">
        <v>27</v>
      </c>
      <c r="G427" t="s">
        <v>1</v>
      </c>
      <c r="H427">
        <v>31</v>
      </c>
      <c r="I427">
        <v>2</v>
      </c>
      <c r="J427">
        <v>16</v>
      </c>
      <c r="K427">
        <v>2</v>
      </c>
      <c r="L427">
        <v>114879</v>
      </c>
      <c r="M427">
        <v>46906</v>
      </c>
      <c r="N427">
        <v>161785</v>
      </c>
    </row>
    <row r="428" spans="1:14" x14ac:dyDescent="0.25">
      <c r="A428" t="s">
        <v>8</v>
      </c>
      <c r="B428" t="s">
        <v>7</v>
      </c>
      <c r="C428">
        <v>0</v>
      </c>
      <c r="D428">
        <v>16</v>
      </c>
      <c r="E428" t="s">
        <v>4</v>
      </c>
      <c r="F428">
        <v>27</v>
      </c>
      <c r="G428" t="s">
        <v>1</v>
      </c>
      <c r="H428">
        <v>34</v>
      </c>
      <c r="I428">
        <v>4</v>
      </c>
      <c r="J428">
        <v>19</v>
      </c>
      <c r="K428">
        <v>4</v>
      </c>
      <c r="L428">
        <v>173878</v>
      </c>
      <c r="M428">
        <v>111374</v>
      </c>
      <c r="N428">
        <v>285252</v>
      </c>
    </row>
    <row r="429" spans="1:14" x14ac:dyDescent="0.25">
      <c r="A429" t="s">
        <v>8</v>
      </c>
      <c r="B429" t="s">
        <v>7</v>
      </c>
      <c r="C429">
        <v>0</v>
      </c>
      <c r="D429">
        <v>17</v>
      </c>
      <c r="E429" t="s">
        <v>4</v>
      </c>
      <c r="F429">
        <v>27</v>
      </c>
      <c r="G429" t="s">
        <v>1</v>
      </c>
      <c r="H429">
        <v>39</v>
      </c>
      <c r="I429">
        <v>2</v>
      </c>
      <c r="J429">
        <v>22</v>
      </c>
      <c r="K429">
        <v>2</v>
      </c>
      <c r="L429">
        <v>222781</v>
      </c>
      <c r="M429">
        <v>56243</v>
      </c>
      <c r="N429">
        <v>279024</v>
      </c>
    </row>
    <row r="430" spans="1:14" x14ac:dyDescent="0.25">
      <c r="A430" t="s">
        <v>8</v>
      </c>
      <c r="B430" t="s">
        <v>7</v>
      </c>
      <c r="C430">
        <v>0</v>
      </c>
      <c r="D430">
        <v>18</v>
      </c>
      <c r="E430" t="s">
        <v>4</v>
      </c>
      <c r="F430">
        <v>27</v>
      </c>
      <c r="G430" t="s">
        <v>1</v>
      </c>
      <c r="H430">
        <v>33</v>
      </c>
      <c r="I430">
        <v>11</v>
      </c>
      <c r="J430">
        <v>18</v>
      </c>
      <c r="K430">
        <v>11</v>
      </c>
      <c r="L430">
        <v>36174</v>
      </c>
      <c r="M430">
        <v>445594</v>
      </c>
      <c r="N430">
        <v>481768</v>
      </c>
    </row>
    <row r="431" spans="1:14" x14ac:dyDescent="0.25">
      <c r="A431" t="s">
        <v>8</v>
      </c>
      <c r="B431" t="s">
        <v>7</v>
      </c>
      <c r="C431">
        <v>0</v>
      </c>
      <c r="D431">
        <v>19</v>
      </c>
      <c r="E431" t="s">
        <v>4</v>
      </c>
      <c r="F431">
        <v>27</v>
      </c>
      <c r="G431" t="s">
        <v>1</v>
      </c>
      <c r="H431">
        <v>34</v>
      </c>
      <c r="I431">
        <v>13</v>
      </c>
      <c r="J431">
        <v>15</v>
      </c>
      <c r="K431">
        <v>13</v>
      </c>
      <c r="L431">
        <v>39214</v>
      </c>
      <c r="M431">
        <v>500259</v>
      </c>
      <c r="N431">
        <v>539473</v>
      </c>
    </row>
    <row r="432" spans="1:14" x14ac:dyDescent="0.25">
      <c r="A432" t="s">
        <v>8</v>
      </c>
      <c r="B432" t="s">
        <v>7</v>
      </c>
      <c r="C432">
        <v>0</v>
      </c>
      <c r="D432">
        <v>20</v>
      </c>
      <c r="E432" t="s">
        <v>4</v>
      </c>
      <c r="F432">
        <v>27</v>
      </c>
      <c r="G432" t="s">
        <v>1</v>
      </c>
      <c r="H432">
        <v>39</v>
      </c>
      <c r="I432">
        <v>11</v>
      </c>
      <c r="J432">
        <v>19</v>
      </c>
      <c r="K432">
        <v>10</v>
      </c>
      <c r="L432">
        <v>92779</v>
      </c>
      <c r="M432">
        <v>449101</v>
      </c>
      <c r="N432">
        <v>541880</v>
      </c>
    </row>
    <row r="433" spans="1:14" x14ac:dyDescent="0.25">
      <c r="A433" t="s">
        <v>8</v>
      </c>
      <c r="B433" t="s">
        <v>7</v>
      </c>
      <c r="C433">
        <v>0</v>
      </c>
      <c r="D433">
        <v>21</v>
      </c>
      <c r="E433" t="s">
        <v>4</v>
      </c>
      <c r="F433">
        <v>27</v>
      </c>
      <c r="G433" t="s">
        <v>1</v>
      </c>
      <c r="H433">
        <v>44</v>
      </c>
      <c r="I433">
        <v>6</v>
      </c>
      <c r="J433">
        <v>23</v>
      </c>
      <c r="K433">
        <v>6</v>
      </c>
      <c r="L433">
        <v>107085</v>
      </c>
      <c r="M433">
        <v>352754</v>
      </c>
      <c r="N433">
        <v>459839</v>
      </c>
    </row>
    <row r="434" spans="1:14" x14ac:dyDescent="0.25">
      <c r="A434" t="s">
        <v>8</v>
      </c>
      <c r="B434" t="s">
        <v>7</v>
      </c>
      <c r="C434">
        <v>0</v>
      </c>
      <c r="D434">
        <v>22</v>
      </c>
      <c r="E434" t="s">
        <v>4</v>
      </c>
      <c r="F434">
        <v>27</v>
      </c>
      <c r="G434" t="s">
        <v>1</v>
      </c>
      <c r="H434">
        <v>45</v>
      </c>
      <c r="I434">
        <v>7</v>
      </c>
      <c r="J434">
        <v>24</v>
      </c>
      <c r="K434">
        <v>7</v>
      </c>
      <c r="L434">
        <v>103188</v>
      </c>
      <c r="M434">
        <v>419001</v>
      </c>
      <c r="N434">
        <v>522189</v>
      </c>
    </row>
    <row r="435" spans="1:14" x14ac:dyDescent="0.25">
      <c r="A435" t="s">
        <v>8</v>
      </c>
      <c r="B435" t="s">
        <v>7</v>
      </c>
      <c r="C435">
        <v>0</v>
      </c>
      <c r="D435">
        <v>23</v>
      </c>
      <c r="E435" t="s">
        <v>4</v>
      </c>
      <c r="F435">
        <v>27</v>
      </c>
      <c r="G435" t="s">
        <v>2</v>
      </c>
      <c r="H435">
        <v>49</v>
      </c>
      <c r="I435">
        <v>7</v>
      </c>
      <c r="J435">
        <v>24</v>
      </c>
      <c r="K435">
        <v>6</v>
      </c>
      <c r="L435">
        <v>67938</v>
      </c>
      <c r="M435">
        <v>532185</v>
      </c>
      <c r="N435">
        <v>600123</v>
      </c>
    </row>
    <row r="436" spans="1:14" x14ac:dyDescent="0.25">
      <c r="A436" t="s">
        <v>8</v>
      </c>
      <c r="B436" t="s">
        <v>7</v>
      </c>
      <c r="C436">
        <v>1</v>
      </c>
      <c r="D436">
        <v>1</v>
      </c>
      <c r="E436" t="s">
        <v>0</v>
      </c>
      <c r="F436">
        <v>15</v>
      </c>
      <c r="G436" t="s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</row>
    <row r="437" spans="1:14" x14ac:dyDescent="0.25">
      <c r="A437" t="s">
        <v>8</v>
      </c>
      <c r="B437" t="s">
        <v>7</v>
      </c>
      <c r="C437">
        <v>1</v>
      </c>
      <c r="D437">
        <v>2</v>
      </c>
      <c r="E437" t="s">
        <v>0</v>
      </c>
      <c r="F437">
        <v>15</v>
      </c>
      <c r="G437" t="s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spans="1:14" x14ac:dyDescent="0.25">
      <c r="A438" t="s">
        <v>8</v>
      </c>
      <c r="B438" t="s">
        <v>7</v>
      </c>
      <c r="C438">
        <v>1</v>
      </c>
      <c r="D438">
        <v>3</v>
      </c>
      <c r="E438" t="s">
        <v>0</v>
      </c>
      <c r="F438">
        <v>22</v>
      </c>
      <c r="G438" t="s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</row>
    <row r="439" spans="1:14" x14ac:dyDescent="0.25">
      <c r="A439" t="s">
        <v>8</v>
      </c>
      <c r="B439" t="s">
        <v>7</v>
      </c>
      <c r="C439">
        <v>1</v>
      </c>
      <c r="D439">
        <v>4</v>
      </c>
      <c r="E439" t="s">
        <v>0</v>
      </c>
      <c r="F439">
        <v>22</v>
      </c>
      <c r="G439" t="s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</row>
    <row r="440" spans="1:14" x14ac:dyDescent="0.25">
      <c r="A440" t="s">
        <v>8</v>
      </c>
      <c r="B440" t="s">
        <v>7</v>
      </c>
      <c r="C440">
        <v>1</v>
      </c>
      <c r="D440">
        <v>5</v>
      </c>
      <c r="E440" t="s">
        <v>0</v>
      </c>
      <c r="F440">
        <v>22</v>
      </c>
      <c r="G440" t="s">
        <v>1</v>
      </c>
      <c r="H440">
        <v>0</v>
      </c>
      <c r="I440">
        <v>4</v>
      </c>
      <c r="J440">
        <v>0</v>
      </c>
      <c r="K440">
        <v>2</v>
      </c>
      <c r="L440">
        <v>0</v>
      </c>
      <c r="M440">
        <v>7318</v>
      </c>
      <c r="N440">
        <v>7318</v>
      </c>
    </row>
    <row r="441" spans="1:14" x14ac:dyDescent="0.25">
      <c r="A441" t="s">
        <v>8</v>
      </c>
      <c r="B441" t="s">
        <v>7</v>
      </c>
      <c r="C441">
        <v>1</v>
      </c>
      <c r="D441">
        <v>6</v>
      </c>
      <c r="E441" t="s">
        <v>0</v>
      </c>
      <c r="F441">
        <v>22</v>
      </c>
      <c r="G441" t="s">
        <v>1</v>
      </c>
      <c r="H441">
        <v>0</v>
      </c>
      <c r="I441">
        <v>6</v>
      </c>
      <c r="J441">
        <v>0</v>
      </c>
      <c r="K441">
        <v>4</v>
      </c>
      <c r="L441">
        <v>0</v>
      </c>
      <c r="M441">
        <v>13992</v>
      </c>
      <c r="N441">
        <v>13992</v>
      </c>
    </row>
    <row r="442" spans="1:14" x14ac:dyDescent="0.25">
      <c r="A442" t="s">
        <v>8</v>
      </c>
      <c r="B442" t="s">
        <v>7</v>
      </c>
      <c r="C442">
        <v>1</v>
      </c>
      <c r="D442">
        <v>7</v>
      </c>
      <c r="E442" t="s">
        <v>0</v>
      </c>
      <c r="F442">
        <v>22</v>
      </c>
      <c r="G442" t="s">
        <v>1</v>
      </c>
      <c r="H442">
        <v>0</v>
      </c>
      <c r="I442">
        <v>9</v>
      </c>
      <c r="J442">
        <v>0</v>
      </c>
      <c r="K442">
        <v>5</v>
      </c>
      <c r="L442">
        <v>0</v>
      </c>
      <c r="M442">
        <v>22214</v>
      </c>
      <c r="N442">
        <v>22214</v>
      </c>
    </row>
    <row r="443" spans="1:14" x14ac:dyDescent="0.25">
      <c r="A443" t="s">
        <v>8</v>
      </c>
      <c r="B443" t="s">
        <v>7</v>
      </c>
      <c r="C443">
        <v>1</v>
      </c>
      <c r="D443">
        <v>8</v>
      </c>
      <c r="E443" t="s">
        <v>0</v>
      </c>
      <c r="F443">
        <v>22</v>
      </c>
      <c r="G443" t="s">
        <v>1</v>
      </c>
      <c r="H443">
        <v>0</v>
      </c>
      <c r="I443">
        <v>12</v>
      </c>
      <c r="J443">
        <v>0</v>
      </c>
      <c r="K443">
        <v>6</v>
      </c>
      <c r="L443">
        <v>0</v>
      </c>
      <c r="M443">
        <v>32972</v>
      </c>
      <c r="N443">
        <v>32972</v>
      </c>
    </row>
    <row r="444" spans="1:14" x14ac:dyDescent="0.25">
      <c r="A444" t="s">
        <v>8</v>
      </c>
      <c r="B444" t="s">
        <v>7</v>
      </c>
      <c r="C444">
        <v>1</v>
      </c>
      <c r="D444">
        <v>9</v>
      </c>
      <c r="E444" t="s">
        <v>0</v>
      </c>
      <c r="F444">
        <v>22</v>
      </c>
      <c r="G444" t="s">
        <v>1</v>
      </c>
      <c r="H444">
        <v>0</v>
      </c>
      <c r="I444">
        <v>18</v>
      </c>
      <c r="J444">
        <v>0</v>
      </c>
      <c r="K444">
        <v>11</v>
      </c>
      <c r="L444">
        <v>0</v>
      </c>
      <c r="M444">
        <v>57167</v>
      </c>
      <c r="N444">
        <v>57167</v>
      </c>
    </row>
    <row r="445" spans="1:14" x14ac:dyDescent="0.25">
      <c r="A445" t="s">
        <v>8</v>
      </c>
      <c r="B445" t="s">
        <v>7</v>
      </c>
      <c r="C445">
        <v>1</v>
      </c>
      <c r="D445">
        <v>10</v>
      </c>
      <c r="E445" t="s">
        <v>0</v>
      </c>
      <c r="F445">
        <v>22</v>
      </c>
      <c r="G445" t="s">
        <v>1</v>
      </c>
      <c r="H445">
        <v>0</v>
      </c>
      <c r="I445">
        <v>24</v>
      </c>
      <c r="J445">
        <v>0</v>
      </c>
      <c r="K445">
        <v>13</v>
      </c>
      <c r="L445">
        <v>0</v>
      </c>
      <c r="M445">
        <v>78341</v>
      </c>
      <c r="N445">
        <v>78341</v>
      </c>
    </row>
    <row r="446" spans="1:14" x14ac:dyDescent="0.25">
      <c r="A446" t="s">
        <v>8</v>
      </c>
      <c r="B446" t="s">
        <v>7</v>
      </c>
      <c r="C446">
        <v>1</v>
      </c>
      <c r="D446">
        <v>11</v>
      </c>
      <c r="E446" t="s">
        <v>0</v>
      </c>
      <c r="F446">
        <v>22</v>
      </c>
      <c r="G446" t="s">
        <v>1</v>
      </c>
      <c r="H446">
        <v>0</v>
      </c>
      <c r="I446">
        <v>27</v>
      </c>
      <c r="J446">
        <v>0</v>
      </c>
      <c r="K446">
        <v>16</v>
      </c>
      <c r="L446">
        <v>0</v>
      </c>
      <c r="M446">
        <v>112052</v>
      </c>
      <c r="N446">
        <v>112052</v>
      </c>
    </row>
    <row r="447" spans="1:14" x14ac:dyDescent="0.25">
      <c r="A447" t="s">
        <v>8</v>
      </c>
      <c r="B447" t="s">
        <v>7</v>
      </c>
      <c r="C447">
        <v>1</v>
      </c>
      <c r="D447">
        <v>12</v>
      </c>
      <c r="E447" t="s">
        <v>0</v>
      </c>
      <c r="F447">
        <v>22</v>
      </c>
      <c r="G447" t="s">
        <v>1</v>
      </c>
      <c r="H447">
        <v>0</v>
      </c>
      <c r="I447">
        <v>32</v>
      </c>
      <c r="J447">
        <v>0</v>
      </c>
      <c r="K447">
        <v>21</v>
      </c>
      <c r="L447">
        <v>0</v>
      </c>
      <c r="M447">
        <v>185422</v>
      </c>
      <c r="N447">
        <v>185422</v>
      </c>
    </row>
    <row r="448" spans="1:14" x14ac:dyDescent="0.25">
      <c r="A448" t="s">
        <v>8</v>
      </c>
      <c r="B448" t="s">
        <v>7</v>
      </c>
      <c r="C448">
        <v>1</v>
      </c>
      <c r="D448">
        <v>13</v>
      </c>
      <c r="E448" t="s">
        <v>0</v>
      </c>
      <c r="F448">
        <v>22</v>
      </c>
      <c r="G448" t="s">
        <v>1</v>
      </c>
      <c r="H448">
        <v>0</v>
      </c>
      <c r="I448">
        <v>34</v>
      </c>
      <c r="J448">
        <v>0</v>
      </c>
      <c r="K448">
        <v>18</v>
      </c>
      <c r="L448">
        <v>0</v>
      </c>
      <c r="M448">
        <v>144025</v>
      </c>
      <c r="N448">
        <v>144025</v>
      </c>
    </row>
    <row r="449" spans="1:14" x14ac:dyDescent="0.25">
      <c r="A449" t="s">
        <v>8</v>
      </c>
      <c r="B449" t="s">
        <v>7</v>
      </c>
      <c r="C449">
        <v>1</v>
      </c>
      <c r="D449">
        <v>14</v>
      </c>
      <c r="E449" t="s">
        <v>0</v>
      </c>
      <c r="F449">
        <v>22</v>
      </c>
      <c r="G449" t="s">
        <v>1</v>
      </c>
      <c r="H449">
        <v>0</v>
      </c>
      <c r="I449">
        <v>39</v>
      </c>
      <c r="J449">
        <v>0</v>
      </c>
      <c r="K449">
        <v>22</v>
      </c>
      <c r="L449">
        <v>0</v>
      </c>
      <c r="M449">
        <v>230129</v>
      </c>
      <c r="N449">
        <v>230129</v>
      </c>
    </row>
    <row r="450" spans="1:14" x14ac:dyDescent="0.25">
      <c r="A450" t="s">
        <v>8</v>
      </c>
      <c r="B450" t="s">
        <v>7</v>
      </c>
      <c r="C450">
        <v>1</v>
      </c>
      <c r="D450">
        <v>15</v>
      </c>
      <c r="E450" t="s">
        <v>0</v>
      </c>
      <c r="F450">
        <v>22</v>
      </c>
      <c r="G450" t="s">
        <v>1</v>
      </c>
      <c r="H450">
        <v>0</v>
      </c>
      <c r="I450">
        <v>43</v>
      </c>
      <c r="J450">
        <v>0</v>
      </c>
      <c r="K450">
        <v>25</v>
      </c>
      <c r="L450">
        <v>0</v>
      </c>
      <c r="M450">
        <v>287209</v>
      </c>
      <c r="N450">
        <v>287209</v>
      </c>
    </row>
    <row r="451" spans="1:14" x14ac:dyDescent="0.25">
      <c r="A451" t="s">
        <v>8</v>
      </c>
      <c r="B451" t="s">
        <v>7</v>
      </c>
      <c r="C451">
        <v>1</v>
      </c>
      <c r="D451">
        <v>16</v>
      </c>
      <c r="E451" t="s">
        <v>0</v>
      </c>
      <c r="F451">
        <v>24</v>
      </c>
      <c r="G451" t="s">
        <v>1</v>
      </c>
      <c r="H451">
        <v>0</v>
      </c>
      <c r="I451">
        <v>46</v>
      </c>
      <c r="J451">
        <v>0</v>
      </c>
      <c r="K451">
        <v>25</v>
      </c>
      <c r="L451">
        <v>0</v>
      </c>
      <c r="M451">
        <v>431704</v>
      </c>
      <c r="N451">
        <v>431704</v>
      </c>
    </row>
    <row r="452" spans="1:14" x14ac:dyDescent="0.25">
      <c r="A452" t="s">
        <v>8</v>
      </c>
      <c r="B452" t="s">
        <v>7</v>
      </c>
      <c r="C452">
        <v>1</v>
      </c>
      <c r="D452">
        <v>17</v>
      </c>
      <c r="E452" t="s">
        <v>0</v>
      </c>
      <c r="F452">
        <v>24</v>
      </c>
      <c r="G452" t="s">
        <v>1</v>
      </c>
      <c r="H452">
        <v>0</v>
      </c>
      <c r="I452">
        <v>49</v>
      </c>
      <c r="J452">
        <v>0</v>
      </c>
      <c r="K452">
        <v>26</v>
      </c>
      <c r="L452">
        <v>0</v>
      </c>
      <c r="M452">
        <v>465650</v>
      </c>
      <c r="N452">
        <v>465650</v>
      </c>
    </row>
    <row r="453" spans="1:14" x14ac:dyDescent="0.25">
      <c r="A453" t="s">
        <v>8</v>
      </c>
      <c r="B453" t="s">
        <v>7</v>
      </c>
      <c r="C453">
        <v>1</v>
      </c>
      <c r="D453">
        <v>18</v>
      </c>
      <c r="E453" t="s">
        <v>0</v>
      </c>
      <c r="F453">
        <v>24</v>
      </c>
      <c r="G453" t="s">
        <v>1</v>
      </c>
      <c r="H453">
        <v>0</v>
      </c>
      <c r="I453">
        <v>51</v>
      </c>
      <c r="J453">
        <v>0</v>
      </c>
      <c r="K453">
        <v>26</v>
      </c>
      <c r="L453">
        <v>0</v>
      </c>
      <c r="M453">
        <v>559212</v>
      </c>
      <c r="N453">
        <v>559212</v>
      </c>
    </row>
    <row r="454" spans="1:14" x14ac:dyDescent="0.25">
      <c r="A454" t="s">
        <v>8</v>
      </c>
      <c r="B454" t="s">
        <v>7</v>
      </c>
      <c r="C454">
        <v>1</v>
      </c>
      <c r="D454">
        <v>19</v>
      </c>
      <c r="E454" t="s">
        <v>0</v>
      </c>
      <c r="F454">
        <v>24</v>
      </c>
      <c r="G454" t="s">
        <v>2</v>
      </c>
      <c r="H454">
        <v>0</v>
      </c>
      <c r="I454">
        <v>52</v>
      </c>
      <c r="J454">
        <v>0</v>
      </c>
      <c r="K454">
        <v>27</v>
      </c>
      <c r="L454">
        <v>0</v>
      </c>
      <c r="M454">
        <v>600181</v>
      </c>
      <c r="N454">
        <v>600181</v>
      </c>
    </row>
    <row r="455" spans="1:14" x14ac:dyDescent="0.25">
      <c r="A455" t="s">
        <v>8</v>
      </c>
      <c r="B455" t="s">
        <v>7</v>
      </c>
      <c r="C455">
        <v>1</v>
      </c>
      <c r="D455">
        <v>1</v>
      </c>
      <c r="E455" t="s">
        <v>3</v>
      </c>
      <c r="F455">
        <v>15</v>
      </c>
      <c r="G455" t="s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1:14" x14ac:dyDescent="0.25">
      <c r="A456" t="s">
        <v>8</v>
      </c>
      <c r="B456" t="s">
        <v>7</v>
      </c>
      <c r="C456">
        <v>1</v>
      </c>
      <c r="D456">
        <v>2</v>
      </c>
      <c r="E456" t="s">
        <v>3</v>
      </c>
      <c r="F456">
        <v>15</v>
      </c>
      <c r="G456" t="s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</row>
    <row r="457" spans="1:14" x14ac:dyDescent="0.25">
      <c r="A457" t="s">
        <v>8</v>
      </c>
      <c r="B457" t="s">
        <v>7</v>
      </c>
      <c r="C457">
        <v>1</v>
      </c>
      <c r="D457">
        <v>3</v>
      </c>
      <c r="E457" t="s">
        <v>3</v>
      </c>
      <c r="F457">
        <v>22</v>
      </c>
      <c r="G457" t="s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</row>
    <row r="458" spans="1:14" x14ac:dyDescent="0.25">
      <c r="A458" t="s">
        <v>8</v>
      </c>
      <c r="B458" t="s">
        <v>7</v>
      </c>
      <c r="C458">
        <v>1</v>
      </c>
      <c r="D458">
        <v>4</v>
      </c>
      <c r="E458" t="s">
        <v>3</v>
      </c>
      <c r="F458">
        <v>22</v>
      </c>
      <c r="G458" t="s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</row>
    <row r="459" spans="1:14" x14ac:dyDescent="0.25">
      <c r="A459" t="s">
        <v>8</v>
      </c>
      <c r="B459" t="s">
        <v>7</v>
      </c>
      <c r="C459">
        <v>1</v>
      </c>
      <c r="D459">
        <v>5</v>
      </c>
      <c r="E459" t="s">
        <v>3</v>
      </c>
      <c r="F459">
        <v>22</v>
      </c>
      <c r="G459" t="s">
        <v>1</v>
      </c>
      <c r="H459">
        <v>3</v>
      </c>
      <c r="I459">
        <v>0</v>
      </c>
      <c r="J459">
        <v>1</v>
      </c>
      <c r="K459">
        <v>0</v>
      </c>
      <c r="L459">
        <v>598</v>
      </c>
      <c r="M459">
        <v>0</v>
      </c>
      <c r="N459">
        <v>598</v>
      </c>
    </row>
    <row r="460" spans="1:14" x14ac:dyDescent="0.25">
      <c r="A460" t="s">
        <v>8</v>
      </c>
      <c r="B460" t="s">
        <v>7</v>
      </c>
      <c r="C460">
        <v>1</v>
      </c>
      <c r="D460">
        <v>6</v>
      </c>
      <c r="E460" t="s">
        <v>3</v>
      </c>
      <c r="F460">
        <v>22</v>
      </c>
      <c r="G460" t="s">
        <v>1</v>
      </c>
      <c r="H460">
        <v>5</v>
      </c>
      <c r="I460">
        <v>0</v>
      </c>
      <c r="J460">
        <v>3</v>
      </c>
      <c r="K460">
        <v>0</v>
      </c>
      <c r="L460">
        <v>1081</v>
      </c>
      <c r="M460">
        <v>0</v>
      </c>
      <c r="N460">
        <v>1081</v>
      </c>
    </row>
    <row r="461" spans="1:14" x14ac:dyDescent="0.25">
      <c r="A461" t="s">
        <v>8</v>
      </c>
      <c r="B461" t="s">
        <v>7</v>
      </c>
      <c r="C461">
        <v>1</v>
      </c>
      <c r="D461">
        <v>7</v>
      </c>
      <c r="E461" t="s">
        <v>3</v>
      </c>
      <c r="F461">
        <v>22</v>
      </c>
      <c r="G461" t="s">
        <v>1</v>
      </c>
      <c r="H461">
        <v>8</v>
      </c>
      <c r="I461">
        <v>0</v>
      </c>
      <c r="J461">
        <v>4</v>
      </c>
      <c r="K461">
        <v>0</v>
      </c>
      <c r="L461">
        <v>2370</v>
      </c>
      <c r="M461">
        <v>0</v>
      </c>
      <c r="N461">
        <v>2370</v>
      </c>
    </row>
    <row r="462" spans="1:14" x14ac:dyDescent="0.25">
      <c r="A462" t="s">
        <v>8</v>
      </c>
      <c r="B462" t="s">
        <v>7</v>
      </c>
      <c r="C462">
        <v>1</v>
      </c>
      <c r="D462">
        <v>8</v>
      </c>
      <c r="E462" t="s">
        <v>3</v>
      </c>
      <c r="F462">
        <v>22</v>
      </c>
      <c r="G462" t="s">
        <v>1</v>
      </c>
      <c r="H462">
        <v>14</v>
      </c>
      <c r="I462">
        <v>0</v>
      </c>
      <c r="J462">
        <v>7</v>
      </c>
      <c r="K462">
        <v>0</v>
      </c>
      <c r="L462">
        <v>10178</v>
      </c>
      <c r="M462">
        <v>0</v>
      </c>
      <c r="N462">
        <v>10178</v>
      </c>
    </row>
    <row r="463" spans="1:14" x14ac:dyDescent="0.25">
      <c r="A463" t="s">
        <v>8</v>
      </c>
      <c r="B463" t="s">
        <v>7</v>
      </c>
      <c r="C463">
        <v>1</v>
      </c>
      <c r="D463">
        <v>9</v>
      </c>
      <c r="E463" t="s">
        <v>3</v>
      </c>
      <c r="F463">
        <v>22</v>
      </c>
      <c r="G463" t="s">
        <v>1</v>
      </c>
      <c r="H463">
        <v>20</v>
      </c>
      <c r="I463">
        <v>0</v>
      </c>
      <c r="J463">
        <v>12</v>
      </c>
      <c r="K463">
        <v>0</v>
      </c>
      <c r="L463">
        <v>16387</v>
      </c>
      <c r="M463">
        <v>0</v>
      </c>
      <c r="N463">
        <v>16387</v>
      </c>
    </row>
    <row r="464" spans="1:14" x14ac:dyDescent="0.25">
      <c r="A464" t="s">
        <v>8</v>
      </c>
      <c r="B464" t="s">
        <v>7</v>
      </c>
      <c r="C464">
        <v>1</v>
      </c>
      <c r="D464">
        <v>10</v>
      </c>
      <c r="E464" t="s">
        <v>3</v>
      </c>
      <c r="F464">
        <v>22</v>
      </c>
      <c r="G464" t="s">
        <v>1</v>
      </c>
      <c r="H464">
        <v>25</v>
      </c>
      <c r="I464">
        <v>0</v>
      </c>
      <c r="J464">
        <v>15</v>
      </c>
      <c r="K464">
        <v>0</v>
      </c>
      <c r="L464">
        <v>15193</v>
      </c>
      <c r="M464">
        <v>0</v>
      </c>
      <c r="N464">
        <v>15193</v>
      </c>
    </row>
    <row r="465" spans="1:14" x14ac:dyDescent="0.25">
      <c r="A465" t="s">
        <v>8</v>
      </c>
      <c r="B465" t="s">
        <v>7</v>
      </c>
      <c r="C465">
        <v>1</v>
      </c>
      <c r="D465">
        <v>11</v>
      </c>
      <c r="E465" t="s">
        <v>3</v>
      </c>
      <c r="F465">
        <v>22</v>
      </c>
      <c r="G465" t="s">
        <v>1</v>
      </c>
      <c r="H465">
        <v>27</v>
      </c>
      <c r="I465">
        <v>0</v>
      </c>
      <c r="J465">
        <v>17</v>
      </c>
      <c r="K465">
        <v>0</v>
      </c>
      <c r="L465">
        <v>17027</v>
      </c>
      <c r="M465">
        <v>0</v>
      </c>
      <c r="N465">
        <v>17027</v>
      </c>
    </row>
    <row r="466" spans="1:14" x14ac:dyDescent="0.25">
      <c r="A466" t="s">
        <v>8</v>
      </c>
      <c r="B466" t="s">
        <v>7</v>
      </c>
      <c r="C466">
        <v>1</v>
      </c>
      <c r="D466">
        <v>12</v>
      </c>
      <c r="E466" t="s">
        <v>3</v>
      </c>
      <c r="F466">
        <v>22</v>
      </c>
      <c r="G466" t="s">
        <v>1</v>
      </c>
      <c r="H466">
        <v>28</v>
      </c>
      <c r="I466">
        <v>0</v>
      </c>
      <c r="J466">
        <v>18</v>
      </c>
      <c r="K466">
        <v>0</v>
      </c>
      <c r="L466">
        <v>105528</v>
      </c>
      <c r="M466">
        <v>0</v>
      </c>
      <c r="N466">
        <v>105528</v>
      </c>
    </row>
    <row r="467" spans="1:14" x14ac:dyDescent="0.25">
      <c r="A467" t="s">
        <v>8</v>
      </c>
      <c r="B467" t="s">
        <v>7</v>
      </c>
      <c r="C467">
        <v>1</v>
      </c>
      <c r="D467">
        <v>13</v>
      </c>
      <c r="E467" t="s">
        <v>3</v>
      </c>
      <c r="F467">
        <v>22</v>
      </c>
      <c r="G467" t="s">
        <v>1</v>
      </c>
      <c r="H467">
        <v>33</v>
      </c>
      <c r="I467">
        <v>0</v>
      </c>
      <c r="J467">
        <v>19</v>
      </c>
      <c r="K467">
        <v>0</v>
      </c>
      <c r="L467">
        <v>73254</v>
      </c>
      <c r="M467">
        <v>0</v>
      </c>
      <c r="N467">
        <v>73254</v>
      </c>
    </row>
    <row r="468" spans="1:14" x14ac:dyDescent="0.25">
      <c r="A468" t="s">
        <v>8</v>
      </c>
      <c r="B468" t="s">
        <v>7</v>
      </c>
      <c r="C468">
        <v>1</v>
      </c>
      <c r="D468">
        <v>14</v>
      </c>
      <c r="E468" t="s">
        <v>3</v>
      </c>
      <c r="F468">
        <v>22</v>
      </c>
      <c r="G468" t="s">
        <v>2</v>
      </c>
      <c r="H468">
        <v>32</v>
      </c>
      <c r="I468">
        <v>0</v>
      </c>
      <c r="J468">
        <v>19</v>
      </c>
      <c r="K468">
        <v>0</v>
      </c>
      <c r="L468">
        <v>600132</v>
      </c>
      <c r="M468">
        <v>0</v>
      </c>
      <c r="N468">
        <v>600132</v>
      </c>
    </row>
    <row r="469" spans="1:14" x14ac:dyDescent="0.25">
      <c r="A469" t="s">
        <v>8</v>
      </c>
      <c r="B469" t="s">
        <v>7</v>
      </c>
      <c r="C469">
        <v>1</v>
      </c>
      <c r="D469">
        <v>1</v>
      </c>
      <c r="E469" t="s">
        <v>4</v>
      </c>
      <c r="F469">
        <v>15</v>
      </c>
      <c r="G469" t="s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</row>
    <row r="470" spans="1:14" x14ac:dyDescent="0.25">
      <c r="A470" t="s">
        <v>8</v>
      </c>
      <c r="B470" t="s">
        <v>7</v>
      </c>
      <c r="C470">
        <v>1</v>
      </c>
      <c r="D470">
        <v>2</v>
      </c>
      <c r="E470" t="s">
        <v>4</v>
      </c>
      <c r="F470">
        <v>15</v>
      </c>
      <c r="G470" t="s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</row>
    <row r="471" spans="1:14" x14ac:dyDescent="0.25">
      <c r="A471" t="s">
        <v>8</v>
      </c>
      <c r="B471" t="s">
        <v>7</v>
      </c>
      <c r="C471">
        <v>1</v>
      </c>
      <c r="D471">
        <v>3</v>
      </c>
      <c r="E471" t="s">
        <v>4</v>
      </c>
      <c r="F471">
        <v>22</v>
      </c>
      <c r="G471" t="s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</row>
    <row r="472" spans="1:14" x14ac:dyDescent="0.25">
      <c r="A472" t="s">
        <v>8</v>
      </c>
      <c r="B472" t="s">
        <v>7</v>
      </c>
      <c r="C472">
        <v>1</v>
      </c>
      <c r="D472">
        <v>4</v>
      </c>
      <c r="E472" t="s">
        <v>4</v>
      </c>
      <c r="F472">
        <v>22</v>
      </c>
      <c r="G472" t="s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</row>
    <row r="473" spans="1:14" x14ac:dyDescent="0.25">
      <c r="A473" t="s">
        <v>8</v>
      </c>
      <c r="B473" t="s">
        <v>7</v>
      </c>
      <c r="C473">
        <v>1</v>
      </c>
      <c r="D473">
        <v>5</v>
      </c>
      <c r="E473" t="s">
        <v>4</v>
      </c>
      <c r="F473">
        <v>22</v>
      </c>
      <c r="G473" t="s">
        <v>1</v>
      </c>
      <c r="H473">
        <v>3</v>
      </c>
      <c r="I473">
        <v>0</v>
      </c>
      <c r="J473">
        <v>1</v>
      </c>
      <c r="K473">
        <v>0</v>
      </c>
      <c r="L473">
        <v>608</v>
      </c>
      <c r="M473">
        <v>0</v>
      </c>
      <c r="N473">
        <v>608</v>
      </c>
    </row>
    <row r="474" spans="1:14" x14ac:dyDescent="0.25">
      <c r="A474" t="s">
        <v>8</v>
      </c>
      <c r="B474" t="s">
        <v>7</v>
      </c>
      <c r="C474">
        <v>1</v>
      </c>
      <c r="D474">
        <v>6</v>
      </c>
      <c r="E474" t="s">
        <v>4</v>
      </c>
      <c r="F474">
        <v>22</v>
      </c>
      <c r="G474" t="s">
        <v>1</v>
      </c>
      <c r="H474">
        <v>5</v>
      </c>
      <c r="I474">
        <v>0</v>
      </c>
      <c r="J474">
        <v>3</v>
      </c>
      <c r="K474">
        <v>0</v>
      </c>
      <c r="L474">
        <v>1044</v>
      </c>
      <c r="M474">
        <v>0</v>
      </c>
      <c r="N474">
        <v>1044</v>
      </c>
    </row>
    <row r="475" spans="1:14" x14ac:dyDescent="0.25">
      <c r="A475" t="s">
        <v>8</v>
      </c>
      <c r="B475" t="s">
        <v>7</v>
      </c>
      <c r="C475">
        <v>1</v>
      </c>
      <c r="D475">
        <v>7</v>
      </c>
      <c r="E475" t="s">
        <v>4</v>
      </c>
      <c r="F475">
        <v>22</v>
      </c>
      <c r="G475" t="s">
        <v>1</v>
      </c>
      <c r="H475">
        <v>8</v>
      </c>
      <c r="I475">
        <v>0</v>
      </c>
      <c r="J475">
        <v>4</v>
      </c>
      <c r="K475">
        <v>0</v>
      </c>
      <c r="L475">
        <v>2400</v>
      </c>
      <c r="M475">
        <v>0</v>
      </c>
      <c r="N475">
        <v>2400</v>
      </c>
    </row>
    <row r="476" spans="1:14" x14ac:dyDescent="0.25">
      <c r="A476" t="s">
        <v>8</v>
      </c>
      <c r="B476" t="s">
        <v>7</v>
      </c>
      <c r="C476">
        <v>1</v>
      </c>
      <c r="D476">
        <v>8</v>
      </c>
      <c r="E476" t="s">
        <v>4</v>
      </c>
      <c r="F476">
        <v>22</v>
      </c>
      <c r="G476" t="s">
        <v>1</v>
      </c>
      <c r="H476">
        <v>14</v>
      </c>
      <c r="I476">
        <v>0</v>
      </c>
      <c r="J476">
        <v>7</v>
      </c>
      <c r="K476">
        <v>0</v>
      </c>
      <c r="L476">
        <v>10321</v>
      </c>
      <c r="M476">
        <v>0</v>
      </c>
      <c r="N476">
        <v>10321</v>
      </c>
    </row>
    <row r="477" spans="1:14" x14ac:dyDescent="0.25">
      <c r="A477" t="s">
        <v>8</v>
      </c>
      <c r="B477" t="s">
        <v>7</v>
      </c>
      <c r="C477">
        <v>1</v>
      </c>
      <c r="D477">
        <v>9</v>
      </c>
      <c r="E477" t="s">
        <v>4</v>
      </c>
      <c r="F477">
        <v>22</v>
      </c>
      <c r="G477" t="s">
        <v>1</v>
      </c>
      <c r="H477">
        <v>20</v>
      </c>
      <c r="I477">
        <v>0</v>
      </c>
      <c r="J477">
        <v>12</v>
      </c>
      <c r="K477">
        <v>0</v>
      </c>
      <c r="L477">
        <v>16406</v>
      </c>
      <c r="M477">
        <v>0</v>
      </c>
      <c r="N477">
        <v>16406</v>
      </c>
    </row>
    <row r="478" spans="1:14" x14ac:dyDescent="0.25">
      <c r="A478" t="s">
        <v>8</v>
      </c>
      <c r="B478" t="s">
        <v>7</v>
      </c>
      <c r="C478">
        <v>1</v>
      </c>
      <c r="D478">
        <v>10</v>
      </c>
      <c r="E478" t="s">
        <v>4</v>
      </c>
      <c r="F478">
        <v>22</v>
      </c>
      <c r="G478" t="s">
        <v>1</v>
      </c>
      <c r="H478">
        <v>25</v>
      </c>
      <c r="I478">
        <v>0</v>
      </c>
      <c r="J478">
        <v>15</v>
      </c>
      <c r="K478">
        <v>0</v>
      </c>
      <c r="L478">
        <v>14994</v>
      </c>
      <c r="M478">
        <v>0</v>
      </c>
      <c r="N478">
        <v>14994</v>
      </c>
    </row>
    <row r="479" spans="1:14" x14ac:dyDescent="0.25">
      <c r="A479" t="s">
        <v>8</v>
      </c>
      <c r="B479" t="s">
        <v>7</v>
      </c>
      <c r="C479">
        <v>1</v>
      </c>
      <c r="D479">
        <v>11</v>
      </c>
      <c r="E479" t="s">
        <v>4</v>
      </c>
      <c r="F479">
        <v>22</v>
      </c>
      <c r="G479" t="s">
        <v>1</v>
      </c>
      <c r="H479">
        <v>27</v>
      </c>
      <c r="I479">
        <v>0</v>
      </c>
      <c r="J479">
        <v>17</v>
      </c>
      <c r="K479">
        <v>0</v>
      </c>
      <c r="L479">
        <v>17038</v>
      </c>
      <c r="M479">
        <v>0</v>
      </c>
      <c r="N479">
        <v>17038</v>
      </c>
    </row>
    <row r="480" spans="1:14" x14ac:dyDescent="0.25">
      <c r="A480" t="s">
        <v>8</v>
      </c>
      <c r="B480" t="s">
        <v>7</v>
      </c>
      <c r="C480">
        <v>1</v>
      </c>
      <c r="D480">
        <v>12</v>
      </c>
      <c r="E480" t="s">
        <v>4</v>
      </c>
      <c r="F480">
        <v>22</v>
      </c>
      <c r="G480" t="s">
        <v>1</v>
      </c>
      <c r="H480">
        <v>28</v>
      </c>
      <c r="I480">
        <v>2</v>
      </c>
      <c r="J480">
        <v>16</v>
      </c>
      <c r="K480">
        <v>2</v>
      </c>
      <c r="L480">
        <v>13637</v>
      </c>
      <c r="M480">
        <v>29229</v>
      </c>
      <c r="N480">
        <v>42866</v>
      </c>
    </row>
    <row r="481" spans="1:14" x14ac:dyDescent="0.25">
      <c r="A481" t="s">
        <v>8</v>
      </c>
      <c r="B481" t="s">
        <v>7</v>
      </c>
      <c r="C481">
        <v>1</v>
      </c>
      <c r="D481">
        <v>13</v>
      </c>
      <c r="E481" t="s">
        <v>4</v>
      </c>
      <c r="F481">
        <v>22</v>
      </c>
      <c r="G481" t="s">
        <v>1</v>
      </c>
      <c r="H481">
        <v>32</v>
      </c>
      <c r="I481">
        <v>1</v>
      </c>
      <c r="J481">
        <v>18</v>
      </c>
      <c r="K481">
        <v>1</v>
      </c>
      <c r="L481">
        <v>39086</v>
      </c>
      <c r="M481">
        <v>14887</v>
      </c>
      <c r="N481">
        <v>53973</v>
      </c>
    </row>
    <row r="482" spans="1:14" x14ac:dyDescent="0.25">
      <c r="A482" t="s">
        <v>8</v>
      </c>
      <c r="B482" t="s">
        <v>7</v>
      </c>
      <c r="C482">
        <v>1</v>
      </c>
      <c r="D482">
        <v>14</v>
      </c>
      <c r="E482" t="s">
        <v>4</v>
      </c>
      <c r="F482">
        <v>22</v>
      </c>
      <c r="G482" t="s">
        <v>1</v>
      </c>
      <c r="H482">
        <v>31</v>
      </c>
      <c r="I482">
        <v>4</v>
      </c>
      <c r="J482">
        <v>19</v>
      </c>
      <c r="K482">
        <v>4</v>
      </c>
      <c r="L482">
        <v>13930</v>
      </c>
      <c r="M482">
        <v>87131</v>
      </c>
      <c r="N482">
        <v>101061</v>
      </c>
    </row>
    <row r="483" spans="1:14" x14ac:dyDescent="0.25">
      <c r="A483" t="s">
        <v>8</v>
      </c>
      <c r="B483" t="s">
        <v>7</v>
      </c>
      <c r="C483">
        <v>1</v>
      </c>
      <c r="D483">
        <v>15</v>
      </c>
      <c r="E483" t="s">
        <v>4</v>
      </c>
      <c r="F483">
        <v>22</v>
      </c>
      <c r="G483" t="s">
        <v>1</v>
      </c>
      <c r="H483">
        <v>34</v>
      </c>
      <c r="I483">
        <v>5</v>
      </c>
      <c r="J483">
        <v>20</v>
      </c>
      <c r="K483">
        <v>5</v>
      </c>
      <c r="L483">
        <v>14644</v>
      </c>
      <c r="M483">
        <v>122829</v>
      </c>
      <c r="N483">
        <v>137473</v>
      </c>
    </row>
    <row r="484" spans="1:14" x14ac:dyDescent="0.25">
      <c r="A484" t="s">
        <v>8</v>
      </c>
      <c r="B484" t="s">
        <v>7</v>
      </c>
      <c r="C484">
        <v>1</v>
      </c>
      <c r="D484">
        <v>16</v>
      </c>
      <c r="E484" t="s">
        <v>4</v>
      </c>
      <c r="F484">
        <v>24</v>
      </c>
      <c r="G484" t="s">
        <v>1</v>
      </c>
      <c r="H484">
        <v>39</v>
      </c>
      <c r="I484">
        <v>5</v>
      </c>
      <c r="J484">
        <v>22</v>
      </c>
      <c r="K484">
        <v>5</v>
      </c>
      <c r="L484">
        <v>19094</v>
      </c>
      <c r="M484">
        <v>138414</v>
      </c>
      <c r="N484">
        <v>157508</v>
      </c>
    </row>
    <row r="485" spans="1:14" x14ac:dyDescent="0.25">
      <c r="A485" t="s">
        <v>8</v>
      </c>
      <c r="B485" t="s">
        <v>7</v>
      </c>
      <c r="C485">
        <v>1</v>
      </c>
      <c r="D485">
        <v>17</v>
      </c>
      <c r="E485" t="s">
        <v>4</v>
      </c>
      <c r="F485">
        <v>24</v>
      </c>
      <c r="G485" t="s">
        <v>1</v>
      </c>
      <c r="H485">
        <v>40</v>
      </c>
      <c r="I485">
        <v>7</v>
      </c>
      <c r="J485">
        <v>22</v>
      </c>
      <c r="K485">
        <v>6</v>
      </c>
      <c r="L485">
        <v>12681</v>
      </c>
      <c r="M485">
        <v>229255</v>
      </c>
      <c r="N485">
        <v>241936</v>
      </c>
    </row>
    <row r="486" spans="1:14" x14ac:dyDescent="0.25">
      <c r="A486" t="s">
        <v>8</v>
      </c>
      <c r="B486" t="s">
        <v>7</v>
      </c>
      <c r="C486">
        <v>1</v>
      </c>
      <c r="D486">
        <v>18</v>
      </c>
      <c r="E486" t="s">
        <v>4</v>
      </c>
      <c r="F486">
        <v>24</v>
      </c>
      <c r="G486" t="s">
        <v>1</v>
      </c>
      <c r="H486">
        <v>45</v>
      </c>
      <c r="I486">
        <v>4</v>
      </c>
      <c r="J486">
        <v>26</v>
      </c>
      <c r="K486">
        <v>4</v>
      </c>
      <c r="L486">
        <v>21519</v>
      </c>
      <c r="M486">
        <v>139706</v>
      </c>
      <c r="N486">
        <v>161225</v>
      </c>
    </row>
    <row r="487" spans="1:14" x14ac:dyDescent="0.25">
      <c r="A487" t="s">
        <v>8</v>
      </c>
      <c r="B487" t="s">
        <v>7</v>
      </c>
      <c r="C487">
        <v>1</v>
      </c>
      <c r="D487">
        <v>19</v>
      </c>
      <c r="E487" t="s">
        <v>4</v>
      </c>
      <c r="F487">
        <v>24</v>
      </c>
      <c r="G487" t="s">
        <v>1</v>
      </c>
      <c r="H487">
        <v>45</v>
      </c>
      <c r="I487">
        <v>6</v>
      </c>
      <c r="J487">
        <v>24</v>
      </c>
      <c r="K487">
        <v>4</v>
      </c>
      <c r="L487">
        <v>30066</v>
      </c>
      <c r="M487">
        <v>281345</v>
      </c>
      <c r="N487">
        <v>311411</v>
      </c>
    </row>
    <row r="488" spans="1:14" x14ac:dyDescent="0.25">
      <c r="A488" t="s">
        <v>8</v>
      </c>
      <c r="B488" t="s">
        <v>7</v>
      </c>
      <c r="C488">
        <v>1</v>
      </c>
      <c r="D488">
        <v>20</v>
      </c>
      <c r="E488" t="s">
        <v>4</v>
      </c>
      <c r="F488">
        <v>24</v>
      </c>
      <c r="G488" t="s">
        <v>1</v>
      </c>
      <c r="H488">
        <v>47</v>
      </c>
      <c r="I488">
        <v>5</v>
      </c>
      <c r="J488">
        <v>31</v>
      </c>
      <c r="K488">
        <v>3</v>
      </c>
      <c r="L488">
        <v>42406</v>
      </c>
      <c r="M488">
        <v>235229</v>
      </c>
      <c r="N488">
        <v>277635</v>
      </c>
    </row>
    <row r="489" spans="1:14" x14ac:dyDescent="0.25">
      <c r="A489" t="s">
        <v>8</v>
      </c>
      <c r="B489" t="s">
        <v>7</v>
      </c>
      <c r="C489">
        <v>1</v>
      </c>
      <c r="D489">
        <v>21</v>
      </c>
      <c r="E489" t="s">
        <v>4</v>
      </c>
      <c r="F489">
        <v>25</v>
      </c>
      <c r="G489" t="s">
        <v>1</v>
      </c>
      <c r="H489">
        <v>48</v>
      </c>
      <c r="I489">
        <v>5</v>
      </c>
      <c r="J489">
        <v>32</v>
      </c>
      <c r="K489">
        <v>4</v>
      </c>
      <c r="L489">
        <v>32189</v>
      </c>
      <c r="M489">
        <v>111751</v>
      </c>
      <c r="N489">
        <v>143940</v>
      </c>
    </row>
    <row r="490" spans="1:14" x14ac:dyDescent="0.25">
      <c r="A490" t="s">
        <v>8</v>
      </c>
      <c r="B490" t="s">
        <v>7</v>
      </c>
      <c r="C490">
        <v>1</v>
      </c>
      <c r="D490">
        <v>22</v>
      </c>
      <c r="E490" t="s">
        <v>4</v>
      </c>
      <c r="F490">
        <v>25</v>
      </c>
      <c r="G490" t="s">
        <v>1</v>
      </c>
      <c r="H490">
        <v>45</v>
      </c>
      <c r="I490">
        <v>11</v>
      </c>
      <c r="J490">
        <v>27</v>
      </c>
      <c r="K490">
        <v>8</v>
      </c>
      <c r="L490">
        <v>20340</v>
      </c>
      <c r="M490">
        <v>447135</v>
      </c>
      <c r="N490">
        <v>467475</v>
      </c>
    </row>
    <row r="491" spans="1:14" x14ac:dyDescent="0.25">
      <c r="A491" t="s">
        <v>8</v>
      </c>
      <c r="B491" t="s">
        <v>7</v>
      </c>
      <c r="C491">
        <v>1</v>
      </c>
      <c r="D491">
        <v>23</v>
      </c>
      <c r="E491" t="s">
        <v>4</v>
      </c>
      <c r="F491">
        <v>25</v>
      </c>
      <c r="G491" t="s">
        <v>2</v>
      </c>
      <c r="H491">
        <v>45</v>
      </c>
      <c r="I491">
        <v>12</v>
      </c>
      <c r="J491">
        <v>24</v>
      </c>
      <c r="K491">
        <v>9</v>
      </c>
      <c r="L491">
        <v>24213</v>
      </c>
      <c r="M491">
        <v>575911</v>
      </c>
      <c r="N491">
        <v>600124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Y22" sqref="Y22"/>
    </sheetView>
  </sheetViews>
  <sheetFormatPr defaultRowHeight="15" x14ac:dyDescent="0.25"/>
  <sheetData>
    <row r="1" spans="1:24" x14ac:dyDescent="0.25">
      <c r="A1" t="s">
        <v>8</v>
      </c>
      <c r="B1" t="s">
        <v>3</v>
      </c>
      <c r="C1" t="s">
        <v>0</v>
      </c>
      <c r="D1" t="s">
        <v>4</v>
      </c>
      <c r="F1" t="s">
        <v>5</v>
      </c>
      <c r="G1" t="s">
        <v>3</v>
      </c>
      <c r="H1" t="s">
        <v>0</v>
      </c>
      <c r="I1" t="s">
        <v>4</v>
      </c>
      <c r="K1" t="s">
        <v>6</v>
      </c>
      <c r="L1" t="s">
        <v>3</v>
      </c>
      <c r="M1" t="s">
        <v>0</v>
      </c>
      <c r="N1" t="s">
        <v>4</v>
      </c>
      <c r="P1" t="s">
        <v>7</v>
      </c>
      <c r="Q1" t="s">
        <v>3</v>
      </c>
      <c r="R1" t="s">
        <v>0</v>
      </c>
      <c r="S1" t="s">
        <v>4</v>
      </c>
      <c r="U1" t="s">
        <v>23</v>
      </c>
      <c r="V1" t="s">
        <v>3</v>
      </c>
      <c r="W1" t="s">
        <v>0</v>
      </c>
      <c r="X1" t="s">
        <v>4</v>
      </c>
    </row>
    <row r="2" spans="1:24" x14ac:dyDescent="0.25">
      <c r="A2">
        <v>1</v>
      </c>
      <c r="B2">
        <f>SUMIFS(DATA!N:N,DATA!D:D,ANALYSIS!A2,DATA!E:E,"=CBS",DATA!A:A,"=room")/COUNTIFS(DATA!D:D,ANALYSIS!A2,DATA!E:E,"=CBS",DATA!A:A,"=room")</f>
        <v>0</v>
      </c>
      <c r="C2">
        <f>SUMIFS(DATA!N:N,DATA!D:D,ANALYSIS!A2,DATA!E:E,"=Picat",DATA!A:A,"=room")/COUNTIFS(DATA!D:D,ANALYSIS!A2,DATA!E:E,"=Picat",DATA!A:A,"=room")</f>
        <v>0</v>
      </c>
      <c r="D2">
        <f>SUMIFS(DATA!N:N,DATA!D:D,ANALYSIS!A2,DATA!E:E,"=Hybrid",DATA!A:A,"=room")/COUNTIFS(DATA!D:D,ANALYSIS!A2,DATA!E:E,"=Hybrid",DATA!A:A,"=room")</f>
        <v>0</v>
      </c>
      <c r="F2">
        <v>1</v>
      </c>
      <c r="G2">
        <f>SUMIFS(DATA!N:N,DATA!D:D,ANALYSIS!A2,DATA!E:E,"=CBS",DATA!A:A,"=maze")/COUNTIFS(DATA!D:D,ANALYSIS!A2,DATA!E:E,"=CBS",DATA!A:A,"=maze")</f>
        <v>0</v>
      </c>
      <c r="H2">
        <f>SUMIFS(DATA!N:N,DATA!D:D,ANALYSIS!A2,DATA!E:E,"=Picat",DATA!A:A,"=maze")/COUNTIFS(DATA!D:D,ANALYSIS!A2,DATA!E:E,"=Picat",DATA!A:A,"=maze")</f>
        <v>0</v>
      </c>
      <c r="I2">
        <f>SUMIFS(DATA!N:N,DATA!D:D,ANALYSIS!A2,DATA!E:E,"=Hybrid",DATA!A:A,"=maze")/COUNTIFS(DATA!D:D,ANALYSIS!A2,DATA!E:E,"=Hybrid",DATA!A:A,"=maze")</f>
        <v>0</v>
      </c>
      <c r="K2">
        <v>1</v>
      </c>
      <c r="L2">
        <f>SUMIFS(DATA!N:N,DATA!D:D,ANALYSIS!A2,DATA!E:E,"=CBS",DATA!B:B,"=grouped")/COUNTIFS(DATA!D:D,ANALYSIS!A2,DATA!E:E,"=CBS",DATA!B:B,"=grouped")</f>
        <v>0</v>
      </c>
      <c r="M2">
        <f>SUMIFS(DATA!N:N,DATA!D:D,ANALYSIS!A2,DATA!E:E,"=Picat",DATA!B:B,"=grouped")/COUNTIFS(DATA!D:D,ANALYSIS!A2,DATA!E:E,"=Picat",DATA!B:B,"=grouped")</f>
        <v>0</v>
      </c>
      <c r="N2">
        <f>SUMIFS(DATA!N:N,DATA!D:D,ANALYSIS!A2,DATA!E:E,"=Hybrid",DATA!B:B,"=grouped")/COUNTIFS(DATA!D:D,ANALYSIS!A2,DATA!E:E,"=Hybrid",DATA!B:B,"=grouped")</f>
        <v>0</v>
      </c>
      <c r="P2">
        <v>1</v>
      </c>
      <c r="Q2">
        <f>SUMIFS(DATA!N:N,DATA!D:D,ANALYSIS!A2,DATA!E:E,"=CBS",DATA!B:B,"=random")/COUNTIFS(DATA!D:D,ANALYSIS!A2,DATA!E:E,"=CBS",DATA!B:B,"=random")</f>
        <v>0</v>
      </c>
      <c r="R2">
        <f>SUMIFS(DATA!N:N,DATA!D:D,ANALYSIS!A2,DATA!E:E,"=Picat",DATA!B:B,"=random")/COUNTIFS(DATA!D:D,ANALYSIS!A2,DATA!E:E,"=Picat",DATA!B:B,"=random")</f>
        <v>0</v>
      </c>
      <c r="S2">
        <f>SUMIFS(DATA!N:N,DATA!D:D,ANALYSIS!A2,DATA!E:E,"=Hybrid",DATA!B:B,"=random")/COUNTIFS(DATA!D:D,ANALYSIS!A2,DATA!E:E,"=Hybrid",DATA!B:B,"=random")</f>
        <v>0</v>
      </c>
      <c r="U2">
        <v>1</v>
      </c>
      <c r="V2">
        <f>COUNTIFS(DATA!G:G,"=success",DATA!E:E,"=CBS",DATA!D:D,ANALYSIS!U2)</f>
        <v>8</v>
      </c>
      <c r="W2">
        <f>COUNTIFS(DATA!G:G,"=success",DATA!E:E,"=Picat",DATA!D:D,ANALYSIS!U2)</f>
        <v>8</v>
      </c>
      <c r="X2">
        <f>COUNTIFS(DATA!G:G,"=success",DATA!E:E,"=Hybrid",DATA!D:D,ANALYSIS!U2)</f>
        <v>8</v>
      </c>
    </row>
    <row r="3" spans="1:24" x14ac:dyDescent="0.25">
      <c r="A3">
        <v>2</v>
      </c>
      <c r="B3">
        <f>SUMIFS(DATA!N:N,DATA!D:D,ANALYSIS!A3,DATA!E:E,"=CBS",DATA!A:A,"=room")/COUNTIFS(DATA!D:D,ANALYSIS!A3,DATA!E:E,"=CBS",DATA!A:A,"=room")</f>
        <v>0</v>
      </c>
      <c r="C3">
        <f>SUMIFS(DATA!N:N,DATA!D:D,ANALYSIS!A3,DATA!E:E,"=Picat",DATA!A:A,"=room")/COUNTIFS(DATA!D:D,ANALYSIS!A3,DATA!E:E,"=Picat",DATA!A:A,"=room")</f>
        <v>0</v>
      </c>
      <c r="D3">
        <f>SUMIFS(DATA!N:N,DATA!D:D,ANALYSIS!A3,DATA!E:E,"=Hybrid",DATA!A:A,"=room")/COUNTIFS(DATA!D:D,ANALYSIS!A3,DATA!E:E,"=Hybrid",DATA!A:A,"=room")</f>
        <v>0</v>
      </c>
      <c r="F3">
        <v>2</v>
      </c>
      <c r="G3">
        <f>SUMIFS(DATA!N:N,DATA!D:D,ANALYSIS!A3,DATA!E:E,"=CBS",DATA!A:A,"=maze")/COUNTIFS(DATA!D:D,ANALYSIS!A3,DATA!E:E,"=CBS",DATA!A:A,"=maze")</f>
        <v>39.5</v>
      </c>
      <c r="H3">
        <f>SUMIFS(DATA!N:N,DATA!D:D,ANALYSIS!A3,DATA!E:E,"=Picat",DATA!A:A,"=maze")/COUNTIFS(DATA!D:D,ANALYSIS!A3,DATA!E:E,"=Picat",DATA!A:A,"=maze")</f>
        <v>321.75</v>
      </c>
      <c r="I3">
        <f>SUMIFS(DATA!N:N,DATA!D:D,ANALYSIS!A3,DATA!E:E,"=Hybrid",DATA!A:A,"=maze")/COUNTIFS(DATA!D:D,ANALYSIS!A3,DATA!E:E,"=Hybrid",DATA!A:A,"=maze")</f>
        <v>39</v>
      </c>
      <c r="K3">
        <v>2</v>
      </c>
      <c r="L3">
        <f>SUMIFS(DATA!N:N,DATA!D:D,ANALYSIS!A3,DATA!E:E,"=CBS",DATA!B:B,"=grouped")/COUNTIFS(DATA!D:D,ANALYSIS!A3,DATA!E:E,"=CBS",DATA!B:B,"=grouped")</f>
        <v>0</v>
      </c>
      <c r="M3">
        <f>SUMIFS(DATA!N:N,DATA!D:D,ANALYSIS!A3,DATA!E:E,"=Picat",DATA!B:B,"=grouped")/COUNTIFS(DATA!D:D,ANALYSIS!A3,DATA!E:E,"=Picat",DATA!B:B,"=grouped")</f>
        <v>0</v>
      </c>
      <c r="N3">
        <f>SUMIFS(DATA!N:N,DATA!D:D,ANALYSIS!A3,DATA!E:E,"=Hybrid",DATA!B:B,"=grouped")/COUNTIFS(DATA!D:D,ANALYSIS!A3,DATA!E:E,"=Hybrid",DATA!B:B,"=grouped")</f>
        <v>0</v>
      </c>
      <c r="P3">
        <v>2</v>
      </c>
      <c r="Q3">
        <f>SUMIFS(DATA!N:N,DATA!D:D,ANALYSIS!A3,DATA!E:E,"=CBS",DATA!B:B,"=random")/COUNTIFS(DATA!D:D,ANALYSIS!A3,DATA!E:E,"=CBS",DATA!B:B,"=random")</f>
        <v>39.5</v>
      </c>
      <c r="R3">
        <f>SUMIFS(DATA!N:N,DATA!D:D,ANALYSIS!A3,DATA!E:E,"=Picat",DATA!B:B,"=random")/COUNTIFS(DATA!D:D,ANALYSIS!A3,DATA!E:E,"=Picat",DATA!B:B,"=random")</f>
        <v>321.75</v>
      </c>
      <c r="S3">
        <f>SUMIFS(DATA!N:N,DATA!D:D,ANALYSIS!A3,DATA!E:E,"=Hybrid",DATA!B:B,"=random")/COUNTIFS(DATA!D:D,ANALYSIS!A3,DATA!E:E,"=Hybrid",DATA!B:B,"=random")</f>
        <v>39</v>
      </c>
      <c r="U3">
        <v>2</v>
      </c>
      <c r="V3">
        <f>COUNTIFS(DATA!G:G,"=success",DATA!E:E,"=CBS",DATA!D:D,ANALYSIS!U3)</f>
        <v>8</v>
      </c>
      <c r="W3">
        <f>COUNTIFS(DATA!G:G,"=success",DATA!E:E,"=Picat",DATA!D:D,ANALYSIS!U3)</f>
        <v>8</v>
      </c>
      <c r="X3">
        <f>COUNTIFS(DATA!G:G,"=success",DATA!E:E,"=Hybrid",DATA!D:D,ANALYSIS!U3)</f>
        <v>8</v>
      </c>
    </row>
    <row r="4" spans="1:24" x14ac:dyDescent="0.25">
      <c r="A4">
        <v>3</v>
      </c>
      <c r="B4">
        <f>SUMIFS(DATA!N:N,DATA!D:D,ANALYSIS!A4,DATA!E:E,"=CBS",DATA!A:A,"=room")/COUNTIFS(DATA!D:D,ANALYSIS!A4,DATA!E:E,"=CBS",DATA!A:A,"=room")</f>
        <v>157</v>
      </c>
      <c r="C4">
        <f>SUMIFS(DATA!N:N,DATA!D:D,ANALYSIS!A4,DATA!E:E,"=Picat",DATA!A:A,"=room")/COUNTIFS(DATA!D:D,ANALYSIS!A4,DATA!E:E,"=Picat",DATA!A:A,"=room")</f>
        <v>2075</v>
      </c>
      <c r="D4">
        <f>SUMIFS(DATA!N:N,DATA!D:D,ANALYSIS!A4,DATA!E:E,"=Hybrid",DATA!A:A,"=room")/COUNTIFS(DATA!D:D,ANALYSIS!A4,DATA!E:E,"=Hybrid",DATA!A:A,"=room")</f>
        <v>158.75</v>
      </c>
      <c r="F4">
        <v>3</v>
      </c>
      <c r="G4">
        <f>SUMIFS(DATA!N:N,DATA!D:D,ANALYSIS!A4,DATA!E:E,"=CBS",DATA!A:A,"=maze")/COUNTIFS(DATA!D:D,ANALYSIS!A4,DATA!E:E,"=CBS",DATA!A:A,"=maze")</f>
        <v>173.75</v>
      </c>
      <c r="H4">
        <f>SUMIFS(DATA!N:N,DATA!D:D,ANALYSIS!A4,DATA!E:E,"=Picat",DATA!A:A,"=maze")/COUNTIFS(DATA!D:D,ANALYSIS!A4,DATA!E:E,"=Picat",DATA!A:A,"=maze")</f>
        <v>1487</v>
      </c>
      <c r="I4">
        <f>SUMIFS(DATA!N:N,DATA!D:D,ANALYSIS!A4,DATA!E:E,"=Hybrid",DATA!A:A,"=maze")/COUNTIFS(DATA!D:D,ANALYSIS!A4,DATA!E:E,"=Hybrid",DATA!A:A,"=maze")</f>
        <v>178.75</v>
      </c>
      <c r="K4">
        <v>3</v>
      </c>
      <c r="L4">
        <f>SUMIFS(DATA!N:N,DATA!D:D,ANALYSIS!A4,DATA!E:E,"=CBS",DATA!B:B,"=grouped")/COUNTIFS(DATA!D:D,ANALYSIS!A4,DATA!E:E,"=CBS",DATA!B:B,"=grouped")</f>
        <v>135.75</v>
      </c>
      <c r="M4">
        <f>SUMIFS(DATA!N:N,DATA!D:D,ANALYSIS!A4,DATA!E:E,"=Picat",DATA!B:B,"=grouped")/COUNTIFS(DATA!D:D,ANALYSIS!A4,DATA!E:E,"=Picat",DATA!B:B,"=grouped")</f>
        <v>1164.5</v>
      </c>
      <c r="N4">
        <f>SUMIFS(DATA!N:N,DATA!D:D,ANALYSIS!A4,DATA!E:E,"=Hybrid",DATA!B:B,"=grouped")/COUNTIFS(DATA!D:D,ANALYSIS!A4,DATA!E:E,"=Hybrid",DATA!B:B,"=grouped")</f>
        <v>139.75</v>
      </c>
      <c r="P4">
        <v>3</v>
      </c>
      <c r="Q4">
        <f>SUMIFS(DATA!N:N,DATA!D:D,ANALYSIS!A4,DATA!E:E,"=CBS",DATA!B:B,"=random")/COUNTIFS(DATA!D:D,ANALYSIS!A4,DATA!E:E,"=CBS",DATA!B:B,"=random")</f>
        <v>195</v>
      </c>
      <c r="R4">
        <f>SUMIFS(DATA!N:N,DATA!D:D,ANALYSIS!A4,DATA!E:E,"=Picat",DATA!B:B,"=random")/COUNTIFS(DATA!D:D,ANALYSIS!A4,DATA!E:E,"=Picat",DATA!B:B,"=random")</f>
        <v>2397.5</v>
      </c>
      <c r="S4">
        <f>SUMIFS(DATA!N:N,DATA!D:D,ANALYSIS!A4,DATA!E:E,"=Hybrid",DATA!B:B,"=random")/COUNTIFS(DATA!D:D,ANALYSIS!A4,DATA!E:E,"=Hybrid",DATA!B:B,"=random")</f>
        <v>197.75</v>
      </c>
      <c r="U4">
        <v>3</v>
      </c>
      <c r="V4">
        <f>COUNTIFS(DATA!G:G,"=success",DATA!E:E,"=CBS",DATA!D:D,ANALYSIS!U4)</f>
        <v>8</v>
      </c>
      <c r="W4">
        <f>COUNTIFS(DATA!G:G,"=success",DATA!E:E,"=Picat",DATA!D:D,ANALYSIS!U4)</f>
        <v>8</v>
      </c>
      <c r="X4">
        <f>COUNTIFS(DATA!G:G,"=success",DATA!E:E,"=Hybrid",DATA!D:D,ANALYSIS!U4)</f>
        <v>8</v>
      </c>
    </row>
    <row r="5" spans="1:24" x14ac:dyDescent="0.25">
      <c r="A5">
        <v>4</v>
      </c>
      <c r="B5">
        <f>SUMIFS(DATA!N:N,DATA!D:D,ANALYSIS!A5,DATA!E:E,"=CBS",DATA!A:A,"=room")/COUNTIFS(DATA!D:D,ANALYSIS!A5,DATA!E:E,"=CBS",DATA!A:A,"=room")</f>
        <v>179</v>
      </c>
      <c r="C5">
        <f>SUMIFS(DATA!N:N,DATA!D:D,ANALYSIS!A5,DATA!E:E,"=Picat",DATA!A:A,"=room")/COUNTIFS(DATA!D:D,ANALYSIS!A5,DATA!E:E,"=Picat",DATA!A:A,"=room")</f>
        <v>1893.5</v>
      </c>
      <c r="D5">
        <f>SUMIFS(DATA!N:N,DATA!D:D,ANALYSIS!A5,DATA!E:E,"=Hybrid",DATA!A:A,"=room")/COUNTIFS(DATA!D:D,ANALYSIS!A5,DATA!E:E,"=Hybrid",DATA!A:A,"=room")</f>
        <v>151.25</v>
      </c>
      <c r="F5">
        <v>4</v>
      </c>
      <c r="G5">
        <f>SUMIFS(DATA!N:N,DATA!D:D,ANALYSIS!A5,DATA!E:E,"=CBS",DATA!A:A,"=maze")/COUNTIFS(DATA!D:D,ANALYSIS!A5,DATA!E:E,"=CBS",DATA!A:A,"=maze")</f>
        <v>450.75</v>
      </c>
      <c r="H5">
        <f>SUMIFS(DATA!N:N,DATA!D:D,ANALYSIS!A5,DATA!E:E,"=Picat",DATA!A:A,"=maze")/COUNTIFS(DATA!D:D,ANALYSIS!A5,DATA!E:E,"=Picat",DATA!A:A,"=maze")</f>
        <v>4718.5</v>
      </c>
      <c r="I5">
        <f>SUMIFS(DATA!N:N,DATA!D:D,ANALYSIS!A5,DATA!E:E,"=Hybrid",DATA!A:A,"=maze")/COUNTIFS(DATA!D:D,ANALYSIS!A5,DATA!E:E,"=Hybrid",DATA!A:A,"=maze")</f>
        <v>447.75</v>
      </c>
      <c r="K5">
        <v>4</v>
      </c>
      <c r="L5">
        <f>SUMIFS(DATA!N:N,DATA!D:D,ANALYSIS!A5,DATA!E:E,"=CBS",DATA!B:B,"=grouped")/COUNTIFS(DATA!D:D,ANALYSIS!A5,DATA!E:E,"=CBS",DATA!B:B,"=grouped")</f>
        <v>360.25</v>
      </c>
      <c r="M5">
        <f>SUMIFS(DATA!N:N,DATA!D:D,ANALYSIS!A5,DATA!E:E,"=Picat",DATA!B:B,"=grouped")/COUNTIFS(DATA!D:D,ANALYSIS!A5,DATA!E:E,"=Picat",DATA!B:B,"=grouped")</f>
        <v>3969.5</v>
      </c>
      <c r="N5">
        <f>SUMIFS(DATA!N:N,DATA!D:D,ANALYSIS!A5,DATA!E:E,"=Hybrid",DATA!B:B,"=grouped")/COUNTIFS(DATA!D:D,ANALYSIS!A5,DATA!E:E,"=Hybrid",DATA!B:B,"=grouped")</f>
        <v>365.5</v>
      </c>
      <c r="P5">
        <v>4</v>
      </c>
      <c r="Q5">
        <f>SUMIFS(DATA!N:N,DATA!D:D,ANALYSIS!A5,DATA!E:E,"=CBS",DATA!B:B,"=random")/COUNTIFS(DATA!D:D,ANALYSIS!A5,DATA!E:E,"=CBS",DATA!B:B,"=random")</f>
        <v>269.5</v>
      </c>
      <c r="R5">
        <f>SUMIFS(DATA!N:N,DATA!D:D,ANALYSIS!A5,DATA!E:E,"=Picat",DATA!B:B,"=random")/COUNTIFS(DATA!D:D,ANALYSIS!A5,DATA!E:E,"=Picat",DATA!B:B,"=random")</f>
        <v>2642.5</v>
      </c>
      <c r="S5">
        <f>SUMIFS(DATA!N:N,DATA!D:D,ANALYSIS!A5,DATA!E:E,"=Hybrid",DATA!B:B,"=random")/COUNTIFS(DATA!D:D,ANALYSIS!A5,DATA!E:E,"=Hybrid",DATA!B:B,"=random")</f>
        <v>233.5</v>
      </c>
      <c r="U5">
        <v>4</v>
      </c>
      <c r="V5">
        <f>COUNTIFS(DATA!G:G,"=success",DATA!E:E,"=CBS",DATA!D:D,ANALYSIS!U5)</f>
        <v>8</v>
      </c>
      <c r="W5">
        <f>COUNTIFS(DATA!G:G,"=success",DATA!E:E,"=Picat",DATA!D:D,ANALYSIS!U5)</f>
        <v>8</v>
      </c>
      <c r="X5">
        <f>COUNTIFS(DATA!G:G,"=success",DATA!E:E,"=Hybrid",DATA!D:D,ANALYSIS!U5)</f>
        <v>8</v>
      </c>
    </row>
    <row r="6" spans="1:24" x14ac:dyDescent="0.25">
      <c r="A6">
        <v>5</v>
      </c>
      <c r="B6">
        <f>SUMIFS(DATA!N:N,DATA!D:D,ANALYSIS!A6,DATA!E:E,"=CBS",DATA!A:A,"=room")/COUNTIFS(DATA!D:D,ANALYSIS!A6,DATA!E:E,"=CBS",DATA!A:A,"=room")</f>
        <v>449</v>
      </c>
      <c r="C6">
        <f>SUMIFS(DATA!N:N,DATA!D:D,ANALYSIS!A6,DATA!E:E,"=Picat",DATA!A:A,"=room")/COUNTIFS(DATA!D:D,ANALYSIS!A6,DATA!E:E,"=Picat",DATA!A:A,"=room")</f>
        <v>4585</v>
      </c>
      <c r="D6">
        <f>SUMIFS(DATA!N:N,DATA!D:D,ANALYSIS!A6,DATA!E:E,"=Hybrid",DATA!A:A,"=room")/COUNTIFS(DATA!D:D,ANALYSIS!A6,DATA!E:E,"=Hybrid",DATA!A:A,"=room")</f>
        <v>421.5</v>
      </c>
      <c r="F6">
        <v>5</v>
      </c>
      <c r="G6">
        <f>SUMIFS(DATA!N:N,DATA!D:D,ANALYSIS!A6,DATA!E:E,"=CBS",DATA!A:A,"=maze")/COUNTIFS(DATA!D:D,ANALYSIS!A6,DATA!E:E,"=CBS",DATA!A:A,"=maze")</f>
        <v>701.5</v>
      </c>
      <c r="H6">
        <f>SUMIFS(DATA!N:N,DATA!D:D,ANALYSIS!A6,DATA!E:E,"=Picat",DATA!A:A,"=maze")/COUNTIFS(DATA!D:D,ANALYSIS!A6,DATA!E:E,"=Picat",DATA!A:A,"=maze")</f>
        <v>5942.75</v>
      </c>
      <c r="I6">
        <f>SUMIFS(DATA!N:N,DATA!D:D,ANALYSIS!A6,DATA!E:E,"=Hybrid",DATA!A:A,"=maze")/COUNTIFS(DATA!D:D,ANALYSIS!A6,DATA!E:E,"=Hybrid",DATA!A:A,"=maze")</f>
        <v>702.5</v>
      </c>
      <c r="K6">
        <v>5</v>
      </c>
      <c r="L6">
        <f>SUMIFS(DATA!N:N,DATA!D:D,ANALYSIS!A6,DATA!E:E,"=CBS",DATA!B:B,"=grouped")/COUNTIFS(DATA!D:D,ANALYSIS!A6,DATA!E:E,"=CBS",DATA!B:B,"=grouped")</f>
        <v>607.75</v>
      </c>
      <c r="M6">
        <f>SUMIFS(DATA!N:N,DATA!D:D,ANALYSIS!A6,DATA!E:E,"=Picat",DATA!B:B,"=grouped")/COUNTIFS(DATA!D:D,ANALYSIS!A6,DATA!E:E,"=Picat",DATA!B:B,"=grouped")</f>
        <v>5306.25</v>
      </c>
      <c r="N6">
        <f>SUMIFS(DATA!N:N,DATA!D:D,ANALYSIS!A6,DATA!E:E,"=Hybrid",DATA!B:B,"=grouped")/COUNTIFS(DATA!D:D,ANALYSIS!A6,DATA!E:E,"=Hybrid",DATA!B:B,"=grouped")</f>
        <v>606.25</v>
      </c>
      <c r="P6">
        <v>5</v>
      </c>
      <c r="Q6">
        <f>SUMIFS(DATA!N:N,DATA!D:D,ANALYSIS!A6,DATA!E:E,"=CBS",DATA!B:B,"=random")/COUNTIFS(DATA!D:D,ANALYSIS!A6,DATA!E:E,"=CBS",DATA!B:B,"=random")</f>
        <v>542.75</v>
      </c>
      <c r="R6">
        <f>SUMIFS(DATA!N:N,DATA!D:D,ANALYSIS!A6,DATA!E:E,"=Picat",DATA!B:B,"=random")/COUNTIFS(DATA!D:D,ANALYSIS!A6,DATA!E:E,"=Picat",DATA!B:B,"=random")</f>
        <v>5221.5</v>
      </c>
      <c r="S6">
        <f>SUMIFS(DATA!N:N,DATA!D:D,ANALYSIS!A6,DATA!E:E,"=Hybrid",DATA!B:B,"=random")/COUNTIFS(DATA!D:D,ANALYSIS!A6,DATA!E:E,"=Hybrid",DATA!B:B,"=random")</f>
        <v>517.75</v>
      </c>
      <c r="U6">
        <v>5</v>
      </c>
      <c r="V6">
        <f>COUNTIFS(DATA!G:G,"=success",DATA!E:E,"=CBS",DATA!D:D,ANALYSIS!U6)</f>
        <v>8</v>
      </c>
      <c r="W6">
        <f>COUNTIFS(DATA!G:G,"=success",DATA!E:E,"=Picat",DATA!D:D,ANALYSIS!U6)</f>
        <v>8</v>
      </c>
      <c r="X6">
        <f>COUNTIFS(DATA!G:G,"=success",DATA!E:E,"=Hybrid",DATA!D:D,ANALYSIS!U6)</f>
        <v>8</v>
      </c>
    </row>
    <row r="7" spans="1:24" x14ac:dyDescent="0.25">
      <c r="A7">
        <v>6</v>
      </c>
      <c r="B7">
        <f>SUMIFS(DATA!N:N,DATA!D:D,ANALYSIS!A7,DATA!E:E,"=CBS",DATA!A:A,"=room")/COUNTIFS(DATA!D:D,ANALYSIS!A7,DATA!E:E,"=CBS",DATA!A:A,"=room")</f>
        <v>1240</v>
      </c>
      <c r="C7">
        <f>SUMIFS(DATA!N:N,DATA!D:D,ANALYSIS!A7,DATA!E:E,"=Picat",DATA!A:A,"=room")/COUNTIFS(DATA!D:D,ANALYSIS!A7,DATA!E:E,"=Picat",DATA!A:A,"=room")</f>
        <v>12826.75</v>
      </c>
      <c r="D7">
        <f>SUMIFS(DATA!N:N,DATA!D:D,ANALYSIS!A7,DATA!E:E,"=Hybrid",DATA!A:A,"=room")/COUNTIFS(DATA!D:D,ANALYSIS!A7,DATA!E:E,"=Hybrid",DATA!A:A,"=room")</f>
        <v>1116.75</v>
      </c>
      <c r="F7">
        <v>6</v>
      </c>
      <c r="G7">
        <f>SUMIFS(DATA!N:N,DATA!D:D,ANALYSIS!A7,DATA!E:E,"=CBS",DATA!A:A,"=maze")/COUNTIFS(DATA!D:D,ANALYSIS!A7,DATA!E:E,"=CBS",DATA!A:A,"=maze")</f>
        <v>1473</v>
      </c>
      <c r="H7">
        <f>SUMIFS(DATA!N:N,DATA!D:D,ANALYSIS!A7,DATA!E:E,"=Picat",DATA!A:A,"=maze")/COUNTIFS(DATA!D:D,ANALYSIS!A7,DATA!E:E,"=Picat",DATA!A:A,"=maze")</f>
        <v>14420</v>
      </c>
      <c r="I7">
        <f>SUMIFS(DATA!N:N,DATA!D:D,ANALYSIS!A7,DATA!E:E,"=Hybrid",DATA!A:A,"=maze")/COUNTIFS(DATA!D:D,ANALYSIS!A7,DATA!E:E,"=Hybrid",DATA!A:A,"=maze")</f>
        <v>1508.25</v>
      </c>
      <c r="K7">
        <v>6</v>
      </c>
      <c r="L7">
        <f>SUMIFS(DATA!N:N,DATA!D:D,ANALYSIS!A7,DATA!E:E,"=CBS",DATA!B:B,"=grouped")/COUNTIFS(DATA!D:D,ANALYSIS!A7,DATA!E:E,"=CBS",DATA!B:B,"=grouped")</f>
        <v>1202.5</v>
      </c>
      <c r="M7">
        <f>SUMIFS(DATA!N:N,DATA!D:D,ANALYSIS!A7,DATA!E:E,"=Picat",DATA!B:B,"=grouped")/COUNTIFS(DATA!D:D,ANALYSIS!A7,DATA!E:E,"=Picat",DATA!B:B,"=grouped")</f>
        <v>11315.5</v>
      </c>
      <c r="N7">
        <f>SUMIFS(DATA!N:N,DATA!D:D,ANALYSIS!A7,DATA!E:E,"=Hybrid",DATA!B:B,"=grouped")/COUNTIFS(DATA!D:D,ANALYSIS!A7,DATA!E:E,"=Hybrid",DATA!B:B,"=grouped")</f>
        <v>1226</v>
      </c>
      <c r="P7">
        <v>6</v>
      </c>
      <c r="Q7">
        <f>SUMIFS(DATA!N:N,DATA!D:D,ANALYSIS!A7,DATA!E:E,"=CBS",DATA!B:B,"=random")/COUNTIFS(DATA!D:D,ANALYSIS!A7,DATA!E:E,"=CBS",DATA!B:B,"=random")</f>
        <v>1510.5</v>
      </c>
      <c r="R7">
        <f>SUMIFS(DATA!N:N,DATA!D:D,ANALYSIS!A7,DATA!E:E,"=Picat",DATA!B:B,"=random")/COUNTIFS(DATA!D:D,ANALYSIS!A7,DATA!E:E,"=Picat",DATA!B:B,"=random")</f>
        <v>15931.25</v>
      </c>
      <c r="S7">
        <f>SUMIFS(DATA!N:N,DATA!D:D,ANALYSIS!A7,DATA!E:E,"=Hybrid",DATA!B:B,"=random")/COUNTIFS(DATA!D:D,ANALYSIS!A7,DATA!E:E,"=Hybrid",DATA!B:B,"=random")</f>
        <v>1399</v>
      </c>
      <c r="U7">
        <v>6</v>
      </c>
      <c r="V7">
        <f>COUNTIFS(DATA!G:G,"=success",DATA!E:E,"=CBS",DATA!D:D,ANALYSIS!U7)</f>
        <v>8</v>
      </c>
      <c r="W7">
        <f>COUNTIFS(DATA!G:G,"=success",DATA!E:E,"=Picat",DATA!D:D,ANALYSIS!U7)</f>
        <v>8</v>
      </c>
      <c r="X7">
        <f>COUNTIFS(DATA!G:G,"=success",DATA!E:E,"=Hybrid",DATA!D:D,ANALYSIS!U7)</f>
        <v>8</v>
      </c>
    </row>
    <row r="8" spans="1:24" x14ac:dyDescent="0.25">
      <c r="A8">
        <v>7</v>
      </c>
      <c r="B8">
        <f>SUMIFS(DATA!N:N,DATA!D:D,ANALYSIS!A8,DATA!E:E,"=CBS",DATA!A:A,"=room")/COUNTIFS(DATA!D:D,ANALYSIS!A8,DATA!E:E,"=CBS",DATA!A:A,"=room")</f>
        <v>1497.25</v>
      </c>
      <c r="C8">
        <f>SUMIFS(DATA!N:N,DATA!D:D,ANALYSIS!A8,DATA!E:E,"=Picat",DATA!A:A,"=room")/COUNTIFS(DATA!D:D,ANALYSIS!A8,DATA!E:E,"=Picat",DATA!A:A,"=room")</f>
        <v>14659.25</v>
      </c>
      <c r="D8">
        <f>SUMIFS(DATA!N:N,DATA!D:D,ANALYSIS!A8,DATA!E:E,"=Hybrid",DATA!A:A,"=room")/COUNTIFS(DATA!D:D,ANALYSIS!A8,DATA!E:E,"=Hybrid",DATA!A:A,"=room")</f>
        <v>1445</v>
      </c>
      <c r="F8">
        <v>7</v>
      </c>
      <c r="G8">
        <f>SUMIFS(DATA!N:N,DATA!D:D,ANALYSIS!A8,DATA!E:E,"=CBS",DATA!A:A,"=maze")/COUNTIFS(DATA!D:D,ANALYSIS!A8,DATA!E:E,"=CBS",DATA!A:A,"=maze")</f>
        <v>2047</v>
      </c>
      <c r="H8">
        <f>SUMIFS(DATA!N:N,DATA!D:D,ANALYSIS!A8,DATA!E:E,"=Picat",DATA!A:A,"=maze")/COUNTIFS(DATA!D:D,ANALYSIS!A8,DATA!E:E,"=Picat",DATA!A:A,"=maze")</f>
        <v>17305.25</v>
      </c>
      <c r="I8">
        <f>SUMIFS(DATA!N:N,DATA!D:D,ANALYSIS!A8,DATA!E:E,"=Hybrid",DATA!A:A,"=maze")/COUNTIFS(DATA!D:D,ANALYSIS!A8,DATA!E:E,"=Hybrid",DATA!A:A,"=maze")</f>
        <v>2062.5</v>
      </c>
      <c r="K8">
        <v>7</v>
      </c>
      <c r="L8">
        <f>SUMIFS(DATA!N:N,DATA!D:D,ANALYSIS!A8,DATA!E:E,"=CBS",DATA!B:B,"=grouped")/COUNTIFS(DATA!D:D,ANALYSIS!A8,DATA!E:E,"=CBS",DATA!B:B,"=grouped")</f>
        <v>1419.25</v>
      </c>
      <c r="M8">
        <f>SUMIFS(DATA!N:N,DATA!D:D,ANALYSIS!A8,DATA!E:E,"=Picat",DATA!B:B,"=grouped")/COUNTIFS(DATA!D:D,ANALYSIS!A8,DATA!E:E,"=Picat",DATA!B:B,"=grouped")</f>
        <v>11517.75</v>
      </c>
      <c r="N8">
        <f>SUMIFS(DATA!N:N,DATA!D:D,ANALYSIS!A8,DATA!E:E,"=Hybrid",DATA!B:B,"=grouped")/COUNTIFS(DATA!D:D,ANALYSIS!A8,DATA!E:E,"=Hybrid",DATA!B:B,"=grouped")</f>
        <v>1432</v>
      </c>
      <c r="P8">
        <v>7</v>
      </c>
      <c r="Q8">
        <f>SUMIFS(DATA!N:N,DATA!D:D,ANALYSIS!A8,DATA!E:E,"=CBS",DATA!B:B,"=random")/COUNTIFS(DATA!D:D,ANALYSIS!A8,DATA!E:E,"=CBS",DATA!B:B,"=random")</f>
        <v>2125</v>
      </c>
      <c r="R8">
        <f>SUMIFS(DATA!N:N,DATA!D:D,ANALYSIS!A8,DATA!E:E,"=Picat",DATA!B:B,"=random")/COUNTIFS(DATA!D:D,ANALYSIS!A8,DATA!E:E,"=Picat",DATA!B:B,"=random")</f>
        <v>20446.75</v>
      </c>
      <c r="S8">
        <f>SUMIFS(DATA!N:N,DATA!D:D,ANALYSIS!A8,DATA!E:E,"=Hybrid",DATA!B:B,"=random")/COUNTIFS(DATA!D:D,ANALYSIS!A8,DATA!E:E,"=Hybrid",DATA!B:B,"=random")</f>
        <v>2075.5</v>
      </c>
      <c r="U8">
        <v>7</v>
      </c>
      <c r="V8">
        <f>COUNTIFS(DATA!G:G,"=success",DATA!E:E,"=CBS",DATA!D:D,ANALYSIS!U8)</f>
        <v>8</v>
      </c>
      <c r="W8">
        <f>COUNTIFS(DATA!G:G,"=success",DATA!E:E,"=Picat",DATA!D:D,ANALYSIS!U8)</f>
        <v>8</v>
      </c>
      <c r="X8">
        <f>COUNTIFS(DATA!G:G,"=success",DATA!E:E,"=Hybrid",DATA!D:D,ANALYSIS!U8)</f>
        <v>8</v>
      </c>
    </row>
    <row r="9" spans="1:24" x14ac:dyDescent="0.25">
      <c r="A9">
        <v>8</v>
      </c>
      <c r="B9">
        <f>SUMIFS(DATA!N:N,DATA!D:D,ANALYSIS!A9,DATA!E:E,"=CBS",DATA!A:A,"=room")/COUNTIFS(DATA!D:D,ANALYSIS!A9,DATA!E:E,"=CBS",DATA!A:A,"=room")</f>
        <v>3810</v>
      </c>
      <c r="C9">
        <f>SUMIFS(DATA!N:N,DATA!D:D,ANALYSIS!A9,DATA!E:E,"=Picat",DATA!A:A,"=room")/COUNTIFS(DATA!D:D,ANALYSIS!A9,DATA!E:E,"=Picat",DATA!A:A,"=room")</f>
        <v>19670.5</v>
      </c>
      <c r="D9">
        <f>SUMIFS(DATA!N:N,DATA!D:D,ANALYSIS!A9,DATA!E:E,"=Hybrid",DATA!A:A,"=room")/COUNTIFS(DATA!D:D,ANALYSIS!A9,DATA!E:E,"=Hybrid",DATA!A:A,"=room")</f>
        <v>3709.25</v>
      </c>
      <c r="F9">
        <v>8</v>
      </c>
      <c r="G9">
        <f>SUMIFS(DATA!N:N,DATA!D:D,ANALYSIS!A9,DATA!E:E,"=CBS",DATA!A:A,"=maze")/COUNTIFS(DATA!D:D,ANALYSIS!A9,DATA!E:E,"=CBS",DATA!A:A,"=maze")</f>
        <v>4478.5</v>
      </c>
      <c r="H9">
        <f>SUMIFS(DATA!N:N,DATA!D:D,ANALYSIS!A9,DATA!E:E,"=Picat",DATA!A:A,"=maze")/COUNTIFS(DATA!D:D,ANALYSIS!A9,DATA!E:E,"=Picat",DATA!A:A,"=maze")</f>
        <v>35342.75</v>
      </c>
      <c r="I9">
        <f>SUMIFS(DATA!N:N,DATA!D:D,ANALYSIS!A9,DATA!E:E,"=Hybrid",DATA!A:A,"=maze")/COUNTIFS(DATA!D:D,ANALYSIS!A9,DATA!E:E,"=Hybrid",DATA!A:A,"=maze")</f>
        <v>4589.75</v>
      </c>
      <c r="K9">
        <v>8</v>
      </c>
      <c r="L9">
        <f>SUMIFS(DATA!N:N,DATA!D:D,ANALYSIS!A9,DATA!E:E,"=CBS",DATA!B:B,"=grouped")/COUNTIFS(DATA!D:D,ANALYSIS!A9,DATA!E:E,"=CBS",DATA!B:B,"=grouped")</f>
        <v>2648.5</v>
      </c>
      <c r="M9">
        <f>SUMIFS(DATA!N:N,DATA!D:D,ANALYSIS!A9,DATA!E:E,"=Picat",DATA!B:B,"=grouped")/COUNTIFS(DATA!D:D,ANALYSIS!A9,DATA!E:E,"=Picat",DATA!B:B,"=grouped")</f>
        <v>21509.25</v>
      </c>
      <c r="N9">
        <f>SUMIFS(DATA!N:N,DATA!D:D,ANALYSIS!A9,DATA!E:E,"=Hybrid",DATA!B:B,"=grouped")/COUNTIFS(DATA!D:D,ANALYSIS!A9,DATA!E:E,"=Hybrid",DATA!B:B,"=grouped")</f>
        <v>2707</v>
      </c>
      <c r="P9">
        <v>8</v>
      </c>
      <c r="Q9">
        <f>SUMIFS(DATA!N:N,DATA!D:D,ANALYSIS!A9,DATA!E:E,"=CBS",DATA!B:B,"=random")/COUNTIFS(DATA!D:D,ANALYSIS!A9,DATA!E:E,"=CBS",DATA!B:B,"=random")</f>
        <v>5640</v>
      </c>
      <c r="R9">
        <f>SUMIFS(DATA!N:N,DATA!D:D,ANALYSIS!A9,DATA!E:E,"=Picat",DATA!B:B,"=random")/COUNTIFS(DATA!D:D,ANALYSIS!A9,DATA!E:E,"=Picat",DATA!B:B,"=random")</f>
        <v>33504</v>
      </c>
      <c r="S9">
        <f>SUMIFS(DATA!N:N,DATA!D:D,ANALYSIS!A9,DATA!E:E,"=Hybrid",DATA!B:B,"=random")/COUNTIFS(DATA!D:D,ANALYSIS!A9,DATA!E:E,"=Hybrid",DATA!B:B,"=random")</f>
        <v>5592</v>
      </c>
      <c r="U9">
        <v>8</v>
      </c>
      <c r="V9">
        <f>COUNTIFS(DATA!G:G,"=success",DATA!E:E,"=CBS",DATA!D:D,ANALYSIS!U9)</f>
        <v>8</v>
      </c>
      <c r="W9">
        <f>COUNTIFS(DATA!G:G,"=success",DATA!E:E,"=Picat",DATA!D:D,ANALYSIS!U9)</f>
        <v>8</v>
      </c>
      <c r="X9">
        <f>COUNTIFS(DATA!G:G,"=success",DATA!E:E,"=Hybrid",DATA!D:D,ANALYSIS!U9)</f>
        <v>8</v>
      </c>
    </row>
    <row r="10" spans="1:24" x14ac:dyDescent="0.25">
      <c r="A10">
        <v>9</v>
      </c>
      <c r="B10">
        <f>SUMIFS(DATA!N:N,DATA!D:D,ANALYSIS!A10,DATA!E:E,"=CBS",DATA!A:A,"=room")/COUNTIFS(DATA!D:D,ANALYSIS!A10,DATA!E:E,"=CBS",DATA!A:A,"=room")</f>
        <v>5921.75</v>
      </c>
      <c r="C10">
        <f>SUMIFS(DATA!N:N,DATA!D:D,ANALYSIS!A10,DATA!E:E,"=Picat",DATA!A:A,"=room")/COUNTIFS(DATA!D:D,ANALYSIS!A10,DATA!E:E,"=Picat",DATA!A:A,"=room")</f>
        <v>35046.75</v>
      </c>
      <c r="D10">
        <f>SUMIFS(DATA!N:N,DATA!D:D,ANALYSIS!A10,DATA!E:E,"=Hybrid",DATA!A:A,"=room")/COUNTIFS(DATA!D:D,ANALYSIS!A10,DATA!E:E,"=Hybrid",DATA!A:A,"=room")</f>
        <v>5833</v>
      </c>
      <c r="F10">
        <v>9</v>
      </c>
      <c r="G10">
        <f>SUMIFS(DATA!N:N,DATA!D:D,ANALYSIS!A10,DATA!E:E,"=CBS",DATA!A:A,"=maze")/COUNTIFS(DATA!D:D,ANALYSIS!A10,DATA!E:E,"=CBS",DATA!A:A,"=maze")</f>
        <v>5920.5</v>
      </c>
      <c r="H10">
        <f>SUMIFS(DATA!N:N,DATA!D:D,ANALYSIS!A10,DATA!E:E,"=Picat",DATA!A:A,"=maze")/COUNTIFS(DATA!D:D,ANALYSIS!A10,DATA!E:E,"=Picat",DATA!A:A,"=maze")</f>
        <v>49857.75</v>
      </c>
      <c r="I10">
        <f>SUMIFS(DATA!N:N,DATA!D:D,ANALYSIS!A10,DATA!E:E,"=Hybrid",DATA!A:A,"=maze")/COUNTIFS(DATA!D:D,ANALYSIS!A10,DATA!E:E,"=Hybrid",DATA!A:A,"=maze")</f>
        <v>6050.25</v>
      </c>
      <c r="K10">
        <v>9</v>
      </c>
      <c r="L10">
        <f>SUMIFS(DATA!N:N,DATA!D:D,ANALYSIS!A10,DATA!E:E,"=CBS",DATA!B:B,"=grouped")/COUNTIFS(DATA!D:D,ANALYSIS!A10,DATA!E:E,"=CBS",DATA!B:B,"=grouped")</f>
        <v>4080</v>
      </c>
      <c r="M10">
        <f>SUMIFS(DATA!N:N,DATA!D:D,ANALYSIS!A10,DATA!E:E,"=Picat",DATA!B:B,"=grouped")/COUNTIFS(DATA!D:D,ANALYSIS!A10,DATA!E:E,"=Picat",DATA!B:B,"=grouped")</f>
        <v>39081.5</v>
      </c>
      <c r="N10">
        <f>SUMIFS(DATA!N:N,DATA!D:D,ANALYSIS!A10,DATA!E:E,"=Hybrid",DATA!B:B,"=grouped")/COUNTIFS(DATA!D:D,ANALYSIS!A10,DATA!E:E,"=Hybrid",DATA!B:B,"=grouped")</f>
        <v>4123.5</v>
      </c>
      <c r="P10">
        <v>9</v>
      </c>
      <c r="Q10">
        <f>SUMIFS(DATA!N:N,DATA!D:D,ANALYSIS!A10,DATA!E:E,"=CBS",DATA!B:B,"=random")/COUNTIFS(DATA!D:D,ANALYSIS!A10,DATA!E:E,"=CBS",DATA!B:B,"=random")</f>
        <v>7762.25</v>
      </c>
      <c r="R10">
        <f>SUMIFS(DATA!N:N,DATA!D:D,ANALYSIS!A10,DATA!E:E,"=Picat",DATA!B:B,"=random")/COUNTIFS(DATA!D:D,ANALYSIS!A10,DATA!E:E,"=Picat",DATA!B:B,"=random")</f>
        <v>45823</v>
      </c>
      <c r="S10">
        <f>SUMIFS(DATA!N:N,DATA!D:D,ANALYSIS!A10,DATA!E:E,"=Hybrid",DATA!B:B,"=random")/COUNTIFS(DATA!D:D,ANALYSIS!A10,DATA!E:E,"=Hybrid",DATA!B:B,"=random")</f>
        <v>7759.75</v>
      </c>
      <c r="U10">
        <v>9</v>
      </c>
      <c r="V10">
        <f>COUNTIFS(DATA!G:G,"=success",DATA!E:E,"=CBS",DATA!D:D,ANALYSIS!U10)</f>
        <v>8</v>
      </c>
      <c r="W10">
        <f>COUNTIFS(DATA!G:G,"=success",DATA!E:E,"=Picat",DATA!D:D,ANALYSIS!U10)</f>
        <v>8</v>
      </c>
      <c r="X10">
        <f>COUNTIFS(DATA!G:G,"=success",DATA!E:E,"=Hybrid",DATA!D:D,ANALYSIS!U10)</f>
        <v>8</v>
      </c>
    </row>
    <row r="11" spans="1:24" x14ac:dyDescent="0.25">
      <c r="A11">
        <v>10</v>
      </c>
      <c r="B11">
        <f>SUMIFS(DATA!N:N,DATA!D:D,ANALYSIS!A11,DATA!E:E,"=CBS",DATA!A:A,"=room")/COUNTIFS(DATA!D:D,ANALYSIS!A11,DATA!E:E,"=CBS",DATA!A:A,"=room")</f>
        <v>6191.25</v>
      </c>
      <c r="C11">
        <f>SUMIFS(DATA!N:N,DATA!D:D,ANALYSIS!A11,DATA!E:E,"=Picat",DATA!A:A,"=room")/COUNTIFS(DATA!D:D,ANALYSIS!A11,DATA!E:E,"=Picat",DATA!A:A,"=room")</f>
        <v>41317.75</v>
      </c>
      <c r="D11">
        <f>SUMIFS(DATA!N:N,DATA!D:D,ANALYSIS!A11,DATA!E:E,"=Hybrid",DATA!A:A,"=room")/COUNTIFS(DATA!D:D,ANALYSIS!A11,DATA!E:E,"=Hybrid",DATA!A:A,"=room")</f>
        <v>5925.25</v>
      </c>
      <c r="F11">
        <v>10</v>
      </c>
      <c r="G11">
        <f>SUMIFS(DATA!N:N,DATA!D:D,ANALYSIS!A11,DATA!E:E,"=CBS",DATA!A:A,"=maze")/COUNTIFS(DATA!D:D,ANALYSIS!A11,DATA!E:E,"=CBS",DATA!A:A,"=maze")</f>
        <v>6707.5</v>
      </c>
      <c r="H11">
        <f>SUMIFS(DATA!N:N,DATA!D:D,ANALYSIS!A11,DATA!E:E,"=Picat",DATA!A:A,"=maze")/COUNTIFS(DATA!D:D,ANALYSIS!A11,DATA!E:E,"=Picat",DATA!A:A,"=maze")</f>
        <v>73563.25</v>
      </c>
      <c r="I11">
        <f>SUMIFS(DATA!N:N,DATA!D:D,ANALYSIS!A11,DATA!E:E,"=Hybrid",DATA!A:A,"=maze")/COUNTIFS(DATA!D:D,ANALYSIS!A11,DATA!E:E,"=Hybrid",DATA!A:A,"=maze")</f>
        <v>6745.75</v>
      </c>
      <c r="K11">
        <v>10</v>
      </c>
      <c r="L11">
        <f>SUMIFS(DATA!N:N,DATA!D:D,ANALYSIS!A11,DATA!E:E,"=CBS",DATA!B:B,"=grouped")/COUNTIFS(DATA!D:D,ANALYSIS!A11,DATA!E:E,"=CBS",DATA!B:B,"=grouped")</f>
        <v>4699.25</v>
      </c>
      <c r="M11">
        <f>SUMIFS(DATA!N:N,DATA!D:D,ANALYSIS!A11,DATA!E:E,"=Picat",DATA!B:B,"=grouped")/COUNTIFS(DATA!D:D,ANALYSIS!A11,DATA!E:E,"=Picat",DATA!B:B,"=grouped")</f>
        <v>55550.75</v>
      </c>
      <c r="N11">
        <f>SUMIFS(DATA!N:N,DATA!D:D,ANALYSIS!A11,DATA!E:E,"=Hybrid",DATA!B:B,"=grouped")/COUNTIFS(DATA!D:D,ANALYSIS!A11,DATA!E:E,"=Hybrid",DATA!B:B,"=grouped")</f>
        <v>4738</v>
      </c>
      <c r="P11">
        <v>10</v>
      </c>
      <c r="Q11">
        <f>SUMIFS(DATA!N:N,DATA!D:D,ANALYSIS!A11,DATA!E:E,"=CBS",DATA!B:B,"=random")/COUNTIFS(DATA!D:D,ANALYSIS!A11,DATA!E:E,"=CBS",DATA!B:B,"=random")</f>
        <v>8199.5</v>
      </c>
      <c r="R11">
        <f>SUMIFS(DATA!N:N,DATA!D:D,ANALYSIS!A11,DATA!E:E,"=Picat",DATA!B:B,"=random")/COUNTIFS(DATA!D:D,ANALYSIS!A11,DATA!E:E,"=Picat",DATA!B:B,"=random")</f>
        <v>59330.25</v>
      </c>
      <c r="S11">
        <f>SUMIFS(DATA!N:N,DATA!D:D,ANALYSIS!A11,DATA!E:E,"=Hybrid",DATA!B:B,"=random")/COUNTIFS(DATA!D:D,ANALYSIS!A11,DATA!E:E,"=Hybrid",DATA!B:B,"=random")</f>
        <v>7933</v>
      </c>
      <c r="U11">
        <v>10</v>
      </c>
      <c r="V11">
        <f>COUNTIFS(DATA!G:G,"=success",DATA!E:E,"=CBS",DATA!D:D,ANALYSIS!U11)</f>
        <v>8</v>
      </c>
      <c r="W11">
        <f>COUNTIFS(DATA!G:G,"=success",DATA!E:E,"=Picat",DATA!D:D,ANALYSIS!U11)</f>
        <v>8</v>
      </c>
      <c r="X11">
        <f>COUNTIFS(DATA!G:G,"=success",DATA!E:E,"=Hybrid",DATA!D:D,ANALYSIS!U11)</f>
        <v>8</v>
      </c>
    </row>
    <row r="12" spans="1:24" x14ac:dyDescent="0.25">
      <c r="A12">
        <v>11</v>
      </c>
      <c r="B12">
        <f>SUMIFS(DATA!N:N,DATA!D:D,ANALYSIS!A12,DATA!E:E,"=CBS",DATA!A:A,"=room")/COUNTIFS(DATA!D:D,ANALYSIS!A12,DATA!E:E,"=CBS",DATA!A:A,"=room")</f>
        <v>11480.25</v>
      </c>
      <c r="C12">
        <f>SUMIFS(DATA!N:N,DATA!D:D,ANALYSIS!A12,DATA!E:E,"=Picat",DATA!A:A,"=room")/COUNTIFS(DATA!D:D,ANALYSIS!A12,DATA!E:E,"=Picat",DATA!A:A,"=room")</f>
        <v>60737.75</v>
      </c>
      <c r="D12">
        <f>SUMIFS(DATA!N:N,DATA!D:D,ANALYSIS!A12,DATA!E:E,"=Hybrid",DATA!A:A,"=room")/COUNTIFS(DATA!D:D,ANALYSIS!A12,DATA!E:E,"=Hybrid",DATA!A:A,"=room")</f>
        <v>10614</v>
      </c>
      <c r="F12">
        <v>11</v>
      </c>
      <c r="G12">
        <f>SUMIFS(DATA!N:N,DATA!D:D,ANALYSIS!A12,DATA!E:E,"=CBS",DATA!A:A,"=maze")/COUNTIFS(DATA!D:D,ANALYSIS!A12,DATA!E:E,"=CBS",DATA!A:A,"=maze")</f>
        <v>8681.25</v>
      </c>
      <c r="H12">
        <f>SUMIFS(DATA!N:N,DATA!D:D,ANALYSIS!A12,DATA!E:E,"=Picat",DATA!A:A,"=maze")/COUNTIFS(DATA!D:D,ANALYSIS!A12,DATA!E:E,"=Picat",DATA!A:A,"=maze")</f>
        <v>77236.75</v>
      </c>
      <c r="I12">
        <f>SUMIFS(DATA!N:N,DATA!D:D,ANALYSIS!A12,DATA!E:E,"=Hybrid",DATA!A:A,"=maze")/COUNTIFS(DATA!D:D,ANALYSIS!A12,DATA!E:E,"=Hybrid",DATA!A:A,"=maze")</f>
        <v>8232.5</v>
      </c>
      <c r="K12">
        <v>11</v>
      </c>
      <c r="L12">
        <f>SUMIFS(DATA!N:N,DATA!D:D,ANALYSIS!A12,DATA!E:E,"=CBS",DATA!B:B,"=grouped")/COUNTIFS(DATA!D:D,ANALYSIS!A12,DATA!E:E,"=CBS",DATA!B:B,"=grouped")</f>
        <v>5097</v>
      </c>
      <c r="M12">
        <f>SUMIFS(DATA!N:N,DATA!D:D,ANALYSIS!A12,DATA!E:E,"=Picat",DATA!B:B,"=grouped")/COUNTIFS(DATA!D:D,ANALYSIS!A12,DATA!E:E,"=Picat",DATA!B:B,"=grouped")</f>
        <v>49277.5</v>
      </c>
      <c r="N12">
        <f>SUMIFS(DATA!N:N,DATA!D:D,ANALYSIS!A12,DATA!E:E,"=Hybrid",DATA!B:B,"=grouped")/COUNTIFS(DATA!D:D,ANALYSIS!A12,DATA!E:E,"=Hybrid",DATA!B:B,"=grouped")</f>
        <v>5169</v>
      </c>
      <c r="P12">
        <v>11</v>
      </c>
      <c r="Q12">
        <f>SUMIFS(DATA!N:N,DATA!D:D,ANALYSIS!A12,DATA!E:E,"=CBS",DATA!B:B,"=random")/COUNTIFS(DATA!D:D,ANALYSIS!A12,DATA!E:E,"=CBS",DATA!B:B,"=random")</f>
        <v>15064.5</v>
      </c>
      <c r="R12">
        <f>SUMIFS(DATA!N:N,DATA!D:D,ANALYSIS!A12,DATA!E:E,"=Picat",DATA!B:B,"=random")/COUNTIFS(DATA!D:D,ANALYSIS!A12,DATA!E:E,"=Picat",DATA!B:B,"=random")</f>
        <v>88697</v>
      </c>
      <c r="S12">
        <f>SUMIFS(DATA!N:N,DATA!D:D,ANALYSIS!A12,DATA!E:E,"=Hybrid",DATA!B:B,"=random")/COUNTIFS(DATA!D:D,ANALYSIS!A12,DATA!E:E,"=Hybrid",DATA!B:B,"=random")</f>
        <v>13677.5</v>
      </c>
      <c r="U12">
        <v>11</v>
      </c>
      <c r="V12">
        <f>COUNTIFS(DATA!G:G,"=success",DATA!E:E,"=CBS",DATA!D:D,ANALYSIS!U12)</f>
        <v>8</v>
      </c>
      <c r="W12">
        <f>COUNTIFS(DATA!G:G,"=success",DATA!E:E,"=Picat",DATA!D:D,ANALYSIS!U12)</f>
        <v>8</v>
      </c>
      <c r="X12">
        <f>COUNTIFS(DATA!G:G,"=success",DATA!E:E,"=Hybrid",DATA!D:D,ANALYSIS!U12)</f>
        <v>8</v>
      </c>
    </row>
    <row r="13" spans="1:24" x14ac:dyDescent="0.25">
      <c r="A13">
        <v>12</v>
      </c>
      <c r="B13">
        <f>SUMIFS(DATA!N:N,DATA!D:D,ANALYSIS!A13,DATA!E:E,"=CBS",DATA!A:A,"=room")/COUNTIFS(DATA!D:D,ANALYSIS!A13,DATA!E:E,"=CBS",DATA!A:A,"=room")</f>
        <v>38239.75</v>
      </c>
      <c r="C13">
        <f>SUMIFS(DATA!N:N,DATA!D:D,ANALYSIS!A13,DATA!E:E,"=Picat",DATA!A:A,"=room")/COUNTIFS(DATA!D:D,ANALYSIS!A13,DATA!E:E,"=Picat",DATA!A:A,"=room")</f>
        <v>73593.75</v>
      </c>
      <c r="D13">
        <f>SUMIFS(DATA!N:N,DATA!D:D,ANALYSIS!A13,DATA!E:E,"=Hybrid",DATA!A:A,"=room")/COUNTIFS(DATA!D:D,ANALYSIS!A13,DATA!E:E,"=Hybrid",DATA!A:A,"=room")</f>
        <v>22607.75</v>
      </c>
      <c r="F13">
        <v>12</v>
      </c>
      <c r="G13">
        <f>SUMIFS(DATA!N:N,DATA!D:D,ANALYSIS!A13,DATA!E:E,"=CBS",DATA!A:A,"=maze")/COUNTIFS(DATA!D:D,ANALYSIS!A13,DATA!E:E,"=CBS",DATA!A:A,"=maze")</f>
        <v>22910.25</v>
      </c>
      <c r="H13">
        <f>SUMIFS(DATA!N:N,DATA!D:D,ANALYSIS!A13,DATA!E:E,"=Picat",DATA!A:A,"=maze")/COUNTIFS(DATA!D:D,ANALYSIS!A13,DATA!E:E,"=Picat",DATA!A:A,"=maze")</f>
        <v>103568.5</v>
      </c>
      <c r="I13">
        <f>SUMIFS(DATA!N:N,DATA!D:D,ANALYSIS!A13,DATA!E:E,"=Hybrid",DATA!A:A,"=maze")/COUNTIFS(DATA!D:D,ANALYSIS!A13,DATA!E:E,"=Hybrid",DATA!A:A,"=maze")</f>
        <v>12614</v>
      </c>
      <c r="K13">
        <v>12</v>
      </c>
      <c r="L13">
        <f>SUMIFS(DATA!N:N,DATA!D:D,ANALYSIS!A13,DATA!E:E,"=CBS",DATA!B:B,"=grouped")/COUNTIFS(DATA!D:D,ANALYSIS!A13,DATA!E:E,"=CBS",DATA!B:B,"=grouped")</f>
        <v>12599.25</v>
      </c>
      <c r="M13">
        <f>SUMIFS(DATA!N:N,DATA!D:D,ANALYSIS!A13,DATA!E:E,"=Picat",DATA!B:B,"=grouped")/COUNTIFS(DATA!D:D,ANALYSIS!A13,DATA!E:E,"=Picat",DATA!B:B,"=grouped")</f>
        <v>61507</v>
      </c>
      <c r="N13">
        <f>SUMIFS(DATA!N:N,DATA!D:D,ANALYSIS!A13,DATA!E:E,"=Hybrid",DATA!B:B,"=grouped")/COUNTIFS(DATA!D:D,ANALYSIS!A13,DATA!E:E,"=Hybrid",DATA!B:B,"=grouped")</f>
        <v>12675</v>
      </c>
      <c r="P13">
        <v>12</v>
      </c>
      <c r="Q13">
        <f>SUMIFS(DATA!N:N,DATA!D:D,ANALYSIS!A13,DATA!E:E,"=CBS",DATA!B:B,"=random")/COUNTIFS(DATA!D:D,ANALYSIS!A13,DATA!E:E,"=CBS",DATA!B:B,"=random")</f>
        <v>48550.75</v>
      </c>
      <c r="R13">
        <f>SUMIFS(DATA!N:N,DATA!D:D,ANALYSIS!A13,DATA!E:E,"=Picat",DATA!B:B,"=random")/COUNTIFS(DATA!D:D,ANALYSIS!A13,DATA!E:E,"=Picat",DATA!B:B,"=random")</f>
        <v>115655.25</v>
      </c>
      <c r="S13">
        <f>SUMIFS(DATA!N:N,DATA!D:D,ANALYSIS!A13,DATA!E:E,"=Hybrid",DATA!B:B,"=random")/COUNTIFS(DATA!D:D,ANALYSIS!A13,DATA!E:E,"=Hybrid",DATA!B:B,"=random")</f>
        <v>22546.75</v>
      </c>
      <c r="U13">
        <v>12</v>
      </c>
      <c r="V13">
        <f>COUNTIFS(DATA!G:G,"=success",DATA!E:E,"=CBS",DATA!D:D,ANALYSIS!U13)</f>
        <v>8</v>
      </c>
      <c r="W13">
        <f>COUNTIFS(DATA!G:G,"=success",DATA!E:E,"=Picat",DATA!D:D,ANALYSIS!U13)</f>
        <v>8</v>
      </c>
      <c r="X13">
        <f>COUNTIFS(DATA!G:G,"=success",DATA!E:E,"=Hybrid",DATA!D:D,ANALYSIS!U13)</f>
        <v>8</v>
      </c>
    </row>
    <row r="14" spans="1:24" x14ac:dyDescent="0.25">
      <c r="A14">
        <v>13</v>
      </c>
      <c r="B14">
        <f>SUMIFS(DATA!N:N,DATA!D:D,ANALYSIS!A14,DATA!E:E,"=CBS",DATA!A:A,"=room")/COUNTIFS(DATA!D:D,ANALYSIS!A14,DATA!E:E,"=CBS",DATA!A:A,"=room")</f>
        <v>47113.5</v>
      </c>
      <c r="C14">
        <f>SUMIFS(DATA!N:N,DATA!D:D,ANALYSIS!A14,DATA!E:E,"=Picat",DATA!A:A,"=room")/COUNTIFS(DATA!D:D,ANALYSIS!A14,DATA!E:E,"=Picat",DATA!A:A,"=room")</f>
        <v>76322.75</v>
      </c>
      <c r="D14">
        <f>SUMIFS(DATA!N:N,DATA!D:D,ANALYSIS!A14,DATA!E:E,"=Hybrid",DATA!A:A,"=room")/COUNTIFS(DATA!D:D,ANALYSIS!A14,DATA!E:E,"=Hybrid",DATA!A:A,"=room")</f>
        <v>57293.5</v>
      </c>
      <c r="F14">
        <v>13</v>
      </c>
      <c r="G14">
        <f>SUMIFS(DATA!N:N,DATA!D:D,ANALYSIS!A14,DATA!E:E,"=CBS",DATA!A:A,"=maze")/COUNTIFS(DATA!D:D,ANALYSIS!A14,DATA!E:E,"=CBS",DATA!A:A,"=maze")</f>
        <v>34025.5</v>
      </c>
      <c r="H14">
        <f>SUMIFS(DATA!N:N,DATA!D:D,ANALYSIS!A14,DATA!E:E,"=Picat",DATA!A:A,"=maze")/COUNTIFS(DATA!D:D,ANALYSIS!A14,DATA!E:E,"=Picat",DATA!A:A,"=maze")</f>
        <v>124345.75</v>
      </c>
      <c r="I14">
        <f>SUMIFS(DATA!N:N,DATA!D:D,ANALYSIS!A14,DATA!E:E,"=Hybrid",DATA!A:A,"=maze")/COUNTIFS(DATA!D:D,ANALYSIS!A14,DATA!E:E,"=Hybrid",DATA!A:A,"=maze")</f>
        <v>29267.25</v>
      </c>
      <c r="K14">
        <v>13</v>
      </c>
      <c r="L14">
        <f>SUMIFS(DATA!N:N,DATA!D:D,ANALYSIS!A14,DATA!E:E,"=CBS",DATA!B:B,"=grouped")/COUNTIFS(DATA!D:D,ANALYSIS!A14,DATA!E:E,"=CBS",DATA!B:B,"=grouped")</f>
        <v>24232.25</v>
      </c>
      <c r="M14">
        <f>SUMIFS(DATA!N:N,DATA!D:D,ANALYSIS!A14,DATA!E:E,"=Picat",DATA!B:B,"=grouped")/COUNTIFS(DATA!D:D,ANALYSIS!A14,DATA!E:E,"=Picat",DATA!B:B,"=grouped")</f>
        <v>72743.75</v>
      </c>
      <c r="N14">
        <f>SUMIFS(DATA!N:N,DATA!D:D,ANALYSIS!A14,DATA!E:E,"=Hybrid",DATA!B:B,"=grouped")/COUNTIFS(DATA!D:D,ANALYSIS!A14,DATA!E:E,"=Hybrid",DATA!B:B,"=grouped")</f>
        <v>20020.75</v>
      </c>
      <c r="P14">
        <v>13</v>
      </c>
      <c r="Q14">
        <f>SUMIFS(DATA!N:N,DATA!D:D,ANALYSIS!A14,DATA!E:E,"=CBS",DATA!B:B,"=random")/COUNTIFS(DATA!D:D,ANALYSIS!A14,DATA!E:E,"=CBS",DATA!B:B,"=random")</f>
        <v>56906.75</v>
      </c>
      <c r="R14">
        <f>SUMIFS(DATA!N:N,DATA!D:D,ANALYSIS!A14,DATA!E:E,"=Picat",DATA!B:B,"=random")/COUNTIFS(DATA!D:D,ANALYSIS!A14,DATA!E:E,"=Picat",DATA!B:B,"=random")</f>
        <v>127924.75</v>
      </c>
      <c r="S14">
        <f>SUMIFS(DATA!N:N,DATA!D:D,ANALYSIS!A14,DATA!E:E,"=Hybrid",DATA!B:B,"=random")/COUNTIFS(DATA!D:D,ANALYSIS!A14,DATA!E:E,"=Hybrid",DATA!B:B,"=random")</f>
        <v>66540</v>
      </c>
      <c r="U14">
        <v>13</v>
      </c>
      <c r="V14">
        <f>COUNTIFS(DATA!G:G,"=success",DATA!E:E,"=CBS",DATA!D:D,ANALYSIS!U14)</f>
        <v>8</v>
      </c>
      <c r="W14">
        <f>COUNTIFS(DATA!G:G,"=success",DATA!E:E,"=Picat",DATA!D:D,ANALYSIS!U14)</f>
        <v>8</v>
      </c>
      <c r="X14">
        <f>COUNTIFS(DATA!G:G,"=success",DATA!E:E,"=Hybrid",DATA!D:D,ANALYSIS!U14)</f>
        <v>8</v>
      </c>
    </row>
    <row r="15" spans="1:24" x14ac:dyDescent="0.25">
      <c r="A15">
        <v>14</v>
      </c>
      <c r="B15">
        <f>SUMIFS(DATA!N:N,DATA!D:D,ANALYSIS!A15,DATA!E:E,"=CBS",DATA!A:A,"=room")/COUNTIFS(DATA!D:D,ANALYSIS!A15,DATA!E:E,"=CBS",DATA!A:A,"=room")</f>
        <v>364440.25</v>
      </c>
      <c r="C15">
        <f>SUMIFS(DATA!N:N,DATA!D:D,ANALYSIS!A15,DATA!E:E,"=Picat",DATA!A:A,"=room")/COUNTIFS(DATA!D:D,ANALYSIS!A15,DATA!E:E,"=Picat",DATA!A:A,"=room")</f>
        <v>184330</v>
      </c>
      <c r="D15">
        <f>SUMIFS(DATA!N:N,DATA!D:D,ANALYSIS!A15,DATA!E:E,"=Hybrid",DATA!A:A,"=room")/COUNTIFS(DATA!D:D,ANALYSIS!A15,DATA!E:E,"=Hybrid",DATA!A:A,"=room")</f>
        <v>86373.25</v>
      </c>
      <c r="F15">
        <v>14</v>
      </c>
      <c r="G15">
        <f>SUMIFS(DATA!N:N,DATA!D:D,ANALYSIS!A15,DATA!E:E,"=CBS",DATA!A:A,"=maze")/COUNTIFS(DATA!D:D,ANALYSIS!A15,DATA!E:E,"=CBS",DATA!A:A,"=maze")</f>
        <v>176146.75</v>
      </c>
      <c r="H15">
        <f>SUMIFS(DATA!N:N,DATA!D:D,ANALYSIS!A15,DATA!E:E,"=Picat",DATA!A:A,"=maze")/COUNTIFS(DATA!D:D,ANALYSIS!A15,DATA!E:E,"=Picat",DATA!A:A,"=maze")</f>
        <v>229693</v>
      </c>
      <c r="I15">
        <f>SUMIFS(DATA!N:N,DATA!D:D,ANALYSIS!A15,DATA!E:E,"=Hybrid",DATA!A:A,"=maze")/COUNTIFS(DATA!D:D,ANALYSIS!A15,DATA!E:E,"=Hybrid",DATA!A:A,"=maze")</f>
        <v>59244.75</v>
      </c>
      <c r="K15">
        <v>14</v>
      </c>
      <c r="L15">
        <f>SUMIFS(DATA!N:N,DATA!D:D,ANALYSIS!A15,DATA!E:E,"=CBS",DATA!B:B,"=grouped")/COUNTIFS(DATA!D:D,ANALYSIS!A15,DATA!E:E,"=CBS",DATA!B:B,"=grouped")</f>
        <v>191115</v>
      </c>
      <c r="M15">
        <f>SUMIFS(DATA!N:N,DATA!D:D,ANALYSIS!A15,DATA!E:E,"=Picat",DATA!B:B,"=grouped")/COUNTIFS(DATA!D:D,ANALYSIS!A15,DATA!E:E,"=Picat",DATA!B:B,"=grouped")</f>
        <v>146406</v>
      </c>
      <c r="N15">
        <f>SUMIFS(DATA!N:N,DATA!D:D,ANALYSIS!A15,DATA!E:E,"=Hybrid",DATA!B:B,"=grouped")/COUNTIFS(DATA!D:D,ANALYSIS!A15,DATA!E:E,"=Hybrid",DATA!B:B,"=grouped")</f>
        <v>38272.25</v>
      </c>
      <c r="P15">
        <v>14</v>
      </c>
      <c r="Q15">
        <f>SUMIFS(DATA!N:N,DATA!D:D,ANALYSIS!A15,DATA!E:E,"=CBS",DATA!B:B,"=random")/COUNTIFS(DATA!D:D,ANALYSIS!A15,DATA!E:E,"=CBS",DATA!B:B,"=random")</f>
        <v>349472</v>
      </c>
      <c r="R15">
        <f>SUMIFS(DATA!N:N,DATA!D:D,ANALYSIS!A15,DATA!E:E,"=Picat",DATA!B:B,"=random")/COUNTIFS(DATA!D:D,ANALYSIS!A15,DATA!E:E,"=Picat",DATA!B:B,"=random")</f>
        <v>267617</v>
      </c>
      <c r="S15">
        <f>SUMIFS(DATA!N:N,DATA!D:D,ANALYSIS!A15,DATA!E:E,"=Hybrid",DATA!B:B,"=random")/COUNTIFS(DATA!D:D,ANALYSIS!A15,DATA!E:E,"=Hybrid",DATA!B:B,"=random")</f>
        <v>107345.75</v>
      </c>
      <c r="U15">
        <v>14</v>
      </c>
      <c r="V15">
        <f>COUNTIFS(DATA!G:G,"=success",DATA!E:E,"=CBS",DATA!D:D,ANALYSIS!U15)</f>
        <v>5</v>
      </c>
      <c r="W15">
        <f>COUNTIFS(DATA!G:G,"=success",DATA!E:E,"=Picat",DATA!D:D,ANALYSIS!U15)</f>
        <v>8</v>
      </c>
      <c r="X15">
        <f>COUNTIFS(DATA!G:G,"=success",DATA!E:E,"=Hybrid",DATA!D:D,ANALYSIS!U15)</f>
        <v>8</v>
      </c>
    </row>
    <row r="16" spans="1:24" x14ac:dyDescent="0.25">
      <c r="A16">
        <v>15</v>
      </c>
      <c r="B16">
        <f>SUMIFS(DATA!N:N,DATA!D:D,ANALYSIS!A16,DATA!E:E,"=CBS",DATA!A:A,"=room")/COUNTIFS(DATA!D:D,ANALYSIS!A16,DATA!E:E,"=CBS",DATA!A:A,"=room")</f>
        <v>256589.5</v>
      </c>
      <c r="C16">
        <f>SUMIFS(DATA!N:N,DATA!D:D,ANALYSIS!A16,DATA!E:E,"=Picat",DATA!A:A,"=room")/COUNTIFS(DATA!D:D,ANALYSIS!A16,DATA!E:E,"=Picat",DATA!A:A,"=room")</f>
        <v>180727</v>
      </c>
      <c r="D16">
        <f>SUMIFS(DATA!N:N,DATA!D:D,ANALYSIS!A16,DATA!E:E,"=Hybrid",DATA!A:A,"=room")/COUNTIFS(DATA!D:D,ANALYSIS!A16,DATA!E:E,"=Hybrid",DATA!A:A,"=room")</f>
        <v>136524.5</v>
      </c>
      <c r="F16">
        <v>15</v>
      </c>
      <c r="G16">
        <f>SUMIFS(DATA!N:N,DATA!D:D,ANALYSIS!A16,DATA!E:E,"=CBS",DATA!A:A,"=maze")/COUNTIFS(DATA!D:D,ANALYSIS!A16,DATA!E:E,"=CBS",DATA!A:A,"=maze")</f>
        <v>45301.666666666664</v>
      </c>
      <c r="H16">
        <f>SUMIFS(DATA!N:N,DATA!D:D,ANALYSIS!A16,DATA!E:E,"=Picat",DATA!A:A,"=maze")/COUNTIFS(DATA!D:D,ANALYSIS!A16,DATA!E:E,"=Picat",DATA!A:A,"=maze")</f>
        <v>270913.75</v>
      </c>
      <c r="I16">
        <f>SUMIFS(DATA!N:N,DATA!D:D,ANALYSIS!A16,DATA!E:E,"=Hybrid",DATA!A:A,"=maze")/COUNTIFS(DATA!D:D,ANALYSIS!A16,DATA!E:E,"=Hybrid",DATA!A:A,"=maze")</f>
        <v>81278</v>
      </c>
      <c r="K16">
        <v>15</v>
      </c>
      <c r="L16">
        <f>SUMIFS(DATA!N:N,DATA!D:D,ANALYSIS!A16,DATA!E:E,"=CBS",DATA!B:B,"=grouped")/COUNTIFS(DATA!D:D,ANALYSIS!A16,DATA!E:E,"=CBS",DATA!B:B,"=grouped")</f>
        <v>146864.66666666666</v>
      </c>
      <c r="M16">
        <f>SUMIFS(DATA!N:N,DATA!D:D,ANALYSIS!A16,DATA!E:E,"=Picat",DATA!B:B,"=grouped")/COUNTIFS(DATA!D:D,ANALYSIS!A16,DATA!E:E,"=Picat",DATA!B:B,"=grouped")</f>
        <v>165766.75</v>
      </c>
      <c r="N16">
        <f>SUMIFS(DATA!N:N,DATA!D:D,ANALYSIS!A16,DATA!E:E,"=Hybrid",DATA!B:B,"=grouped")/COUNTIFS(DATA!D:D,ANALYSIS!A16,DATA!E:E,"=Hybrid",DATA!B:B,"=grouped")</f>
        <v>92138.5</v>
      </c>
      <c r="P16">
        <v>15</v>
      </c>
      <c r="Q16">
        <f>SUMIFS(DATA!N:N,DATA!D:D,ANALYSIS!A16,DATA!E:E,"=CBS",DATA!B:B,"=random")/COUNTIFS(DATA!D:D,ANALYSIS!A16,DATA!E:E,"=CBS",DATA!B:B,"=random")</f>
        <v>104245</v>
      </c>
      <c r="R16">
        <f>SUMIFS(DATA!N:N,DATA!D:D,ANALYSIS!A16,DATA!E:E,"=Picat",DATA!B:B,"=random")/COUNTIFS(DATA!D:D,ANALYSIS!A16,DATA!E:E,"=Picat",DATA!B:B,"=random")</f>
        <v>285874</v>
      </c>
      <c r="S16">
        <f>SUMIFS(DATA!N:N,DATA!D:D,ANALYSIS!A16,DATA!E:E,"=Hybrid",DATA!B:B,"=random")/COUNTIFS(DATA!D:D,ANALYSIS!A16,DATA!E:E,"=Hybrid",DATA!B:B,"=random")</f>
        <v>125664</v>
      </c>
      <c r="U16">
        <v>15</v>
      </c>
      <c r="V16">
        <f>COUNTIFS(DATA!G:G,"=success",DATA!E:E,"=CBS",DATA!D:D,ANALYSIS!U16)</f>
        <v>5</v>
      </c>
      <c r="W16">
        <f>COUNTIFS(DATA!G:G,"=success",DATA!E:E,"=Picat",DATA!D:D,ANALYSIS!U16)</f>
        <v>8</v>
      </c>
      <c r="X16">
        <f>COUNTIFS(DATA!G:G,"=success",DATA!E:E,"=Hybrid",DATA!D:D,ANALYSIS!U16)</f>
        <v>8</v>
      </c>
    </row>
    <row r="17" spans="1:24" x14ac:dyDescent="0.25">
      <c r="A17">
        <v>16</v>
      </c>
      <c r="B17">
        <f>SUMIFS(DATA!N:N,DATA!D:D,ANALYSIS!A17,DATA!E:E,"=CBS",DATA!A:A,"=room")/COUNTIFS(DATA!D:D,ANALYSIS!A17,DATA!E:E,"=CBS",DATA!A:A,"=room")</f>
        <v>283509</v>
      </c>
      <c r="C17">
        <f>SUMIFS(DATA!N:N,DATA!D:D,ANALYSIS!A17,DATA!E:E,"=Picat",DATA!A:A,"=room")/COUNTIFS(DATA!D:D,ANALYSIS!A17,DATA!E:E,"=Picat",DATA!A:A,"=room")</f>
        <v>241002.75</v>
      </c>
      <c r="D17">
        <f>SUMIFS(DATA!N:N,DATA!D:D,ANALYSIS!A17,DATA!E:E,"=Hybrid",DATA!A:A,"=room")/COUNTIFS(DATA!D:D,ANALYSIS!A17,DATA!E:E,"=Hybrid",DATA!A:A,"=room")</f>
        <v>161575</v>
      </c>
      <c r="F17">
        <v>16</v>
      </c>
      <c r="G17">
        <f>SUMIFS(DATA!N:N,DATA!D:D,ANALYSIS!A17,DATA!E:E,"=CBS",DATA!A:A,"=maze")/COUNTIFS(DATA!D:D,ANALYSIS!A17,DATA!E:E,"=CBS",DATA!A:A,"=maze")</f>
        <v>89585</v>
      </c>
      <c r="H17">
        <f>SUMIFS(DATA!N:N,DATA!D:D,ANALYSIS!A17,DATA!E:E,"=Picat",DATA!A:A,"=maze")/COUNTIFS(DATA!D:D,ANALYSIS!A17,DATA!E:E,"=Picat",DATA!A:A,"=maze")</f>
        <v>356849</v>
      </c>
      <c r="I17">
        <f>SUMIFS(DATA!N:N,DATA!D:D,ANALYSIS!A17,DATA!E:E,"=Hybrid",DATA!A:A,"=maze")/COUNTIFS(DATA!D:D,ANALYSIS!A17,DATA!E:E,"=Hybrid",DATA!A:A,"=maze")</f>
        <v>97032.75</v>
      </c>
      <c r="K17">
        <v>16</v>
      </c>
      <c r="L17">
        <f>SUMIFS(DATA!N:N,DATA!D:D,ANALYSIS!A17,DATA!E:E,"=CBS",DATA!B:B,"=grouped")/COUNTIFS(DATA!D:D,ANALYSIS!A17,DATA!E:E,"=CBS",DATA!B:B,"=grouped")</f>
        <v>147327.33333333334</v>
      </c>
      <c r="M17">
        <f>SUMIFS(DATA!N:N,DATA!D:D,ANALYSIS!A17,DATA!E:E,"=Picat",DATA!B:B,"=grouped")/COUNTIFS(DATA!D:D,ANALYSIS!A17,DATA!E:E,"=Picat",DATA!B:B,"=grouped")</f>
        <v>240401</v>
      </c>
      <c r="N17">
        <f>SUMIFS(DATA!N:N,DATA!D:D,ANALYSIS!A17,DATA!E:E,"=Hybrid",DATA!B:B,"=grouped")/COUNTIFS(DATA!D:D,ANALYSIS!A17,DATA!E:E,"=Hybrid",DATA!B:B,"=grouped")</f>
        <v>91104</v>
      </c>
      <c r="P17">
        <v>16</v>
      </c>
      <c r="Q17">
        <f>SUMIFS(DATA!N:N,DATA!D:D,ANALYSIS!A17,DATA!E:E,"=CBS",DATA!B:B,"=random")/COUNTIFS(DATA!D:D,ANALYSIS!A17,DATA!E:E,"=CBS",DATA!B:B,"=random")</f>
        <v>196895.5</v>
      </c>
      <c r="R17">
        <f>SUMIFS(DATA!N:N,DATA!D:D,ANALYSIS!A17,DATA!E:E,"=Picat",DATA!B:B,"=random")/COUNTIFS(DATA!D:D,ANALYSIS!A17,DATA!E:E,"=Picat",DATA!B:B,"=random")</f>
        <v>357450.75</v>
      </c>
      <c r="S17">
        <f>SUMIFS(DATA!N:N,DATA!D:D,ANALYSIS!A17,DATA!E:E,"=Hybrid",DATA!B:B,"=random")/COUNTIFS(DATA!D:D,ANALYSIS!A17,DATA!E:E,"=Hybrid",DATA!B:B,"=random")</f>
        <v>167503.75</v>
      </c>
      <c r="U17">
        <v>16</v>
      </c>
      <c r="V17">
        <f>COUNTIFS(DATA!G:G,"=success",DATA!E:E,"=CBS",DATA!D:D,ANALYSIS!U17)</f>
        <v>5</v>
      </c>
      <c r="W17">
        <f>COUNTIFS(DATA!G:G,"=success",DATA!E:E,"=Picat",DATA!D:D,ANALYSIS!U17)</f>
        <v>8</v>
      </c>
      <c r="X17">
        <f>COUNTIFS(DATA!G:G,"=success",DATA!E:E,"=Hybrid",DATA!D:D,ANALYSIS!U17)</f>
        <v>8</v>
      </c>
    </row>
    <row r="18" spans="1:24" x14ac:dyDescent="0.25">
      <c r="A18">
        <v>17</v>
      </c>
      <c r="B18">
        <f>SUMIFS(DATA!N:N,DATA!D:D,ANALYSIS!A18,DATA!E:E,"=CBS",DATA!A:A,"=room")/COUNTIFS(DATA!D:D,ANALYSIS!A18,DATA!E:E,"=CBS",DATA!A:A,"=room")</f>
        <v>448421.5</v>
      </c>
      <c r="C18">
        <f>SUMIFS(DATA!N:N,DATA!D:D,ANALYSIS!A18,DATA!E:E,"=Picat",DATA!A:A,"=room")/COUNTIFS(DATA!D:D,ANALYSIS!A18,DATA!E:E,"=Picat",DATA!A:A,"=room")</f>
        <v>374441.75</v>
      </c>
      <c r="D18">
        <f>SUMIFS(DATA!N:N,DATA!D:D,ANALYSIS!A18,DATA!E:E,"=Hybrid",DATA!A:A,"=room")/COUNTIFS(DATA!D:D,ANALYSIS!A18,DATA!E:E,"=Hybrid",DATA!A:A,"=room")</f>
        <v>218824.5</v>
      </c>
      <c r="F18">
        <v>17</v>
      </c>
      <c r="G18">
        <f>SUMIFS(DATA!N:N,DATA!D:D,ANALYSIS!A18,DATA!E:E,"=CBS",DATA!A:A,"=maze")/COUNTIFS(DATA!D:D,ANALYSIS!A18,DATA!E:E,"=CBS",DATA!A:A,"=maze")</f>
        <v>137546</v>
      </c>
      <c r="H18">
        <f>SUMIFS(DATA!N:N,DATA!D:D,ANALYSIS!A18,DATA!E:E,"=Picat",DATA!A:A,"=maze")/COUNTIFS(DATA!D:D,ANALYSIS!A18,DATA!E:E,"=Picat",DATA!A:A,"=maze")</f>
        <v>395107.5</v>
      </c>
      <c r="I18">
        <f>SUMIFS(DATA!N:N,DATA!D:D,ANALYSIS!A18,DATA!E:E,"=Hybrid",DATA!A:A,"=maze")/COUNTIFS(DATA!D:D,ANALYSIS!A18,DATA!E:E,"=Hybrid",DATA!A:A,"=maze")</f>
        <v>134717</v>
      </c>
      <c r="K18">
        <v>17</v>
      </c>
      <c r="L18">
        <f>SUMIFS(DATA!N:N,DATA!D:D,ANALYSIS!A18,DATA!E:E,"=CBS",DATA!B:B,"=grouped")/COUNTIFS(DATA!D:D,ANALYSIS!A18,DATA!E:E,"=CBS",DATA!B:B,"=grouped")</f>
        <v>309804.66666666669</v>
      </c>
      <c r="M18">
        <f>SUMIFS(DATA!N:N,DATA!D:D,ANALYSIS!A18,DATA!E:E,"=Picat",DATA!B:B,"=grouped")/COUNTIFS(DATA!D:D,ANALYSIS!A18,DATA!E:E,"=Picat",DATA!B:B,"=grouped")</f>
        <v>253629</v>
      </c>
      <c r="N18">
        <f>SUMIFS(DATA!N:N,DATA!D:D,ANALYSIS!A18,DATA!E:E,"=Hybrid",DATA!B:B,"=grouped")/COUNTIFS(DATA!D:D,ANALYSIS!A18,DATA!E:E,"=Hybrid",DATA!B:B,"=grouped")</f>
        <v>133869.75</v>
      </c>
      <c r="P18">
        <v>17</v>
      </c>
      <c r="Q18">
        <f>SUMIFS(DATA!N:N,DATA!D:D,ANALYSIS!A18,DATA!E:E,"=CBS",DATA!B:B,"=random")/COUNTIFS(DATA!D:D,ANALYSIS!A18,DATA!E:E,"=CBS",DATA!B:B,"=random")</f>
        <v>190033.5</v>
      </c>
      <c r="R18">
        <f>SUMIFS(DATA!N:N,DATA!D:D,ANALYSIS!A18,DATA!E:E,"=Picat",DATA!B:B,"=random")/COUNTIFS(DATA!D:D,ANALYSIS!A18,DATA!E:E,"=Picat",DATA!B:B,"=random")</f>
        <v>515920.25</v>
      </c>
      <c r="S18">
        <f>SUMIFS(DATA!N:N,DATA!D:D,ANALYSIS!A18,DATA!E:E,"=Hybrid",DATA!B:B,"=random")/COUNTIFS(DATA!D:D,ANALYSIS!A18,DATA!E:E,"=Hybrid",DATA!B:B,"=random")</f>
        <v>219671.75</v>
      </c>
      <c r="U18">
        <v>17</v>
      </c>
      <c r="V18">
        <f>COUNTIFS(DATA!G:G,"=success",DATA!E:E,"=CBS",DATA!D:D,ANALYSIS!U18)</f>
        <v>4</v>
      </c>
      <c r="W18">
        <f>COUNTIFS(DATA!G:G,"=success",DATA!E:E,"=Picat",DATA!D:D,ANALYSIS!U18)</f>
        <v>6</v>
      </c>
      <c r="X18">
        <f>COUNTIFS(DATA!G:G,"=success",DATA!E:E,"=Hybrid",DATA!D:D,ANALYSIS!U18)</f>
        <v>8</v>
      </c>
    </row>
    <row r="19" spans="1:24" x14ac:dyDescent="0.25">
      <c r="A19">
        <v>18</v>
      </c>
      <c r="B19">
        <f>SUMIFS(DATA!N:N,DATA!D:D,ANALYSIS!A19,DATA!E:E,"=CBS",DATA!A:A,"=room")/COUNTIFS(DATA!D:D,ANALYSIS!A19,DATA!E:E,"=CBS",DATA!A:A,"=room")</f>
        <v>600131</v>
      </c>
      <c r="C19">
        <f>SUMIFS(DATA!N:N,DATA!D:D,ANALYSIS!A19,DATA!E:E,"=Picat",DATA!A:A,"=room")/COUNTIFS(DATA!D:D,ANALYSIS!A19,DATA!E:E,"=Picat",DATA!A:A,"=room")</f>
        <v>339528.66666666669</v>
      </c>
      <c r="D19">
        <f>SUMIFS(DATA!N:N,DATA!D:D,ANALYSIS!A19,DATA!E:E,"=Hybrid",DATA!A:A,"=room")/COUNTIFS(DATA!D:D,ANALYSIS!A19,DATA!E:E,"=Hybrid",DATA!A:A,"=room")</f>
        <v>262456.25</v>
      </c>
      <c r="F19">
        <v>18</v>
      </c>
      <c r="G19">
        <f>SUMIFS(DATA!N:N,DATA!D:D,ANALYSIS!A19,DATA!E:E,"=CBS",DATA!A:A,"=maze")/COUNTIFS(DATA!D:D,ANALYSIS!A19,DATA!E:E,"=CBS",DATA!A:A,"=maze")</f>
        <v>227280.33333333334</v>
      </c>
      <c r="H19">
        <f>SUMIFS(DATA!N:N,DATA!D:D,ANALYSIS!A19,DATA!E:E,"=Picat",DATA!A:A,"=maze")/COUNTIFS(DATA!D:D,ANALYSIS!A19,DATA!E:E,"=Picat",DATA!A:A,"=maze")</f>
        <v>483366.66666666669</v>
      </c>
      <c r="I19">
        <f>SUMIFS(DATA!N:N,DATA!D:D,ANALYSIS!A19,DATA!E:E,"=Hybrid",DATA!A:A,"=maze")/COUNTIFS(DATA!D:D,ANALYSIS!A19,DATA!E:E,"=Hybrid",DATA!A:A,"=maze")</f>
        <v>100059.5</v>
      </c>
      <c r="K19">
        <v>18</v>
      </c>
      <c r="L19">
        <f>SUMIFS(DATA!N:N,DATA!D:D,ANALYSIS!A19,DATA!E:E,"=CBS",DATA!B:B,"=grouped")/COUNTIFS(DATA!D:D,ANALYSIS!A19,DATA!E:E,"=CBS",DATA!B:B,"=grouped")</f>
        <v>304234.5</v>
      </c>
      <c r="M19">
        <f>SUMIFS(DATA!N:N,DATA!D:D,ANALYSIS!A19,DATA!E:E,"=Picat",DATA!B:B,"=grouped")/COUNTIFS(DATA!D:D,ANALYSIS!A19,DATA!E:E,"=Picat",DATA!B:B,"=grouped")</f>
        <v>364210.75</v>
      </c>
      <c r="N19">
        <f>SUMIFS(DATA!N:N,DATA!D:D,ANALYSIS!A19,DATA!E:E,"=Hybrid",DATA!B:B,"=grouped")/COUNTIFS(DATA!D:D,ANALYSIS!A19,DATA!E:E,"=Hybrid",DATA!B:B,"=grouped")</f>
        <v>169438.25</v>
      </c>
      <c r="P19">
        <v>18</v>
      </c>
      <c r="Q19">
        <f>SUMIFS(DATA!N:N,DATA!D:D,ANALYSIS!A19,DATA!E:E,"=CBS",DATA!B:B,"=random")/COUNTIFS(DATA!D:D,ANALYSIS!A19,DATA!E:E,"=CBS",DATA!B:B,"=random")</f>
        <v>336751.5</v>
      </c>
      <c r="R19">
        <f>SUMIFS(DATA!N:N,DATA!D:D,ANALYSIS!A19,DATA!E:E,"=Picat",DATA!B:B,"=random")/COUNTIFS(DATA!D:D,ANALYSIS!A19,DATA!E:E,"=Picat",DATA!B:B,"=random")</f>
        <v>505921.5</v>
      </c>
      <c r="S19">
        <f>SUMIFS(DATA!N:N,DATA!D:D,ANALYSIS!A19,DATA!E:E,"=Hybrid",DATA!B:B,"=random")/COUNTIFS(DATA!D:D,ANALYSIS!A19,DATA!E:E,"=Hybrid",DATA!B:B,"=random")</f>
        <v>193077.5</v>
      </c>
      <c r="U19">
        <v>18</v>
      </c>
      <c r="V19">
        <f>COUNTIFS(DATA!G:G,"=success",DATA!E:E,"=CBS",DATA!D:D,ANALYSIS!U19)</f>
        <v>3</v>
      </c>
      <c r="W19">
        <f>COUNTIFS(DATA!G:G,"=success",DATA!E:E,"=Picat",DATA!D:D,ANALYSIS!U19)</f>
        <v>6</v>
      </c>
      <c r="X19">
        <f>COUNTIFS(DATA!G:G,"=success",DATA!E:E,"=Hybrid",DATA!D:D,ANALYSIS!U19)</f>
        <v>8</v>
      </c>
    </row>
    <row r="20" spans="1:24" x14ac:dyDescent="0.25">
      <c r="A20">
        <v>19</v>
      </c>
      <c r="B20" t="e">
        <f>SUMIFS(DATA!N:N,DATA!D:D,ANALYSIS!A20,DATA!E:E,"=CBS",DATA!A:A,"=room")/COUNTIFS(DATA!D:D,ANALYSIS!A20,DATA!E:E,"=CBS",DATA!A:A,"=room")</f>
        <v>#DIV/0!</v>
      </c>
      <c r="C20">
        <f>SUMIFS(DATA!N:N,DATA!D:D,ANALYSIS!A20,DATA!E:E,"=Picat",DATA!A:A,"=room")/COUNTIFS(DATA!D:D,ANALYSIS!A20,DATA!E:E,"=Picat",DATA!A:A,"=room")</f>
        <v>387090</v>
      </c>
      <c r="D20">
        <f>SUMIFS(DATA!N:N,DATA!D:D,ANALYSIS!A20,DATA!E:E,"=Hybrid",DATA!A:A,"=room")/COUNTIFS(DATA!D:D,ANALYSIS!A20,DATA!E:E,"=Hybrid",DATA!A:A,"=room")</f>
        <v>380414.5</v>
      </c>
      <c r="F20">
        <v>19</v>
      </c>
      <c r="G20">
        <f>SUMIFS(DATA!N:N,DATA!D:D,ANALYSIS!A20,DATA!E:E,"=CBS",DATA!A:A,"=maze")/COUNTIFS(DATA!D:D,ANALYSIS!A20,DATA!E:E,"=CBS",DATA!A:A,"=maze")</f>
        <v>412153.33333333331</v>
      </c>
      <c r="H20">
        <f>SUMIFS(DATA!N:N,DATA!D:D,ANALYSIS!A20,DATA!E:E,"=Picat",DATA!A:A,"=maze")/COUNTIFS(DATA!D:D,ANALYSIS!A20,DATA!E:E,"=Picat",DATA!A:A,"=maze")</f>
        <v>485704</v>
      </c>
      <c r="I20">
        <f>SUMIFS(DATA!N:N,DATA!D:D,ANALYSIS!A20,DATA!E:E,"=Hybrid",DATA!A:A,"=maze")/COUNTIFS(DATA!D:D,ANALYSIS!A20,DATA!E:E,"=Hybrid",DATA!A:A,"=maze")</f>
        <v>338775.25</v>
      </c>
      <c r="K20">
        <v>19</v>
      </c>
      <c r="L20">
        <f>SUMIFS(DATA!N:N,DATA!D:D,ANALYSIS!A20,DATA!E:E,"=CBS",DATA!B:B,"=grouped")/COUNTIFS(DATA!D:D,ANALYSIS!A20,DATA!E:E,"=CBS",DATA!B:B,"=grouped")</f>
        <v>420555</v>
      </c>
      <c r="M20">
        <f>SUMIFS(DATA!N:N,DATA!D:D,ANALYSIS!A20,DATA!E:E,"=Picat",DATA!B:B,"=grouped")/COUNTIFS(DATA!D:D,ANALYSIS!A20,DATA!E:E,"=Picat",DATA!B:B,"=grouped")</f>
        <v>357540.25</v>
      </c>
      <c r="N20">
        <f>SUMIFS(DATA!N:N,DATA!D:D,ANALYSIS!A20,DATA!E:E,"=Hybrid",DATA!B:B,"=grouped")/COUNTIFS(DATA!D:D,ANALYSIS!A20,DATA!E:E,"=Hybrid",DATA!B:B,"=grouped")</f>
        <v>294740.5</v>
      </c>
      <c r="P20">
        <v>19</v>
      </c>
      <c r="Q20">
        <f>SUMIFS(DATA!N:N,DATA!D:D,ANALYSIS!A20,DATA!E:E,"=CBS",DATA!B:B,"=random")/COUNTIFS(DATA!D:D,ANALYSIS!A20,DATA!E:E,"=CBS",DATA!B:B,"=random")</f>
        <v>395350</v>
      </c>
      <c r="R20">
        <f>SUMIFS(DATA!N:N,DATA!D:D,ANALYSIS!A20,DATA!E:E,"=Picat",DATA!B:B,"=random")/COUNTIFS(DATA!D:D,ANALYSIS!A20,DATA!E:E,"=Picat",DATA!B:B,"=random")</f>
        <v>594110.5</v>
      </c>
      <c r="S20">
        <f>SUMIFS(DATA!N:N,DATA!D:D,ANALYSIS!A20,DATA!E:E,"=Hybrid",DATA!B:B,"=random")/COUNTIFS(DATA!D:D,ANALYSIS!A20,DATA!E:E,"=Hybrid",DATA!B:B,"=random")</f>
        <v>424449.25</v>
      </c>
      <c r="U20">
        <v>19</v>
      </c>
      <c r="V20">
        <f>COUNTIFS(DATA!G:G,"=success",DATA!E:E,"=CBS",DATA!D:D,ANALYSIS!U20)</f>
        <v>2</v>
      </c>
      <c r="W20">
        <f>COUNTIFS(DATA!G:G,"=success",DATA!E:E,"=Picat",DATA!D:D,ANALYSIS!U20)</f>
        <v>5</v>
      </c>
      <c r="X20">
        <f>COUNTIFS(DATA!G:G,"=success",DATA!E:E,"=Hybrid",DATA!D:D,ANALYSIS!U20)</f>
        <v>8</v>
      </c>
    </row>
    <row r="21" spans="1:24" x14ac:dyDescent="0.25">
      <c r="A21">
        <v>20</v>
      </c>
      <c r="B21" t="e">
        <f>SUMIFS(DATA!N:N,DATA!D:D,ANALYSIS!A21,DATA!E:E,"=CBS",DATA!A:A,"=room")/COUNTIFS(DATA!D:D,ANALYSIS!A21,DATA!E:E,"=CBS",DATA!A:A,"=room")</f>
        <v>#DIV/0!</v>
      </c>
      <c r="C21">
        <f>SUMIFS(DATA!N:N,DATA!D:D,ANALYSIS!A21,DATA!E:E,"=Picat",DATA!A:A,"=room")/COUNTIFS(DATA!D:D,ANALYSIS!A21,DATA!E:E,"=Picat",DATA!A:A,"=room")</f>
        <v>342965</v>
      </c>
      <c r="D21">
        <f>SUMIFS(DATA!N:N,DATA!D:D,ANALYSIS!A21,DATA!E:E,"=Hybrid",DATA!A:A,"=room")/COUNTIFS(DATA!D:D,ANALYSIS!A21,DATA!E:E,"=Hybrid",DATA!A:A,"=room")</f>
        <v>340734.75</v>
      </c>
      <c r="F21">
        <v>20</v>
      </c>
      <c r="G21">
        <f>SUMIFS(DATA!N:N,DATA!D:D,ANALYSIS!A21,DATA!E:E,"=CBS",DATA!A:A,"=maze")/COUNTIFS(DATA!D:D,ANALYSIS!A21,DATA!E:E,"=CBS",DATA!A:A,"=maze")</f>
        <v>486601.5</v>
      </c>
      <c r="H21">
        <f>SUMIFS(DATA!N:N,DATA!D:D,ANALYSIS!A21,DATA!E:E,"=Picat",DATA!A:A,"=maze")/COUNTIFS(DATA!D:D,ANALYSIS!A21,DATA!E:E,"=Picat",DATA!A:A,"=maze")</f>
        <v>550783.66666666663</v>
      </c>
      <c r="I21">
        <f>SUMIFS(DATA!N:N,DATA!D:D,ANALYSIS!A21,DATA!E:E,"=Hybrid",DATA!A:A,"=maze")/COUNTIFS(DATA!D:D,ANALYSIS!A21,DATA!E:E,"=Hybrid",DATA!A:A,"=maze")</f>
        <v>296837.75</v>
      </c>
      <c r="K21">
        <v>20</v>
      </c>
      <c r="L21">
        <f>SUMIFS(DATA!N:N,DATA!D:D,ANALYSIS!A21,DATA!E:E,"=CBS",DATA!B:B,"=grouped")/COUNTIFS(DATA!D:D,ANALYSIS!A21,DATA!E:E,"=CBS",DATA!B:B,"=grouped")</f>
        <v>600122</v>
      </c>
      <c r="M21">
        <f>SUMIFS(DATA!N:N,DATA!D:D,ANALYSIS!A21,DATA!E:E,"=Picat",DATA!B:B,"=grouped")/COUNTIFS(DATA!D:D,ANALYSIS!A21,DATA!E:E,"=Picat",DATA!B:B,"=grouped")</f>
        <v>437408.75</v>
      </c>
      <c r="N21">
        <f>SUMIFS(DATA!N:N,DATA!D:D,ANALYSIS!A21,DATA!E:E,"=Hybrid",DATA!B:B,"=grouped")/COUNTIFS(DATA!D:D,ANALYSIS!A21,DATA!E:E,"=Hybrid",DATA!B:B,"=grouped")</f>
        <v>248555.75</v>
      </c>
      <c r="P21">
        <v>20</v>
      </c>
      <c r="Q21">
        <f>SUMIFS(DATA!N:N,DATA!D:D,ANALYSIS!A21,DATA!E:E,"=CBS",DATA!B:B,"=random")/COUNTIFS(DATA!D:D,ANALYSIS!A21,DATA!E:E,"=CBS",DATA!B:B,"=random")</f>
        <v>373081</v>
      </c>
      <c r="R21">
        <f>SUMIFS(DATA!N:N,DATA!D:D,ANALYSIS!A21,DATA!E:E,"=Picat",DATA!B:B,"=random")/COUNTIFS(DATA!D:D,ANALYSIS!A21,DATA!E:E,"=Picat",DATA!B:B,"=random")</f>
        <v>588646</v>
      </c>
      <c r="S21">
        <f>SUMIFS(DATA!N:N,DATA!D:D,ANALYSIS!A21,DATA!E:E,"=Hybrid",DATA!B:B,"=random")/COUNTIFS(DATA!D:D,ANALYSIS!A21,DATA!E:E,"=Hybrid",DATA!B:B,"=random")</f>
        <v>389016.75</v>
      </c>
      <c r="U21">
        <v>20</v>
      </c>
      <c r="V21">
        <f>COUNTIFS(DATA!G:G,"=success",DATA!E:E,"=CBS",DATA!D:D,ANALYSIS!U21)</f>
        <v>1</v>
      </c>
      <c r="W21">
        <f>COUNTIFS(DATA!G:G,"=success",DATA!E:E,"=Picat",DATA!D:D,ANALYSIS!U21)</f>
        <v>5</v>
      </c>
      <c r="X21">
        <f>COUNTIFS(DATA!G:G,"=success",DATA!E:E,"=Hybrid",DATA!D:D,ANALYSIS!U21)</f>
        <v>8</v>
      </c>
    </row>
    <row r="22" spans="1:24" x14ac:dyDescent="0.25">
      <c r="A22">
        <v>21</v>
      </c>
      <c r="B22" t="e">
        <f>SUMIFS(DATA!N:N,DATA!D:D,ANALYSIS!A22,DATA!E:E,"=CBS",DATA!A:A,"=room")/COUNTIFS(DATA!D:D,ANALYSIS!A22,DATA!E:E,"=CBS",DATA!A:A,"=room")</f>
        <v>#DIV/0!</v>
      </c>
      <c r="C22">
        <f>SUMIFS(DATA!N:N,DATA!D:D,ANALYSIS!A22,DATA!E:E,"=Picat",DATA!A:A,"=room")/COUNTIFS(DATA!D:D,ANALYSIS!A22,DATA!E:E,"=Picat",DATA!A:A,"=room")</f>
        <v>342926</v>
      </c>
      <c r="D22">
        <f>SUMIFS(DATA!N:N,DATA!D:D,ANALYSIS!A22,DATA!E:E,"=Hybrid",DATA!A:A,"=room")/COUNTIFS(DATA!D:D,ANALYSIS!A22,DATA!E:E,"=Hybrid",DATA!A:A,"=room")</f>
        <v>343922.75</v>
      </c>
      <c r="F22">
        <v>21</v>
      </c>
      <c r="G22">
        <f>SUMIFS(DATA!N:N,DATA!D:D,ANALYSIS!A22,DATA!E:E,"=CBS",DATA!A:A,"=maze")/COUNTIFS(DATA!D:D,ANALYSIS!A22,DATA!E:E,"=CBS",DATA!A:A,"=maze")</f>
        <v>427546</v>
      </c>
      <c r="H22">
        <f>SUMIFS(DATA!N:N,DATA!D:D,ANALYSIS!A22,DATA!E:E,"=Picat",DATA!A:A,"=maze")/COUNTIFS(DATA!D:D,ANALYSIS!A22,DATA!E:E,"=Picat",DATA!A:A,"=maze")</f>
        <v>522410</v>
      </c>
      <c r="I22">
        <f>SUMIFS(DATA!N:N,DATA!D:D,ANALYSIS!A22,DATA!E:E,"=Hybrid",DATA!A:A,"=maze")/COUNTIFS(DATA!D:D,ANALYSIS!A22,DATA!E:E,"=Hybrid",DATA!A:A,"=maze")</f>
        <v>501688</v>
      </c>
      <c r="K22">
        <v>21</v>
      </c>
      <c r="L22" t="e">
        <f>SUMIFS(DATA!N:N,DATA!D:D,ANALYSIS!A22,DATA!E:E,"=CBS",DATA!B:B,"=grouped")/COUNTIFS(DATA!D:D,ANALYSIS!A22,DATA!E:E,"=CBS",DATA!B:B,"=grouped")</f>
        <v>#DIV/0!</v>
      </c>
      <c r="M22">
        <f>SUMIFS(DATA!N:N,DATA!D:D,ANALYSIS!A22,DATA!E:E,"=Picat",DATA!B:B,"=grouped")/COUNTIFS(DATA!D:D,ANALYSIS!A22,DATA!E:E,"=Picat",DATA!B:B,"=grouped")</f>
        <v>471182</v>
      </c>
      <c r="N22">
        <f>SUMIFS(DATA!N:N,DATA!D:D,ANALYSIS!A22,DATA!E:E,"=Hybrid",DATA!B:B,"=grouped")/COUNTIFS(DATA!D:D,ANALYSIS!A22,DATA!E:E,"=Hybrid",DATA!B:B,"=grouped")</f>
        <v>475200.75</v>
      </c>
      <c r="P22">
        <v>21</v>
      </c>
      <c r="Q22">
        <f>SUMIFS(DATA!N:N,DATA!D:D,ANALYSIS!A22,DATA!E:E,"=CBS",DATA!B:B,"=random")/COUNTIFS(DATA!D:D,ANALYSIS!A22,DATA!E:E,"=CBS",DATA!B:B,"=random")</f>
        <v>427546</v>
      </c>
      <c r="R22">
        <f>SUMIFS(DATA!N:N,DATA!D:D,ANALYSIS!A22,DATA!E:E,"=Picat",DATA!B:B,"=random")/COUNTIFS(DATA!D:D,ANALYSIS!A22,DATA!E:E,"=Picat",DATA!B:B,"=random")</f>
        <v>368354</v>
      </c>
      <c r="S22">
        <f>SUMIFS(DATA!N:N,DATA!D:D,ANALYSIS!A22,DATA!E:E,"=Hybrid",DATA!B:B,"=random")/COUNTIFS(DATA!D:D,ANALYSIS!A22,DATA!E:E,"=Hybrid",DATA!B:B,"=random")</f>
        <v>370410</v>
      </c>
      <c r="U22">
        <v>21</v>
      </c>
      <c r="V22">
        <f>COUNTIFS(DATA!G:G,"=success",DATA!E:E,"=CBS",DATA!D:D,ANALYSIS!U22)</f>
        <v>1</v>
      </c>
      <c r="W22">
        <f>COUNTIFS(DATA!G:G,"=success",DATA!E:E,"=Picat",DATA!D:D,ANALYSIS!U22)</f>
        <v>4</v>
      </c>
      <c r="X22">
        <f>COUNTIFS(DATA!G:G,"=success",DATA!E:E,"=Hybrid",DATA!D:D,ANALYSIS!U22)</f>
        <v>7</v>
      </c>
    </row>
    <row r="23" spans="1:24" x14ac:dyDescent="0.25">
      <c r="A23">
        <v>22</v>
      </c>
      <c r="B23" t="e">
        <f>SUMIFS(DATA!N:N,DATA!D:D,ANALYSIS!A23,DATA!E:E,"=CBS",DATA!A:A,"=room")/COUNTIFS(DATA!D:D,ANALYSIS!A23,DATA!E:E,"=CBS",DATA!A:A,"=room")</f>
        <v>#DIV/0!</v>
      </c>
      <c r="C23">
        <f>SUMIFS(DATA!N:N,DATA!D:D,ANALYSIS!A23,DATA!E:E,"=Picat",DATA!A:A,"=room")/COUNTIFS(DATA!D:D,ANALYSIS!A23,DATA!E:E,"=Picat",DATA!A:A,"=room")</f>
        <v>557517.5</v>
      </c>
      <c r="D23">
        <f>SUMIFS(DATA!N:N,DATA!D:D,ANALYSIS!A23,DATA!E:E,"=Hybrid",DATA!A:A,"=room")/COUNTIFS(DATA!D:D,ANALYSIS!A23,DATA!E:E,"=Hybrid",DATA!A:A,"=room")</f>
        <v>440093.5</v>
      </c>
      <c r="F23">
        <v>22</v>
      </c>
      <c r="G23">
        <f>SUMIFS(DATA!N:N,DATA!D:D,ANALYSIS!A23,DATA!E:E,"=CBS",DATA!A:A,"=maze")/COUNTIFS(DATA!D:D,ANALYSIS!A23,DATA!E:E,"=CBS",DATA!A:A,"=maze")</f>
        <v>431508</v>
      </c>
      <c r="H23">
        <f>SUMIFS(DATA!N:N,DATA!D:D,ANALYSIS!A23,DATA!E:E,"=Picat",DATA!A:A,"=maze")/COUNTIFS(DATA!D:D,ANALYSIS!A23,DATA!E:E,"=Picat",DATA!A:A,"=maze")</f>
        <v>489349.5</v>
      </c>
      <c r="I23">
        <f>SUMIFS(DATA!N:N,DATA!D:D,ANALYSIS!A23,DATA!E:E,"=Hybrid",DATA!A:A,"=maze")/COUNTIFS(DATA!D:D,ANALYSIS!A23,DATA!E:E,"=Hybrid",DATA!A:A,"=maze")</f>
        <v>400904</v>
      </c>
      <c r="K23">
        <v>22</v>
      </c>
      <c r="L23" t="e">
        <f>SUMIFS(DATA!N:N,DATA!D:D,ANALYSIS!A23,DATA!E:E,"=CBS",DATA!B:B,"=grouped")/COUNTIFS(DATA!D:D,ANALYSIS!A23,DATA!E:E,"=CBS",DATA!B:B,"=grouped")</f>
        <v>#DIV/0!</v>
      </c>
      <c r="M23">
        <f>SUMIFS(DATA!N:N,DATA!D:D,ANALYSIS!A23,DATA!E:E,"=Picat",DATA!B:B,"=grouped")/COUNTIFS(DATA!D:D,ANALYSIS!A23,DATA!E:E,"=Picat",DATA!B:B,"=grouped")</f>
        <v>571523</v>
      </c>
      <c r="N23">
        <f>SUMIFS(DATA!N:N,DATA!D:D,ANALYSIS!A23,DATA!E:E,"=Hybrid",DATA!B:B,"=grouped")/COUNTIFS(DATA!D:D,ANALYSIS!A23,DATA!E:E,"=Hybrid",DATA!B:B,"=grouped")</f>
        <v>423310.75</v>
      </c>
      <c r="P23">
        <v>22</v>
      </c>
      <c r="Q23">
        <f>SUMIFS(DATA!N:N,DATA!D:D,ANALYSIS!A23,DATA!E:E,"=CBS",DATA!B:B,"=random")/COUNTIFS(DATA!D:D,ANALYSIS!A23,DATA!E:E,"=CBS",DATA!B:B,"=random")</f>
        <v>431508</v>
      </c>
      <c r="R23">
        <f>SUMIFS(DATA!N:N,DATA!D:D,ANALYSIS!A23,DATA!E:E,"=Picat",DATA!B:B,"=random")/COUNTIFS(DATA!D:D,ANALYSIS!A23,DATA!E:E,"=Picat",DATA!B:B,"=random")</f>
        <v>379165</v>
      </c>
      <c r="S23">
        <f>SUMIFS(DATA!N:N,DATA!D:D,ANALYSIS!A23,DATA!E:E,"=Hybrid",DATA!B:B,"=random")/COUNTIFS(DATA!D:D,ANALYSIS!A23,DATA!E:E,"=Hybrid",DATA!B:B,"=random")</f>
        <v>423281</v>
      </c>
      <c r="U23">
        <v>22</v>
      </c>
      <c r="V23">
        <f>COUNTIFS(DATA!G:G,"=success",DATA!E:E,"=CBS",DATA!D:D,ANALYSIS!U23)</f>
        <v>1</v>
      </c>
      <c r="W23">
        <f>COUNTIFS(DATA!G:G,"=success",DATA!E:E,"=Picat",DATA!D:D,ANALYSIS!U23)</f>
        <v>2</v>
      </c>
      <c r="X23">
        <f>COUNTIFS(DATA!G:G,"=success",DATA!E:E,"=Hybrid",DATA!D:D,ANALYSIS!U23)</f>
        <v>7</v>
      </c>
    </row>
    <row r="24" spans="1:24" x14ac:dyDescent="0.25">
      <c r="A24">
        <v>23</v>
      </c>
      <c r="B24" t="e">
        <f>SUMIFS(DATA!N:N,DATA!D:D,ANALYSIS!A24,DATA!E:E,"=CBS",DATA!A:A,"=room")/COUNTIFS(DATA!D:D,ANALYSIS!A24,DATA!E:E,"=CBS",DATA!A:A,"=room")</f>
        <v>#DIV/0!</v>
      </c>
      <c r="C24">
        <f>SUMIFS(DATA!N:N,DATA!D:D,ANALYSIS!A24,DATA!E:E,"=Picat",DATA!A:A,"=room")/COUNTIFS(DATA!D:D,ANALYSIS!A24,DATA!E:E,"=Picat",DATA!A:A,"=room")</f>
        <v>360196</v>
      </c>
      <c r="D24">
        <f>SUMIFS(DATA!N:N,DATA!D:D,ANALYSIS!A24,DATA!E:E,"=Hybrid",DATA!A:A,"=room")/COUNTIFS(DATA!D:D,ANALYSIS!A24,DATA!E:E,"=Hybrid",DATA!A:A,"=room")</f>
        <v>561231.25</v>
      </c>
      <c r="F24">
        <v>23</v>
      </c>
      <c r="G24">
        <f>SUMIFS(DATA!N:N,DATA!D:D,ANALYSIS!A24,DATA!E:E,"=CBS",DATA!A:A,"=maze")/COUNTIFS(DATA!D:D,ANALYSIS!A24,DATA!E:E,"=CBS",DATA!A:A,"=maze")</f>
        <v>600133</v>
      </c>
      <c r="H24">
        <f>SUMIFS(DATA!N:N,DATA!D:D,ANALYSIS!A24,DATA!E:E,"=Picat",DATA!A:A,"=maze")/COUNTIFS(DATA!D:D,ANALYSIS!A24,DATA!E:E,"=Picat",DATA!A:A,"=maze")</f>
        <v>600177</v>
      </c>
      <c r="I24">
        <f>SUMIFS(DATA!N:N,DATA!D:D,ANALYSIS!A24,DATA!E:E,"=Hybrid",DATA!A:A,"=maze")/COUNTIFS(DATA!D:D,ANALYSIS!A24,DATA!E:E,"=Hybrid",DATA!A:A,"=maze")</f>
        <v>525942.66666666663</v>
      </c>
      <c r="K24">
        <v>23</v>
      </c>
      <c r="L24" t="e">
        <f>SUMIFS(DATA!N:N,DATA!D:D,ANALYSIS!A24,DATA!E:E,"=CBS",DATA!B:B,"=grouped")/COUNTIFS(DATA!D:D,ANALYSIS!A24,DATA!E:E,"=CBS",DATA!B:B,"=grouped")</f>
        <v>#DIV/0!</v>
      </c>
      <c r="M24">
        <f>SUMIFS(DATA!N:N,DATA!D:D,ANALYSIS!A24,DATA!E:E,"=Picat",DATA!B:B,"=grouped")/COUNTIFS(DATA!D:D,ANALYSIS!A24,DATA!E:E,"=Picat",DATA!B:B,"=grouped")</f>
        <v>360196</v>
      </c>
      <c r="N24">
        <f>SUMIFS(DATA!N:N,DATA!D:D,ANALYSIS!A24,DATA!E:E,"=Hybrid",DATA!B:B,"=grouped")/COUNTIFS(DATA!D:D,ANALYSIS!A24,DATA!E:E,"=Hybrid",DATA!B:B,"=grouped")</f>
        <v>561233.5</v>
      </c>
      <c r="P24">
        <v>23</v>
      </c>
      <c r="Q24">
        <f>SUMIFS(DATA!N:N,DATA!D:D,ANALYSIS!A24,DATA!E:E,"=CBS",DATA!B:B,"=random")/COUNTIFS(DATA!D:D,ANALYSIS!A24,DATA!E:E,"=CBS",DATA!B:B,"=random")</f>
        <v>600133</v>
      </c>
      <c r="R24">
        <f>SUMIFS(DATA!N:N,DATA!D:D,ANALYSIS!A24,DATA!E:E,"=Picat",DATA!B:B,"=random")/COUNTIFS(DATA!D:D,ANALYSIS!A24,DATA!E:E,"=Picat",DATA!B:B,"=random")</f>
        <v>600177</v>
      </c>
      <c r="S24">
        <f>SUMIFS(DATA!N:N,DATA!D:D,ANALYSIS!A24,DATA!E:E,"=Hybrid",DATA!B:B,"=random")/COUNTIFS(DATA!D:D,ANALYSIS!A24,DATA!E:E,"=Hybrid",DATA!B:B,"=random")</f>
        <v>525939.66666666663</v>
      </c>
      <c r="U24">
        <v>23</v>
      </c>
      <c r="V24">
        <f>COUNTIFS(DATA!G:G,"=success",DATA!E:E,"=CBS",DATA!D:D,ANALYSIS!U24)</f>
        <v>0</v>
      </c>
      <c r="W24">
        <f>COUNTIFS(DATA!G:G,"=success",DATA!E:E,"=Picat",DATA!D:D,ANALYSIS!U24)</f>
        <v>1</v>
      </c>
      <c r="X24">
        <f>COUNTIFS(DATA!G:G,"=success",DATA!E:E,"=Hybrid",DATA!D:D,ANALYSIS!U24)</f>
        <v>2</v>
      </c>
    </row>
    <row r="25" spans="1:24" x14ac:dyDescent="0.25">
      <c r="A25">
        <v>24</v>
      </c>
      <c r="B25" t="e">
        <f>SUMIFS(DATA!N:N,DATA!D:D,ANALYSIS!A25,DATA!E:E,"=CBS",DATA!A:A,"=room")/COUNTIFS(DATA!D:D,ANALYSIS!A25,DATA!E:E,"=CBS",DATA!A:A,"=room")</f>
        <v>#DIV/0!</v>
      </c>
      <c r="C25">
        <f>SUMIFS(DATA!N:N,DATA!D:D,ANALYSIS!A25,DATA!E:E,"=Picat",DATA!A:A,"=room")/COUNTIFS(DATA!D:D,ANALYSIS!A25,DATA!E:E,"=Picat",DATA!A:A,"=room")</f>
        <v>599566</v>
      </c>
      <c r="D25">
        <f>SUMIFS(DATA!N:N,DATA!D:D,ANALYSIS!A25,DATA!E:E,"=Hybrid",DATA!A:A,"=room")/COUNTIFS(DATA!D:D,ANALYSIS!A25,DATA!E:E,"=Hybrid",DATA!A:A,"=room")</f>
        <v>483675</v>
      </c>
      <c r="F25">
        <v>24</v>
      </c>
      <c r="G25" t="e">
        <f>SUMIFS(DATA!N:N,DATA!D:D,ANALYSIS!A25,DATA!E:E,"=CBS",DATA!A:A,"=maze")/COUNTIFS(DATA!D:D,ANALYSIS!A25,DATA!E:E,"=CBS",DATA!A:A,"=maze")</f>
        <v>#DIV/0!</v>
      </c>
      <c r="H25" t="e">
        <f>SUMIFS(DATA!N:N,DATA!D:D,ANALYSIS!A25,DATA!E:E,"=Picat",DATA!A:A,"=maze")/COUNTIFS(DATA!D:D,ANALYSIS!A25,DATA!E:E,"=Picat",DATA!A:A,"=maze")</f>
        <v>#DIV/0!</v>
      </c>
      <c r="I25">
        <f>SUMIFS(DATA!N:N,DATA!D:D,ANALYSIS!A25,DATA!E:E,"=Hybrid",DATA!A:A,"=maze")/COUNTIFS(DATA!D:D,ANALYSIS!A25,DATA!E:E,"=Hybrid",DATA!A:A,"=maze")</f>
        <v>509069</v>
      </c>
      <c r="K25">
        <v>24</v>
      </c>
      <c r="L25" t="e">
        <f>SUMIFS(DATA!N:N,DATA!D:D,ANALYSIS!A25,DATA!E:E,"=CBS",DATA!B:B,"=grouped")/COUNTIFS(DATA!D:D,ANALYSIS!A25,DATA!E:E,"=CBS",DATA!B:B,"=grouped")</f>
        <v>#DIV/0!</v>
      </c>
      <c r="M25">
        <f>SUMIFS(DATA!N:N,DATA!D:D,ANALYSIS!A25,DATA!E:E,"=Picat",DATA!B:B,"=grouped")/COUNTIFS(DATA!D:D,ANALYSIS!A25,DATA!E:E,"=Picat",DATA!B:B,"=grouped")</f>
        <v>599566</v>
      </c>
      <c r="N25">
        <f>SUMIFS(DATA!N:N,DATA!D:D,ANALYSIS!A25,DATA!E:E,"=Hybrid",DATA!B:B,"=grouped")/COUNTIFS(DATA!D:D,ANALYSIS!A25,DATA!E:E,"=Hybrid",DATA!B:B,"=grouped")</f>
        <v>483675</v>
      </c>
      <c r="P25">
        <v>24</v>
      </c>
      <c r="Q25" t="e">
        <f>SUMIFS(DATA!N:N,DATA!D:D,ANALYSIS!A25,DATA!E:E,"=CBS",DATA!B:B,"=random")/COUNTIFS(DATA!D:D,ANALYSIS!A25,DATA!E:E,"=CBS",DATA!B:B,"=random")</f>
        <v>#DIV/0!</v>
      </c>
      <c r="R25" t="e">
        <f>SUMIFS(DATA!N:N,DATA!D:D,ANALYSIS!A25,DATA!E:E,"=Picat",DATA!B:B,"=random")/COUNTIFS(DATA!D:D,ANALYSIS!A25,DATA!E:E,"=Picat",DATA!B:B,"=random")</f>
        <v>#DIV/0!</v>
      </c>
      <c r="S25">
        <f>SUMIFS(DATA!N:N,DATA!D:D,ANALYSIS!A25,DATA!E:E,"=Hybrid",DATA!B:B,"=random")/COUNTIFS(DATA!D:D,ANALYSIS!A25,DATA!E:E,"=Hybrid",DATA!B:B,"=random")</f>
        <v>509069</v>
      </c>
      <c r="U25">
        <v>24</v>
      </c>
      <c r="V25">
        <f>COUNTIFS(DATA!G:G,"=success",DATA!E:E,"=CBS",DATA!D:D,ANALYSIS!U25)</f>
        <v>0</v>
      </c>
      <c r="W25">
        <f>COUNTIFS(DATA!G:G,"=success",DATA!E:E,"=Picat",DATA!D:D,ANALYSIS!U25)</f>
        <v>0</v>
      </c>
      <c r="X25">
        <f>COUNTIFS(DATA!G:G,"=success",DATA!E:E,"=Hybrid",DATA!D:D,ANALYSIS!U25)</f>
        <v>2</v>
      </c>
    </row>
    <row r="26" spans="1:24" x14ac:dyDescent="0.25">
      <c r="A26">
        <v>25</v>
      </c>
      <c r="B26" t="e">
        <f>SUMIFS(DATA!N:N,DATA!D:D,ANALYSIS!A26,DATA!E:E,"=CBS",DATA!A:A,"=room")/COUNTIFS(DATA!D:D,ANALYSIS!A26,DATA!E:E,"=CBS",DATA!A:A,"=room")</f>
        <v>#DIV/0!</v>
      </c>
      <c r="C26" t="e">
        <f>SUMIFS(DATA!N:N,DATA!D:D,ANALYSIS!A26,DATA!E:E,"=Picat",DATA!A:A,"=room")/COUNTIFS(DATA!D:D,ANALYSIS!A26,DATA!E:E,"=Picat",DATA!A:A,"=room")</f>
        <v>#DIV/0!</v>
      </c>
      <c r="D26">
        <f>SUMIFS(DATA!N:N,DATA!D:D,ANALYSIS!A26,DATA!E:E,"=Hybrid",DATA!A:A,"=room")/COUNTIFS(DATA!D:D,ANALYSIS!A26,DATA!E:E,"=Hybrid",DATA!A:A,"=room")</f>
        <v>600144</v>
      </c>
      <c r="F26">
        <v>25</v>
      </c>
      <c r="G26" t="e">
        <f>SUMIFS(DATA!N:N,DATA!D:D,ANALYSIS!A26,DATA!E:E,"=CBS",DATA!A:A,"=maze")/COUNTIFS(DATA!D:D,ANALYSIS!A26,DATA!E:E,"=CBS",DATA!A:A,"=maze")</f>
        <v>#DIV/0!</v>
      </c>
      <c r="H26" t="e">
        <f>SUMIFS(DATA!N:N,DATA!D:D,ANALYSIS!A26,DATA!E:E,"=Picat",DATA!A:A,"=maze")/COUNTIFS(DATA!D:D,ANALYSIS!A26,DATA!E:E,"=Picat",DATA!A:A,"=maze")</f>
        <v>#DIV/0!</v>
      </c>
      <c r="I26">
        <f>SUMIFS(DATA!N:N,DATA!D:D,ANALYSIS!A26,DATA!E:E,"=Hybrid",DATA!A:A,"=maze")/COUNTIFS(DATA!D:D,ANALYSIS!A26,DATA!E:E,"=Hybrid",DATA!A:A,"=maze")</f>
        <v>600117</v>
      </c>
      <c r="K26">
        <v>25</v>
      </c>
      <c r="L26" t="e">
        <f>SUMIFS(DATA!N:N,DATA!D:D,ANALYSIS!A26,DATA!E:E,"=CBS",DATA!B:B,"=grouped")/COUNTIFS(DATA!D:D,ANALYSIS!A26,DATA!E:E,"=CBS",DATA!B:B,"=grouped")</f>
        <v>#DIV/0!</v>
      </c>
      <c r="M26" t="e">
        <f>SUMIFS(DATA!N:N,DATA!D:D,ANALYSIS!A26,DATA!E:E,"=Picat",DATA!B:B,"=grouped")/COUNTIFS(DATA!D:D,ANALYSIS!A26,DATA!E:E,"=Picat",DATA!B:B,"=grouped")</f>
        <v>#DIV/0!</v>
      </c>
      <c r="N26">
        <f>SUMIFS(DATA!N:N,DATA!D:D,ANALYSIS!A26,DATA!E:E,"=Hybrid",DATA!B:B,"=grouped")/COUNTIFS(DATA!D:D,ANALYSIS!A26,DATA!E:E,"=Hybrid",DATA!B:B,"=grouped")</f>
        <v>600144</v>
      </c>
      <c r="P26">
        <v>25</v>
      </c>
      <c r="Q26" t="e">
        <f>SUMIFS(DATA!N:N,DATA!D:D,ANALYSIS!A26,DATA!E:E,"=CBS",DATA!B:B,"=random")/COUNTIFS(DATA!D:D,ANALYSIS!A26,DATA!E:E,"=CBS",DATA!B:B,"=random")</f>
        <v>#DIV/0!</v>
      </c>
      <c r="R26" t="e">
        <f>SUMIFS(DATA!N:N,DATA!D:D,ANALYSIS!A26,DATA!E:E,"=Picat",DATA!B:B,"=random")/COUNTIFS(DATA!D:D,ANALYSIS!A26,DATA!E:E,"=Picat",DATA!B:B,"=random")</f>
        <v>#DIV/0!</v>
      </c>
      <c r="S26">
        <f>SUMIFS(DATA!N:N,DATA!D:D,ANALYSIS!A26,DATA!E:E,"=Hybrid",DATA!B:B,"=random")/COUNTIFS(DATA!D:D,ANALYSIS!A26,DATA!E:E,"=Hybrid",DATA!B:B,"=random")</f>
        <v>600117</v>
      </c>
      <c r="U26">
        <v>25</v>
      </c>
      <c r="V26">
        <f>COUNTIFS(DATA!G:G,"=success",DATA!E:E,"=CBS",DATA!D:D,ANALYSIS!U26)</f>
        <v>0</v>
      </c>
      <c r="W26">
        <f>COUNTIFS(DATA!G:G,"=success",DATA!E:E,"=Picat",DATA!D:D,ANALYSIS!U26)</f>
        <v>0</v>
      </c>
      <c r="X26">
        <f>COUNTIFS(DATA!G:G,"=success",DATA!E:E,"=Hybrid",DATA!D:D,ANALYSIS!U26)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tabSelected="1" workbookViewId="0">
      <selection activeCell="U20" sqref="U20"/>
    </sheetView>
  </sheetViews>
  <sheetFormatPr defaultRowHeight="15" x14ac:dyDescent="0.25"/>
  <cols>
    <col min="1" max="3" width="10" bestFit="1" customWidth="1"/>
  </cols>
  <sheetData>
    <row r="1" spans="1:4" x14ac:dyDescent="0.25">
      <c r="A1" t="s">
        <v>3</v>
      </c>
      <c r="B1" t="s">
        <v>0</v>
      </c>
      <c r="C1" t="s">
        <v>4</v>
      </c>
      <c r="D1" t="s">
        <v>24</v>
      </c>
    </row>
    <row r="2" spans="1:4" x14ac:dyDescent="0.25">
      <c r="A2">
        <v>0</v>
      </c>
      <c r="B2">
        <v>0</v>
      </c>
      <c r="C2">
        <v>0</v>
      </c>
      <c r="D2">
        <f>2*C2</f>
        <v>0</v>
      </c>
    </row>
    <row r="3" spans="1:4" x14ac:dyDescent="0.25">
      <c r="A3">
        <v>0</v>
      </c>
      <c r="B3">
        <v>0</v>
      </c>
      <c r="C3">
        <v>0</v>
      </c>
      <c r="D3">
        <f t="shared" ref="D3:D66" si="0">2*C3</f>
        <v>0</v>
      </c>
    </row>
    <row r="4" spans="1:4" x14ac:dyDescent="0.25">
      <c r="A4">
        <v>0</v>
      </c>
      <c r="B4">
        <v>0</v>
      </c>
      <c r="C4">
        <v>0</v>
      </c>
      <c r="D4">
        <f t="shared" si="0"/>
        <v>0</v>
      </c>
    </row>
    <row r="5" spans="1:4" x14ac:dyDescent="0.25">
      <c r="A5">
        <v>0</v>
      </c>
      <c r="B5">
        <v>0</v>
      </c>
      <c r="C5">
        <v>0</v>
      </c>
      <c r="D5">
        <f t="shared" si="0"/>
        <v>0</v>
      </c>
    </row>
    <row r="6" spans="1:4" x14ac:dyDescent="0.25">
      <c r="A6">
        <v>0</v>
      </c>
      <c r="B6">
        <v>0</v>
      </c>
      <c r="C6">
        <v>0</v>
      </c>
      <c r="D6">
        <f t="shared" si="0"/>
        <v>0</v>
      </c>
    </row>
    <row r="7" spans="1:4" x14ac:dyDescent="0.25">
      <c r="A7">
        <v>0</v>
      </c>
      <c r="B7">
        <v>0</v>
      </c>
      <c r="C7">
        <v>0</v>
      </c>
      <c r="D7">
        <f t="shared" si="0"/>
        <v>0</v>
      </c>
    </row>
    <row r="8" spans="1:4" x14ac:dyDescent="0.25">
      <c r="A8">
        <v>0</v>
      </c>
      <c r="B8">
        <v>0</v>
      </c>
      <c r="C8">
        <v>0</v>
      </c>
      <c r="D8">
        <f t="shared" si="0"/>
        <v>0</v>
      </c>
    </row>
    <row r="9" spans="1:4" x14ac:dyDescent="0.25">
      <c r="A9">
        <v>0</v>
      </c>
      <c r="B9">
        <v>0</v>
      </c>
      <c r="C9">
        <v>0</v>
      </c>
      <c r="D9">
        <f t="shared" si="0"/>
        <v>0</v>
      </c>
    </row>
    <row r="10" spans="1:4" x14ac:dyDescent="0.25">
      <c r="A10">
        <v>0</v>
      </c>
      <c r="B10">
        <v>0</v>
      </c>
      <c r="C10">
        <v>0</v>
      </c>
      <c r="D10">
        <f t="shared" si="0"/>
        <v>0</v>
      </c>
    </row>
    <row r="11" spans="1:4" x14ac:dyDescent="0.25">
      <c r="A11">
        <v>0</v>
      </c>
      <c r="B11">
        <v>0</v>
      </c>
      <c r="C11">
        <v>0</v>
      </c>
      <c r="D11">
        <f t="shared" si="0"/>
        <v>0</v>
      </c>
    </row>
    <row r="12" spans="1:4" x14ac:dyDescent="0.25">
      <c r="A12">
        <v>0</v>
      </c>
      <c r="B12">
        <v>0</v>
      </c>
      <c r="C12">
        <v>0</v>
      </c>
      <c r="D12">
        <f t="shared" si="0"/>
        <v>0</v>
      </c>
    </row>
    <row r="13" spans="1:4" x14ac:dyDescent="0.25">
      <c r="A13">
        <v>0</v>
      </c>
      <c r="B13">
        <v>0</v>
      </c>
      <c r="C13">
        <v>0</v>
      </c>
      <c r="D13">
        <f t="shared" si="0"/>
        <v>0</v>
      </c>
    </row>
    <row r="14" spans="1:4" x14ac:dyDescent="0.25">
      <c r="A14">
        <v>0</v>
      </c>
      <c r="B14">
        <v>0</v>
      </c>
      <c r="C14">
        <v>0</v>
      </c>
      <c r="D14">
        <f t="shared" si="0"/>
        <v>0</v>
      </c>
    </row>
    <row r="15" spans="1:4" x14ac:dyDescent="0.25">
      <c r="A15">
        <v>0</v>
      </c>
      <c r="B15">
        <v>0</v>
      </c>
      <c r="C15">
        <v>0</v>
      </c>
      <c r="D15">
        <f t="shared" si="0"/>
        <v>0</v>
      </c>
    </row>
    <row r="16" spans="1:4" x14ac:dyDescent="0.25">
      <c r="A16">
        <v>0</v>
      </c>
      <c r="B16">
        <v>0</v>
      </c>
      <c r="C16">
        <v>0</v>
      </c>
      <c r="D16">
        <f t="shared" si="0"/>
        <v>0</v>
      </c>
    </row>
    <row r="17" spans="1:4" x14ac:dyDescent="0.25">
      <c r="A17">
        <v>0</v>
      </c>
      <c r="B17">
        <v>0</v>
      </c>
      <c r="C17">
        <v>0</v>
      </c>
      <c r="D17">
        <f t="shared" si="0"/>
        <v>0</v>
      </c>
    </row>
    <row r="18" spans="1:4" x14ac:dyDescent="0.25">
      <c r="A18">
        <v>0</v>
      </c>
      <c r="B18">
        <v>0</v>
      </c>
      <c r="C18">
        <v>0</v>
      </c>
      <c r="D18">
        <f t="shared" si="0"/>
        <v>0</v>
      </c>
    </row>
    <row r="19" spans="1:4" x14ac:dyDescent="0.25">
      <c r="A19">
        <v>0</v>
      </c>
      <c r="B19">
        <v>0</v>
      </c>
      <c r="C19">
        <v>0</v>
      </c>
      <c r="D19">
        <f t="shared" si="0"/>
        <v>0</v>
      </c>
    </row>
    <row r="20" spans="1:4" x14ac:dyDescent="0.25">
      <c r="A20">
        <v>0</v>
      </c>
      <c r="B20">
        <v>0</v>
      </c>
      <c r="C20">
        <v>0</v>
      </c>
      <c r="D20">
        <f t="shared" si="0"/>
        <v>0</v>
      </c>
    </row>
    <row r="21" spans="1:4" x14ac:dyDescent="0.25">
      <c r="A21">
        <v>0</v>
      </c>
      <c r="B21">
        <v>0</v>
      </c>
      <c r="C21">
        <v>0</v>
      </c>
      <c r="D21">
        <f t="shared" si="0"/>
        <v>0</v>
      </c>
    </row>
    <row r="22" spans="1:4" x14ac:dyDescent="0.25">
      <c r="A22">
        <v>0</v>
      </c>
      <c r="B22">
        <v>0</v>
      </c>
      <c r="C22">
        <v>0</v>
      </c>
      <c r="D22">
        <f t="shared" si="0"/>
        <v>0</v>
      </c>
    </row>
    <row r="23" spans="1:4" x14ac:dyDescent="0.25">
      <c r="A23">
        <v>0</v>
      </c>
      <c r="B23">
        <v>0</v>
      </c>
      <c r="C23">
        <v>0</v>
      </c>
      <c r="D23">
        <f t="shared" si="0"/>
        <v>0</v>
      </c>
    </row>
    <row r="24" spans="1:4" x14ac:dyDescent="0.25">
      <c r="A24">
        <v>0</v>
      </c>
      <c r="B24">
        <v>0</v>
      </c>
      <c r="C24">
        <v>0</v>
      </c>
      <c r="D24">
        <f t="shared" si="0"/>
        <v>0</v>
      </c>
    </row>
    <row r="25" spans="1:4" x14ac:dyDescent="0.25">
      <c r="A25">
        <v>0</v>
      </c>
      <c r="B25">
        <v>0</v>
      </c>
      <c r="C25">
        <v>0</v>
      </c>
      <c r="D25">
        <f t="shared" si="0"/>
        <v>0</v>
      </c>
    </row>
    <row r="26" spans="1:4" x14ac:dyDescent="0.25">
      <c r="A26">
        <v>0</v>
      </c>
      <c r="B26">
        <v>0</v>
      </c>
      <c r="C26">
        <v>0</v>
      </c>
      <c r="D26">
        <f t="shared" si="0"/>
        <v>0</v>
      </c>
    </row>
    <row r="27" spans="1:4" x14ac:dyDescent="0.25">
      <c r="A27">
        <v>0</v>
      </c>
      <c r="B27">
        <v>0</v>
      </c>
      <c r="C27">
        <v>0</v>
      </c>
      <c r="D27">
        <f t="shared" si="0"/>
        <v>0</v>
      </c>
    </row>
    <row r="28" spans="1:4" x14ac:dyDescent="0.25">
      <c r="A28">
        <v>150</v>
      </c>
      <c r="B28">
        <v>1252</v>
      </c>
      <c r="C28">
        <v>152</v>
      </c>
      <c r="D28">
        <f t="shared" si="0"/>
        <v>304</v>
      </c>
    </row>
    <row r="29" spans="1:4" x14ac:dyDescent="0.25">
      <c r="A29">
        <v>151</v>
      </c>
      <c r="B29">
        <v>1256</v>
      </c>
      <c r="C29">
        <v>153</v>
      </c>
      <c r="D29">
        <f t="shared" si="0"/>
        <v>306</v>
      </c>
    </row>
    <row r="30" spans="1:4" x14ac:dyDescent="0.25">
      <c r="A30">
        <v>151</v>
      </c>
      <c r="B30">
        <v>1266</v>
      </c>
      <c r="C30">
        <v>154</v>
      </c>
      <c r="D30">
        <f t="shared" si="0"/>
        <v>308</v>
      </c>
    </row>
    <row r="31" spans="1:4" x14ac:dyDescent="0.25">
      <c r="A31">
        <v>152</v>
      </c>
      <c r="B31">
        <v>1287</v>
      </c>
      <c r="C31">
        <v>154</v>
      </c>
      <c r="D31">
        <f t="shared" si="0"/>
        <v>308</v>
      </c>
    </row>
    <row r="32" spans="1:4" x14ac:dyDescent="0.25">
      <c r="A32">
        <v>158</v>
      </c>
      <c r="B32">
        <v>1290</v>
      </c>
      <c r="C32">
        <v>156</v>
      </c>
      <c r="D32">
        <f t="shared" si="0"/>
        <v>312</v>
      </c>
    </row>
    <row r="33" spans="1:4" x14ac:dyDescent="0.25">
      <c r="A33">
        <v>171</v>
      </c>
      <c r="B33">
        <v>1292</v>
      </c>
      <c r="C33">
        <v>156</v>
      </c>
      <c r="D33">
        <f t="shared" si="0"/>
        <v>312</v>
      </c>
    </row>
    <row r="34" spans="1:4" x14ac:dyDescent="0.25">
      <c r="A34">
        <v>191</v>
      </c>
      <c r="B34">
        <v>1704</v>
      </c>
      <c r="C34">
        <v>175</v>
      </c>
      <c r="D34">
        <f t="shared" si="0"/>
        <v>350</v>
      </c>
    </row>
    <row r="35" spans="1:4" x14ac:dyDescent="0.25">
      <c r="A35">
        <v>490</v>
      </c>
      <c r="B35">
        <v>3475</v>
      </c>
      <c r="C35">
        <v>462</v>
      </c>
      <c r="D35">
        <f t="shared" si="0"/>
        <v>924</v>
      </c>
    </row>
    <row r="36" spans="1:4" x14ac:dyDescent="0.25">
      <c r="A36">
        <v>503</v>
      </c>
      <c r="B36">
        <v>3528</v>
      </c>
      <c r="C36">
        <v>470</v>
      </c>
      <c r="D36">
        <f t="shared" si="0"/>
        <v>940</v>
      </c>
    </row>
    <row r="37" spans="1:4" x14ac:dyDescent="0.25">
      <c r="A37">
        <v>504</v>
      </c>
      <c r="B37">
        <v>3536</v>
      </c>
      <c r="C37">
        <v>473</v>
      </c>
      <c r="D37">
        <f t="shared" si="0"/>
        <v>946</v>
      </c>
    </row>
    <row r="38" spans="1:4" x14ac:dyDescent="0.25">
      <c r="A38">
        <v>514</v>
      </c>
      <c r="B38">
        <v>3563</v>
      </c>
      <c r="C38">
        <v>486</v>
      </c>
      <c r="D38">
        <f t="shared" si="0"/>
        <v>972</v>
      </c>
    </row>
    <row r="39" spans="1:4" x14ac:dyDescent="0.25">
      <c r="A39">
        <v>543</v>
      </c>
      <c r="B39">
        <v>4658</v>
      </c>
      <c r="C39">
        <v>559</v>
      </c>
      <c r="D39">
        <f t="shared" si="0"/>
        <v>1118</v>
      </c>
    </row>
    <row r="40" spans="1:4" x14ac:dyDescent="0.25">
      <c r="A40">
        <v>545</v>
      </c>
      <c r="B40">
        <v>4857</v>
      </c>
      <c r="C40">
        <v>563</v>
      </c>
      <c r="D40">
        <f t="shared" si="0"/>
        <v>1126</v>
      </c>
    </row>
    <row r="41" spans="1:4" x14ac:dyDescent="0.25">
      <c r="A41">
        <v>570</v>
      </c>
      <c r="B41">
        <v>5942</v>
      </c>
      <c r="C41">
        <v>584</v>
      </c>
      <c r="D41">
        <f t="shared" si="0"/>
        <v>1168</v>
      </c>
    </row>
    <row r="42" spans="1:4" x14ac:dyDescent="0.25">
      <c r="A42">
        <v>598</v>
      </c>
      <c r="B42">
        <v>6575</v>
      </c>
      <c r="C42">
        <v>605</v>
      </c>
      <c r="D42">
        <f t="shared" si="0"/>
        <v>1210</v>
      </c>
    </row>
    <row r="43" spans="1:4" x14ac:dyDescent="0.25">
      <c r="A43">
        <v>628</v>
      </c>
      <c r="B43">
        <v>7318</v>
      </c>
      <c r="C43">
        <v>605</v>
      </c>
      <c r="D43">
        <f t="shared" si="0"/>
        <v>1210</v>
      </c>
    </row>
    <row r="44" spans="1:4" x14ac:dyDescent="0.25">
      <c r="A44">
        <v>708</v>
      </c>
      <c r="B44">
        <v>7459</v>
      </c>
      <c r="C44">
        <v>608</v>
      </c>
      <c r="D44">
        <f t="shared" si="0"/>
        <v>1216</v>
      </c>
    </row>
    <row r="45" spans="1:4" x14ac:dyDescent="0.25">
      <c r="A45">
        <v>715</v>
      </c>
      <c r="B45">
        <v>7574</v>
      </c>
      <c r="C45">
        <v>635</v>
      </c>
      <c r="D45">
        <f t="shared" si="0"/>
        <v>1270</v>
      </c>
    </row>
    <row r="46" spans="1:4" x14ac:dyDescent="0.25">
      <c r="A46">
        <v>716</v>
      </c>
      <c r="B46">
        <v>7840</v>
      </c>
      <c r="C46">
        <v>686</v>
      </c>
      <c r="D46">
        <f t="shared" si="0"/>
        <v>1372</v>
      </c>
    </row>
    <row r="47" spans="1:4" x14ac:dyDescent="0.25">
      <c r="A47">
        <v>717</v>
      </c>
      <c r="B47">
        <v>8300</v>
      </c>
      <c r="C47">
        <v>704</v>
      </c>
      <c r="D47">
        <f t="shared" si="0"/>
        <v>1408</v>
      </c>
    </row>
    <row r="48" spans="1:4" x14ac:dyDescent="0.25">
      <c r="A48">
        <v>871</v>
      </c>
      <c r="B48">
        <v>8629</v>
      </c>
      <c r="C48">
        <v>876</v>
      </c>
      <c r="D48">
        <f t="shared" si="0"/>
        <v>1752</v>
      </c>
    </row>
    <row r="49" spans="1:4" x14ac:dyDescent="0.25">
      <c r="A49">
        <v>908</v>
      </c>
      <c r="B49">
        <v>9822</v>
      </c>
      <c r="C49">
        <v>878</v>
      </c>
      <c r="D49">
        <f t="shared" si="0"/>
        <v>1756</v>
      </c>
    </row>
    <row r="50" spans="1:4" x14ac:dyDescent="0.25">
      <c r="A50">
        <v>1033</v>
      </c>
      <c r="B50">
        <v>9936</v>
      </c>
      <c r="C50">
        <v>1044</v>
      </c>
      <c r="D50">
        <f t="shared" si="0"/>
        <v>2088</v>
      </c>
    </row>
    <row r="51" spans="1:4" x14ac:dyDescent="0.25">
      <c r="A51">
        <v>1063</v>
      </c>
      <c r="B51">
        <v>12011</v>
      </c>
      <c r="C51">
        <v>1047</v>
      </c>
      <c r="D51">
        <f t="shared" si="0"/>
        <v>2094</v>
      </c>
    </row>
    <row r="52" spans="1:4" x14ac:dyDescent="0.25">
      <c r="A52">
        <v>1081</v>
      </c>
      <c r="B52">
        <v>12095</v>
      </c>
      <c r="C52">
        <v>1047</v>
      </c>
      <c r="D52">
        <f t="shared" si="0"/>
        <v>2094</v>
      </c>
    </row>
    <row r="53" spans="1:4" x14ac:dyDescent="0.25">
      <c r="A53">
        <v>1082</v>
      </c>
      <c r="B53">
        <v>13516</v>
      </c>
      <c r="C53">
        <v>1076</v>
      </c>
      <c r="D53">
        <f t="shared" si="0"/>
        <v>2152</v>
      </c>
    </row>
    <row r="54" spans="1:4" x14ac:dyDescent="0.25">
      <c r="A54">
        <v>1205</v>
      </c>
      <c r="B54">
        <v>13992</v>
      </c>
      <c r="C54">
        <v>1210</v>
      </c>
      <c r="D54">
        <f t="shared" si="0"/>
        <v>2420</v>
      </c>
    </row>
    <row r="55" spans="1:4" x14ac:dyDescent="0.25">
      <c r="A55">
        <v>1333</v>
      </c>
      <c r="B55">
        <v>14003</v>
      </c>
      <c r="C55">
        <v>1362</v>
      </c>
      <c r="D55">
        <f t="shared" si="0"/>
        <v>2724</v>
      </c>
    </row>
    <row r="56" spans="1:4" x14ac:dyDescent="0.25">
      <c r="A56">
        <v>1342</v>
      </c>
      <c r="B56">
        <v>14688</v>
      </c>
      <c r="C56">
        <v>1369</v>
      </c>
      <c r="D56">
        <f t="shared" si="0"/>
        <v>2738</v>
      </c>
    </row>
    <row r="57" spans="1:4" x14ac:dyDescent="0.25">
      <c r="A57">
        <v>1352</v>
      </c>
      <c r="B57">
        <v>16529</v>
      </c>
      <c r="C57">
        <v>1400</v>
      </c>
      <c r="D57">
        <f t="shared" si="0"/>
        <v>2800</v>
      </c>
    </row>
    <row r="58" spans="1:4" x14ac:dyDescent="0.25">
      <c r="A58">
        <v>1445</v>
      </c>
      <c r="B58">
        <v>16889</v>
      </c>
      <c r="C58">
        <v>1447</v>
      </c>
      <c r="D58">
        <f t="shared" si="0"/>
        <v>2894</v>
      </c>
    </row>
    <row r="59" spans="1:4" x14ac:dyDescent="0.25">
      <c r="A59">
        <v>1639</v>
      </c>
      <c r="B59">
        <v>17893</v>
      </c>
      <c r="C59">
        <v>1642</v>
      </c>
      <c r="D59">
        <f t="shared" si="0"/>
        <v>3284</v>
      </c>
    </row>
    <row r="60" spans="1:4" x14ac:dyDescent="0.25">
      <c r="A60">
        <v>1683</v>
      </c>
      <c r="B60">
        <v>18741</v>
      </c>
      <c r="C60">
        <v>1654</v>
      </c>
      <c r="D60">
        <f t="shared" si="0"/>
        <v>3308</v>
      </c>
    </row>
    <row r="61" spans="1:4" x14ac:dyDescent="0.25">
      <c r="A61">
        <v>2046</v>
      </c>
      <c r="B61">
        <v>18841</v>
      </c>
      <c r="C61">
        <v>2017</v>
      </c>
      <c r="D61">
        <f t="shared" si="0"/>
        <v>4034</v>
      </c>
    </row>
    <row r="62" spans="1:4" x14ac:dyDescent="0.25">
      <c r="A62">
        <v>2058</v>
      </c>
      <c r="B62">
        <v>22214</v>
      </c>
      <c r="C62">
        <v>2116</v>
      </c>
      <c r="D62">
        <f t="shared" si="0"/>
        <v>4232</v>
      </c>
    </row>
    <row r="63" spans="1:4" x14ac:dyDescent="0.25">
      <c r="A63">
        <v>2090</v>
      </c>
      <c r="B63">
        <v>22885</v>
      </c>
      <c r="C63">
        <v>2130</v>
      </c>
      <c r="D63">
        <f t="shared" si="0"/>
        <v>4260</v>
      </c>
    </row>
    <row r="64" spans="1:4" x14ac:dyDescent="0.25">
      <c r="A64">
        <v>2250</v>
      </c>
      <c r="B64">
        <v>23855</v>
      </c>
      <c r="C64">
        <v>2318</v>
      </c>
      <c r="D64">
        <f t="shared" si="0"/>
        <v>4636</v>
      </c>
    </row>
    <row r="65" spans="1:4" x14ac:dyDescent="0.25">
      <c r="A65">
        <v>2370</v>
      </c>
      <c r="B65">
        <v>25369</v>
      </c>
      <c r="C65">
        <v>2400</v>
      </c>
      <c r="D65">
        <f t="shared" si="0"/>
        <v>4800</v>
      </c>
    </row>
    <row r="66" spans="1:4" x14ac:dyDescent="0.25">
      <c r="A66">
        <v>2645</v>
      </c>
      <c r="B66">
        <v>26997</v>
      </c>
      <c r="C66">
        <v>2704</v>
      </c>
      <c r="D66">
        <f t="shared" si="0"/>
        <v>5408</v>
      </c>
    </row>
    <row r="67" spans="1:4" x14ac:dyDescent="0.25">
      <c r="A67">
        <v>2864</v>
      </c>
      <c r="B67">
        <v>27054</v>
      </c>
      <c r="C67">
        <v>2831</v>
      </c>
      <c r="D67">
        <f t="shared" ref="D67:D130" si="1">2*C67</f>
        <v>5662</v>
      </c>
    </row>
    <row r="68" spans="1:4" x14ac:dyDescent="0.25">
      <c r="A68">
        <v>3083</v>
      </c>
      <c r="B68">
        <v>30723</v>
      </c>
      <c r="C68">
        <v>2918</v>
      </c>
      <c r="D68">
        <f t="shared" si="1"/>
        <v>5836</v>
      </c>
    </row>
    <row r="69" spans="1:4" x14ac:dyDescent="0.25">
      <c r="A69">
        <v>3115</v>
      </c>
      <c r="B69">
        <v>32948</v>
      </c>
      <c r="C69">
        <v>2953</v>
      </c>
      <c r="D69">
        <f t="shared" si="1"/>
        <v>5906</v>
      </c>
    </row>
    <row r="70" spans="1:4" x14ac:dyDescent="0.25">
      <c r="A70">
        <v>3365</v>
      </c>
      <c r="B70">
        <v>32972</v>
      </c>
      <c r="C70">
        <v>3136</v>
      </c>
      <c r="D70">
        <f t="shared" si="1"/>
        <v>6272</v>
      </c>
    </row>
    <row r="71" spans="1:4" x14ac:dyDescent="0.25">
      <c r="A71">
        <v>3505</v>
      </c>
      <c r="B71">
        <v>33779</v>
      </c>
      <c r="C71">
        <v>3467</v>
      </c>
      <c r="D71">
        <f t="shared" si="1"/>
        <v>6934</v>
      </c>
    </row>
    <row r="72" spans="1:4" x14ac:dyDescent="0.25">
      <c r="A72">
        <v>3509</v>
      </c>
      <c r="B72">
        <v>34567</v>
      </c>
      <c r="C72">
        <v>3547</v>
      </c>
      <c r="D72">
        <f t="shared" si="1"/>
        <v>7094</v>
      </c>
    </row>
    <row r="73" spans="1:4" x14ac:dyDescent="0.25">
      <c r="A73">
        <v>3762</v>
      </c>
      <c r="B73">
        <v>34653</v>
      </c>
      <c r="C73">
        <v>3583</v>
      </c>
      <c r="D73">
        <f t="shared" si="1"/>
        <v>7166</v>
      </c>
    </row>
    <row r="74" spans="1:4" x14ac:dyDescent="0.25">
      <c r="A74">
        <v>3778</v>
      </c>
      <c r="B74">
        <v>35388</v>
      </c>
      <c r="C74">
        <v>3596</v>
      </c>
      <c r="D74">
        <f t="shared" si="1"/>
        <v>7192</v>
      </c>
    </row>
    <row r="75" spans="1:4" x14ac:dyDescent="0.25">
      <c r="A75">
        <v>3890</v>
      </c>
      <c r="B75">
        <v>35607</v>
      </c>
      <c r="C75">
        <v>3620</v>
      </c>
      <c r="D75">
        <f t="shared" si="1"/>
        <v>7240</v>
      </c>
    </row>
    <row r="76" spans="1:4" x14ac:dyDescent="0.25">
      <c r="A76">
        <v>4014</v>
      </c>
      <c r="B76">
        <v>35768</v>
      </c>
      <c r="C76">
        <v>3742</v>
      </c>
      <c r="D76">
        <f t="shared" si="1"/>
        <v>7484</v>
      </c>
    </row>
    <row r="77" spans="1:4" x14ac:dyDescent="0.25">
      <c r="A77">
        <v>4386</v>
      </c>
      <c r="B77">
        <v>37270</v>
      </c>
      <c r="C77">
        <v>3745</v>
      </c>
      <c r="D77">
        <f t="shared" si="1"/>
        <v>7490</v>
      </c>
    </row>
    <row r="78" spans="1:4" x14ac:dyDescent="0.25">
      <c r="A78">
        <v>4452</v>
      </c>
      <c r="B78">
        <v>37455</v>
      </c>
      <c r="C78">
        <v>4378</v>
      </c>
      <c r="D78">
        <f t="shared" si="1"/>
        <v>8756</v>
      </c>
    </row>
    <row r="79" spans="1:4" x14ac:dyDescent="0.25">
      <c r="A79">
        <v>5905</v>
      </c>
      <c r="B79">
        <v>42260</v>
      </c>
      <c r="C79">
        <v>6058</v>
      </c>
      <c r="D79">
        <f t="shared" si="1"/>
        <v>12116</v>
      </c>
    </row>
    <row r="80" spans="1:4" x14ac:dyDescent="0.25">
      <c r="A80">
        <v>6041</v>
      </c>
      <c r="B80">
        <v>46190</v>
      </c>
      <c r="C80">
        <v>6196</v>
      </c>
      <c r="D80">
        <f t="shared" si="1"/>
        <v>12392</v>
      </c>
    </row>
    <row r="81" spans="1:4" x14ac:dyDescent="0.25">
      <c r="A81">
        <v>6519</v>
      </c>
      <c r="B81">
        <v>48937</v>
      </c>
      <c r="C81">
        <v>6662</v>
      </c>
      <c r="D81">
        <f t="shared" si="1"/>
        <v>13324</v>
      </c>
    </row>
    <row r="82" spans="1:4" x14ac:dyDescent="0.25">
      <c r="A82">
        <v>7133</v>
      </c>
      <c r="B82">
        <v>49247</v>
      </c>
      <c r="C82">
        <v>7095</v>
      </c>
      <c r="D82">
        <f t="shared" si="1"/>
        <v>14190</v>
      </c>
    </row>
    <row r="83" spans="1:4" x14ac:dyDescent="0.25">
      <c r="A83">
        <v>7401</v>
      </c>
      <c r="B83">
        <v>55275</v>
      </c>
      <c r="C83">
        <v>7612</v>
      </c>
      <c r="D83">
        <f t="shared" si="1"/>
        <v>15224</v>
      </c>
    </row>
    <row r="84" spans="1:4" x14ac:dyDescent="0.25">
      <c r="A84">
        <v>7651</v>
      </c>
      <c r="B84">
        <v>56166</v>
      </c>
      <c r="C84">
        <v>7894</v>
      </c>
      <c r="D84">
        <f t="shared" si="1"/>
        <v>15788</v>
      </c>
    </row>
    <row r="85" spans="1:4" x14ac:dyDescent="0.25">
      <c r="A85">
        <v>9291</v>
      </c>
      <c r="B85">
        <v>56808</v>
      </c>
      <c r="C85">
        <v>9463</v>
      </c>
      <c r="D85">
        <f t="shared" si="1"/>
        <v>18926</v>
      </c>
    </row>
    <row r="86" spans="1:4" x14ac:dyDescent="0.25">
      <c r="A86">
        <v>9388</v>
      </c>
      <c r="B86">
        <v>57167</v>
      </c>
      <c r="C86">
        <v>9473</v>
      </c>
      <c r="D86">
        <f t="shared" si="1"/>
        <v>18946</v>
      </c>
    </row>
    <row r="87" spans="1:4" x14ac:dyDescent="0.25">
      <c r="A87">
        <v>9401</v>
      </c>
      <c r="B87">
        <v>63731</v>
      </c>
      <c r="C87">
        <v>9495</v>
      </c>
      <c r="D87">
        <f t="shared" si="1"/>
        <v>18990</v>
      </c>
    </row>
    <row r="88" spans="1:4" x14ac:dyDescent="0.25">
      <c r="A88">
        <v>9690</v>
      </c>
      <c r="B88">
        <v>66872</v>
      </c>
      <c r="C88">
        <v>10039</v>
      </c>
      <c r="D88">
        <f t="shared" si="1"/>
        <v>20078</v>
      </c>
    </row>
    <row r="89" spans="1:4" x14ac:dyDescent="0.25">
      <c r="A89">
        <v>10178</v>
      </c>
      <c r="B89">
        <v>78341</v>
      </c>
      <c r="C89">
        <v>10321</v>
      </c>
      <c r="D89">
        <f t="shared" si="1"/>
        <v>20642</v>
      </c>
    </row>
    <row r="90" spans="1:4" x14ac:dyDescent="0.25">
      <c r="A90">
        <v>11008</v>
      </c>
      <c r="B90">
        <v>78346</v>
      </c>
      <c r="C90">
        <v>11034</v>
      </c>
      <c r="D90">
        <f t="shared" si="1"/>
        <v>22068</v>
      </c>
    </row>
    <row r="91" spans="1:4" x14ac:dyDescent="0.25">
      <c r="A91">
        <v>11750</v>
      </c>
      <c r="B91">
        <v>81668</v>
      </c>
      <c r="C91">
        <v>11864</v>
      </c>
      <c r="D91">
        <f t="shared" si="1"/>
        <v>23728</v>
      </c>
    </row>
    <row r="92" spans="1:4" x14ac:dyDescent="0.25">
      <c r="A92">
        <v>12090</v>
      </c>
      <c r="B92">
        <v>81740</v>
      </c>
      <c r="C92">
        <v>12095</v>
      </c>
      <c r="D92">
        <f t="shared" si="1"/>
        <v>24190</v>
      </c>
    </row>
    <row r="93" spans="1:4" x14ac:dyDescent="0.25">
      <c r="A93">
        <v>12392</v>
      </c>
      <c r="B93">
        <v>82020</v>
      </c>
      <c r="C93">
        <v>12574</v>
      </c>
      <c r="D93">
        <f t="shared" si="1"/>
        <v>25148</v>
      </c>
    </row>
    <row r="94" spans="1:4" x14ac:dyDescent="0.25">
      <c r="A94">
        <v>15193</v>
      </c>
      <c r="B94">
        <v>82329</v>
      </c>
      <c r="C94">
        <v>14994</v>
      </c>
      <c r="D94">
        <f t="shared" si="1"/>
        <v>29988</v>
      </c>
    </row>
    <row r="95" spans="1:4" x14ac:dyDescent="0.25">
      <c r="A95">
        <v>15945</v>
      </c>
      <c r="B95">
        <v>82432</v>
      </c>
      <c r="C95">
        <v>16101</v>
      </c>
      <c r="D95">
        <f t="shared" si="1"/>
        <v>32202</v>
      </c>
    </row>
    <row r="96" spans="1:4" x14ac:dyDescent="0.25">
      <c r="A96">
        <v>16387</v>
      </c>
      <c r="B96">
        <v>84013</v>
      </c>
      <c r="C96">
        <v>16189</v>
      </c>
      <c r="D96">
        <f t="shared" si="1"/>
        <v>32378</v>
      </c>
    </row>
    <row r="97" spans="1:4" x14ac:dyDescent="0.25">
      <c r="A97">
        <v>17027</v>
      </c>
      <c r="B97">
        <v>88921</v>
      </c>
      <c r="C97">
        <v>16406</v>
      </c>
      <c r="D97">
        <f t="shared" si="1"/>
        <v>32812</v>
      </c>
    </row>
    <row r="98" spans="1:4" x14ac:dyDescent="0.25">
      <c r="A98">
        <v>18227</v>
      </c>
      <c r="B98">
        <v>93488</v>
      </c>
      <c r="C98">
        <v>17038</v>
      </c>
      <c r="D98">
        <f t="shared" si="1"/>
        <v>34076</v>
      </c>
    </row>
    <row r="99" spans="1:4" x14ac:dyDescent="0.25">
      <c r="A99">
        <v>23799</v>
      </c>
      <c r="B99">
        <v>93836</v>
      </c>
      <c r="C99">
        <v>20273</v>
      </c>
      <c r="D99">
        <f t="shared" si="1"/>
        <v>40546</v>
      </c>
    </row>
    <row r="100" spans="1:4" x14ac:dyDescent="0.25">
      <c r="A100">
        <v>28289</v>
      </c>
      <c r="B100">
        <v>100833</v>
      </c>
      <c r="C100">
        <v>28760</v>
      </c>
      <c r="D100">
        <f t="shared" si="1"/>
        <v>57520</v>
      </c>
    </row>
    <row r="101" spans="1:4" x14ac:dyDescent="0.25">
      <c r="A101">
        <v>28841</v>
      </c>
      <c r="B101">
        <v>109427</v>
      </c>
      <c r="C101">
        <v>29023</v>
      </c>
      <c r="D101">
        <f t="shared" si="1"/>
        <v>58046</v>
      </c>
    </row>
    <row r="102" spans="1:4" x14ac:dyDescent="0.25">
      <c r="A102">
        <v>29651</v>
      </c>
      <c r="B102">
        <v>111497</v>
      </c>
      <c r="C102">
        <v>29518</v>
      </c>
      <c r="D102">
        <f t="shared" si="1"/>
        <v>59036</v>
      </c>
    </row>
    <row r="103" spans="1:4" x14ac:dyDescent="0.25">
      <c r="A103">
        <v>30608</v>
      </c>
      <c r="B103">
        <v>112052</v>
      </c>
      <c r="C103">
        <v>29566</v>
      </c>
      <c r="D103">
        <f t="shared" si="1"/>
        <v>59132</v>
      </c>
    </row>
    <row r="104" spans="1:4" x14ac:dyDescent="0.25">
      <c r="A104">
        <v>42619</v>
      </c>
      <c r="B104">
        <v>115115</v>
      </c>
      <c r="C104">
        <v>30777</v>
      </c>
      <c r="D104">
        <f t="shared" si="1"/>
        <v>61554</v>
      </c>
    </row>
    <row r="105" spans="1:4" x14ac:dyDescent="0.25">
      <c r="A105">
        <v>43986</v>
      </c>
      <c r="B105">
        <v>120411</v>
      </c>
      <c r="C105">
        <v>31919</v>
      </c>
      <c r="D105">
        <f t="shared" si="1"/>
        <v>63838</v>
      </c>
    </row>
    <row r="106" spans="1:4" x14ac:dyDescent="0.25">
      <c r="A106">
        <v>48869</v>
      </c>
      <c r="B106">
        <v>120585</v>
      </c>
      <c r="C106">
        <v>33739</v>
      </c>
      <c r="D106">
        <f t="shared" si="1"/>
        <v>67478</v>
      </c>
    </row>
    <row r="107" spans="1:4" x14ac:dyDescent="0.25">
      <c r="A107">
        <v>53759</v>
      </c>
      <c r="B107">
        <v>139632</v>
      </c>
      <c r="C107">
        <v>42866</v>
      </c>
      <c r="D107">
        <f t="shared" si="1"/>
        <v>85732</v>
      </c>
    </row>
    <row r="108" spans="1:4" x14ac:dyDescent="0.25">
      <c r="A108">
        <v>67055</v>
      </c>
      <c r="B108">
        <v>142514</v>
      </c>
      <c r="C108">
        <v>43078</v>
      </c>
      <c r="D108">
        <f t="shared" si="1"/>
        <v>86156</v>
      </c>
    </row>
    <row r="109" spans="1:4" x14ac:dyDescent="0.25">
      <c r="A109">
        <v>71047</v>
      </c>
      <c r="B109">
        <v>144025</v>
      </c>
      <c r="C109">
        <v>44518</v>
      </c>
      <c r="D109">
        <f t="shared" si="1"/>
        <v>89036</v>
      </c>
    </row>
    <row r="110" spans="1:4" x14ac:dyDescent="0.25">
      <c r="A110">
        <v>73254</v>
      </c>
      <c r="B110">
        <v>171460</v>
      </c>
      <c r="C110">
        <v>47465</v>
      </c>
      <c r="D110">
        <f t="shared" si="1"/>
        <v>94930</v>
      </c>
    </row>
    <row r="111" spans="1:4" x14ac:dyDescent="0.25">
      <c r="A111">
        <v>73372</v>
      </c>
      <c r="B111">
        <v>172780</v>
      </c>
      <c r="C111">
        <v>49943</v>
      </c>
      <c r="D111">
        <f t="shared" si="1"/>
        <v>99886</v>
      </c>
    </row>
    <row r="112" spans="1:4" x14ac:dyDescent="0.25">
      <c r="A112">
        <v>74541</v>
      </c>
      <c r="B112">
        <v>172963</v>
      </c>
      <c r="C112">
        <v>53973</v>
      </c>
      <c r="D112">
        <f t="shared" si="1"/>
        <v>107946</v>
      </c>
    </row>
    <row r="113" spans="1:4" x14ac:dyDescent="0.25">
      <c r="A113">
        <v>76137</v>
      </c>
      <c r="B113">
        <v>175173</v>
      </c>
      <c r="C113">
        <v>54340</v>
      </c>
      <c r="D113">
        <f t="shared" si="1"/>
        <v>108680</v>
      </c>
    </row>
    <row r="114" spans="1:4" x14ac:dyDescent="0.25">
      <c r="A114">
        <v>77008</v>
      </c>
      <c r="B114">
        <v>185422</v>
      </c>
      <c r="C114">
        <v>54357</v>
      </c>
      <c r="D114">
        <f t="shared" si="1"/>
        <v>108714</v>
      </c>
    </row>
    <row r="115" spans="1:4" x14ac:dyDescent="0.25">
      <c r="A115">
        <v>78193</v>
      </c>
      <c r="B115">
        <v>193554</v>
      </c>
      <c r="C115">
        <v>54761</v>
      </c>
      <c r="D115">
        <f t="shared" si="1"/>
        <v>109522</v>
      </c>
    </row>
    <row r="116" spans="1:4" x14ac:dyDescent="0.25">
      <c r="A116">
        <v>83363</v>
      </c>
      <c r="B116">
        <v>200491</v>
      </c>
      <c r="C116">
        <v>55034</v>
      </c>
      <c r="D116">
        <f t="shared" si="1"/>
        <v>110068</v>
      </c>
    </row>
    <row r="117" spans="1:4" x14ac:dyDescent="0.25">
      <c r="A117">
        <v>85546</v>
      </c>
      <c r="B117">
        <v>210465</v>
      </c>
      <c r="C117">
        <v>60021</v>
      </c>
      <c r="D117">
        <f t="shared" si="1"/>
        <v>120042</v>
      </c>
    </row>
    <row r="118" spans="1:4" x14ac:dyDescent="0.25">
      <c r="A118">
        <v>105528</v>
      </c>
      <c r="B118">
        <v>212057</v>
      </c>
      <c r="C118">
        <v>74556</v>
      </c>
      <c r="D118">
        <f t="shared" si="1"/>
        <v>149112</v>
      </c>
    </row>
    <row r="119" spans="1:4" x14ac:dyDescent="0.25">
      <c r="A119">
        <v>138859</v>
      </c>
      <c r="B119">
        <v>214071</v>
      </c>
      <c r="C119">
        <v>75896</v>
      </c>
      <c r="D119">
        <f t="shared" si="1"/>
        <v>151792</v>
      </c>
    </row>
    <row r="120" spans="1:4" x14ac:dyDescent="0.25">
      <c r="A120">
        <v>180201</v>
      </c>
      <c r="B120">
        <v>216863</v>
      </c>
      <c r="C120">
        <v>86789</v>
      </c>
      <c r="D120">
        <f t="shared" si="1"/>
        <v>173578</v>
      </c>
    </row>
    <row r="121" spans="1:4" x14ac:dyDescent="0.25">
      <c r="A121">
        <v>190465</v>
      </c>
      <c r="B121">
        <v>221278</v>
      </c>
      <c r="C121">
        <v>90937</v>
      </c>
      <c r="D121">
        <f t="shared" si="1"/>
        <v>181874</v>
      </c>
    </row>
    <row r="122" spans="1:4" x14ac:dyDescent="0.25">
      <c r="A122">
        <v>226986</v>
      </c>
      <c r="B122">
        <v>230129</v>
      </c>
      <c r="C122">
        <v>98471</v>
      </c>
      <c r="D122">
        <f t="shared" si="1"/>
        <v>196942</v>
      </c>
    </row>
    <row r="123" spans="1:4" x14ac:dyDescent="0.25">
      <c r="A123">
        <v>240990</v>
      </c>
      <c r="B123">
        <v>236301</v>
      </c>
      <c r="C123">
        <v>99390</v>
      </c>
      <c r="D123">
        <f t="shared" si="1"/>
        <v>198780</v>
      </c>
    </row>
    <row r="124" spans="1:4" x14ac:dyDescent="0.25">
      <c r="A124">
        <v>286656</v>
      </c>
      <c r="B124">
        <v>266673</v>
      </c>
      <c r="C124">
        <v>100711</v>
      </c>
      <c r="D124">
        <f t="shared" si="1"/>
        <v>201422</v>
      </c>
    </row>
    <row r="125" spans="1:4" x14ac:dyDescent="0.25">
      <c r="A125">
        <v>296704</v>
      </c>
      <c r="B125">
        <v>278062</v>
      </c>
      <c r="C125">
        <v>101061</v>
      </c>
      <c r="D125">
        <f t="shared" si="1"/>
        <v>202122</v>
      </c>
    </row>
    <row r="126" spans="1:4" x14ac:dyDescent="0.25">
      <c r="A126">
        <v>332978</v>
      </c>
      <c r="B126">
        <v>287209</v>
      </c>
      <c r="C126">
        <v>110933</v>
      </c>
      <c r="D126">
        <f t="shared" si="1"/>
        <v>221866</v>
      </c>
    </row>
    <row r="127" spans="1:4" x14ac:dyDescent="0.25">
      <c r="A127">
        <v>340032</v>
      </c>
      <c r="B127">
        <v>287914</v>
      </c>
      <c r="C127">
        <v>131183</v>
      </c>
      <c r="D127">
        <f t="shared" si="1"/>
        <v>262366</v>
      </c>
    </row>
    <row r="128" spans="1:4" x14ac:dyDescent="0.25">
      <c r="A128">
        <v>373081</v>
      </c>
      <c r="B128">
        <v>298077</v>
      </c>
      <c r="C128">
        <v>134649</v>
      </c>
      <c r="D128">
        <f t="shared" si="1"/>
        <v>269298</v>
      </c>
    </row>
    <row r="129" spans="1:4" x14ac:dyDescent="0.25">
      <c r="A129">
        <v>395350</v>
      </c>
      <c r="B129">
        <v>310715</v>
      </c>
      <c r="C129">
        <v>137473</v>
      </c>
      <c r="D129">
        <f t="shared" si="1"/>
        <v>274946</v>
      </c>
    </row>
    <row r="130" spans="1:4" x14ac:dyDescent="0.25">
      <c r="A130">
        <v>427546</v>
      </c>
      <c r="B130">
        <v>317355</v>
      </c>
      <c r="C130">
        <v>138063</v>
      </c>
      <c r="D130">
        <f t="shared" si="1"/>
        <v>276126</v>
      </c>
    </row>
    <row r="131" spans="1:4" x14ac:dyDescent="0.25">
      <c r="A131">
        <v>431508</v>
      </c>
      <c r="B131">
        <v>318408</v>
      </c>
      <c r="C131">
        <v>143940</v>
      </c>
      <c r="D131">
        <f t="shared" ref="D131:D187" si="2">2*C131</f>
        <v>287880</v>
      </c>
    </row>
    <row r="132" spans="1:4" x14ac:dyDescent="0.25">
      <c r="A132">
        <v>564483</v>
      </c>
      <c r="B132">
        <v>331028</v>
      </c>
      <c r="C132">
        <v>149183</v>
      </c>
      <c r="D132">
        <f t="shared" si="2"/>
        <v>298366</v>
      </c>
    </row>
    <row r="133" spans="1:4" x14ac:dyDescent="0.25">
      <c r="A133">
        <v>600000</v>
      </c>
      <c r="B133">
        <v>335637</v>
      </c>
      <c r="C133">
        <v>157508</v>
      </c>
      <c r="D133">
        <f t="shared" si="2"/>
        <v>315016</v>
      </c>
    </row>
    <row r="134" spans="1:4" x14ac:dyDescent="0.25">
      <c r="A134">
        <v>600000</v>
      </c>
      <c r="B134">
        <v>349032</v>
      </c>
      <c r="C134">
        <v>157999</v>
      </c>
      <c r="D134">
        <f t="shared" si="2"/>
        <v>315998</v>
      </c>
    </row>
    <row r="135" spans="1:4" x14ac:dyDescent="0.25">
      <c r="A135">
        <v>600000</v>
      </c>
      <c r="B135">
        <v>351812</v>
      </c>
      <c r="C135">
        <v>161225</v>
      </c>
      <c r="D135">
        <f t="shared" si="2"/>
        <v>322450</v>
      </c>
    </row>
    <row r="136" spans="1:4" x14ac:dyDescent="0.25">
      <c r="A136">
        <v>600000</v>
      </c>
      <c r="B136">
        <v>354902</v>
      </c>
      <c r="C136">
        <v>161785</v>
      </c>
      <c r="D136">
        <f t="shared" si="2"/>
        <v>323570</v>
      </c>
    </row>
    <row r="137" spans="1:4" x14ac:dyDescent="0.25">
      <c r="A137">
        <v>600000</v>
      </c>
      <c r="B137">
        <v>360196</v>
      </c>
      <c r="C137">
        <v>163228</v>
      </c>
      <c r="D137">
        <f t="shared" si="2"/>
        <v>326456</v>
      </c>
    </row>
    <row r="138" spans="1:4" x14ac:dyDescent="0.25">
      <c r="A138">
        <v>600000</v>
      </c>
      <c r="B138">
        <v>368354</v>
      </c>
      <c r="C138">
        <v>172221</v>
      </c>
      <c r="D138">
        <f t="shared" si="2"/>
        <v>344442</v>
      </c>
    </row>
    <row r="139" spans="1:4" x14ac:dyDescent="0.25">
      <c r="A139">
        <v>600000</v>
      </c>
      <c r="B139">
        <v>375137</v>
      </c>
      <c r="C139">
        <v>174375</v>
      </c>
      <c r="D139">
        <f t="shared" si="2"/>
        <v>348750</v>
      </c>
    </row>
    <row r="140" spans="1:4" x14ac:dyDescent="0.25">
      <c r="A140">
        <v>600000</v>
      </c>
      <c r="B140">
        <v>379165</v>
      </c>
      <c r="C140">
        <v>192500</v>
      </c>
      <c r="D140">
        <f t="shared" si="2"/>
        <v>385000</v>
      </c>
    </row>
    <row r="141" spans="1:4" x14ac:dyDescent="0.25">
      <c r="A141">
        <v>600000</v>
      </c>
      <c r="B141">
        <v>381555</v>
      </c>
      <c r="C141">
        <v>226403</v>
      </c>
      <c r="D141">
        <f t="shared" si="2"/>
        <v>452806</v>
      </c>
    </row>
    <row r="142" spans="1:4" x14ac:dyDescent="0.25">
      <c r="A142">
        <v>600000</v>
      </c>
      <c r="B142">
        <v>398290</v>
      </c>
      <c r="C142">
        <v>226900</v>
      </c>
      <c r="D142">
        <f t="shared" si="2"/>
        <v>453800</v>
      </c>
    </row>
    <row r="143" spans="1:4" x14ac:dyDescent="0.25">
      <c r="A143">
        <v>600000</v>
      </c>
      <c r="B143">
        <v>413684</v>
      </c>
      <c r="C143">
        <v>235737</v>
      </c>
      <c r="D143">
        <f t="shared" si="2"/>
        <v>471474</v>
      </c>
    </row>
    <row r="144" spans="1:4" x14ac:dyDescent="0.25">
      <c r="A144">
        <v>600000</v>
      </c>
      <c r="B144">
        <v>431704</v>
      </c>
      <c r="C144">
        <v>241936</v>
      </c>
      <c r="D144">
        <f t="shared" si="2"/>
        <v>483872</v>
      </c>
    </row>
    <row r="145" spans="1:4" x14ac:dyDescent="0.25">
      <c r="A145">
        <v>600000</v>
      </c>
      <c r="B145">
        <v>452631</v>
      </c>
      <c r="C145">
        <v>255867</v>
      </c>
      <c r="D145">
        <f t="shared" si="2"/>
        <v>511734</v>
      </c>
    </row>
    <row r="146" spans="1:4" x14ac:dyDescent="0.25">
      <c r="A146">
        <v>600000</v>
      </c>
      <c r="B146">
        <v>455388</v>
      </c>
      <c r="C146">
        <v>270938</v>
      </c>
      <c r="D146">
        <f t="shared" si="2"/>
        <v>541876</v>
      </c>
    </row>
    <row r="147" spans="1:4" x14ac:dyDescent="0.25">
      <c r="A147">
        <v>600000</v>
      </c>
      <c r="B147">
        <v>462387</v>
      </c>
      <c r="C147">
        <v>275649</v>
      </c>
      <c r="D147">
        <f t="shared" si="2"/>
        <v>551298</v>
      </c>
    </row>
    <row r="148" spans="1:4" x14ac:dyDescent="0.25">
      <c r="A148">
        <v>600000</v>
      </c>
      <c r="B148">
        <v>465650</v>
      </c>
      <c r="C148">
        <v>276553</v>
      </c>
      <c r="D148">
        <f t="shared" si="2"/>
        <v>553106</v>
      </c>
    </row>
    <row r="149" spans="1:4" x14ac:dyDescent="0.25">
      <c r="A149">
        <v>600000</v>
      </c>
      <c r="B149">
        <v>466934</v>
      </c>
      <c r="C149">
        <v>277635</v>
      </c>
      <c r="D149">
        <f t="shared" si="2"/>
        <v>555270</v>
      </c>
    </row>
    <row r="150" spans="1:4" x14ac:dyDescent="0.25">
      <c r="A150">
        <v>600000</v>
      </c>
      <c r="B150">
        <v>499401</v>
      </c>
      <c r="C150">
        <v>277721</v>
      </c>
      <c r="D150">
        <f t="shared" si="2"/>
        <v>555442</v>
      </c>
    </row>
    <row r="151" spans="1:4" x14ac:dyDescent="0.25">
      <c r="A151">
        <v>600000</v>
      </c>
      <c r="B151">
        <v>514932</v>
      </c>
      <c r="C151">
        <v>279024</v>
      </c>
      <c r="D151">
        <f t="shared" si="2"/>
        <v>558048</v>
      </c>
    </row>
    <row r="152" spans="1:4" x14ac:dyDescent="0.25">
      <c r="A152">
        <v>600000</v>
      </c>
      <c r="B152">
        <v>535082</v>
      </c>
      <c r="C152">
        <v>280179</v>
      </c>
      <c r="D152">
        <f t="shared" si="2"/>
        <v>560358</v>
      </c>
    </row>
    <row r="153" spans="1:4" x14ac:dyDescent="0.25">
      <c r="A153">
        <v>600000</v>
      </c>
      <c r="B153">
        <v>559212</v>
      </c>
      <c r="C153">
        <v>285252</v>
      </c>
      <c r="D153">
        <f t="shared" si="2"/>
        <v>570504</v>
      </c>
    </row>
    <row r="154" spans="1:4" x14ac:dyDescent="0.25">
      <c r="A154">
        <v>600000</v>
      </c>
      <c r="B154">
        <v>579611</v>
      </c>
      <c r="C154">
        <v>309809</v>
      </c>
      <c r="D154">
        <f t="shared" si="2"/>
        <v>619618</v>
      </c>
    </row>
    <row r="155" spans="1:4" x14ac:dyDescent="0.25">
      <c r="A155">
        <v>600000</v>
      </c>
      <c r="B155">
        <v>588040</v>
      </c>
      <c r="C155">
        <v>310021</v>
      </c>
      <c r="D155">
        <f t="shared" si="2"/>
        <v>620042</v>
      </c>
    </row>
    <row r="156" spans="1:4" x14ac:dyDescent="0.25">
      <c r="A156">
        <v>600000</v>
      </c>
      <c r="B156">
        <v>588646</v>
      </c>
      <c r="C156">
        <v>311411</v>
      </c>
      <c r="D156">
        <f t="shared" si="2"/>
        <v>622822</v>
      </c>
    </row>
    <row r="157" spans="1:4" x14ac:dyDescent="0.25">
      <c r="A157">
        <v>600000</v>
      </c>
      <c r="B157">
        <v>596771</v>
      </c>
      <c r="C157">
        <v>316524</v>
      </c>
      <c r="D157">
        <f t="shared" si="2"/>
        <v>633048</v>
      </c>
    </row>
    <row r="158" spans="1:4" x14ac:dyDescent="0.25">
      <c r="A158">
        <v>600000</v>
      </c>
      <c r="B158">
        <v>599323</v>
      </c>
      <c r="C158">
        <v>334558</v>
      </c>
      <c r="D158">
        <f t="shared" si="2"/>
        <v>669116</v>
      </c>
    </row>
    <row r="159" spans="1:4" x14ac:dyDescent="0.25">
      <c r="A159">
        <v>600000</v>
      </c>
      <c r="B159">
        <v>599534</v>
      </c>
      <c r="C159">
        <v>350088</v>
      </c>
      <c r="D159">
        <f t="shared" si="2"/>
        <v>700176</v>
      </c>
    </row>
    <row r="160" spans="1:4" x14ac:dyDescent="0.25">
      <c r="A160">
        <v>600000</v>
      </c>
      <c r="B160">
        <v>599553</v>
      </c>
      <c r="C160">
        <v>360965</v>
      </c>
      <c r="D160">
        <f t="shared" si="2"/>
        <v>721930</v>
      </c>
    </row>
    <row r="161" spans="1:4" x14ac:dyDescent="0.25">
      <c r="A161">
        <v>600000</v>
      </c>
      <c r="B161">
        <v>599566</v>
      </c>
      <c r="C161">
        <v>377572</v>
      </c>
      <c r="D161">
        <f t="shared" si="2"/>
        <v>755144</v>
      </c>
    </row>
    <row r="162" spans="1:4" x14ac:dyDescent="0.25">
      <c r="A162">
        <v>600000</v>
      </c>
      <c r="B162">
        <v>599647</v>
      </c>
      <c r="C162">
        <v>408798</v>
      </c>
      <c r="D162">
        <f t="shared" si="2"/>
        <v>817596</v>
      </c>
    </row>
    <row r="163" spans="1:4" x14ac:dyDescent="0.25">
      <c r="A163">
        <v>600000</v>
      </c>
      <c r="B163">
        <v>600000</v>
      </c>
      <c r="C163">
        <v>437354</v>
      </c>
      <c r="D163">
        <f t="shared" si="2"/>
        <v>874708</v>
      </c>
    </row>
    <row r="164" spans="1:4" x14ac:dyDescent="0.25">
      <c r="A164">
        <v>600000</v>
      </c>
      <c r="B164">
        <v>600000</v>
      </c>
      <c r="C164">
        <v>444547</v>
      </c>
      <c r="D164">
        <f t="shared" si="2"/>
        <v>889094</v>
      </c>
    </row>
    <row r="165" spans="1:4" x14ac:dyDescent="0.25">
      <c r="A165">
        <v>600000</v>
      </c>
      <c r="B165">
        <v>600000</v>
      </c>
      <c r="C165">
        <v>446204</v>
      </c>
      <c r="D165">
        <f t="shared" si="2"/>
        <v>892408</v>
      </c>
    </row>
    <row r="166" spans="1:4" x14ac:dyDescent="0.25">
      <c r="A166">
        <v>600000</v>
      </c>
      <c r="B166">
        <v>600000</v>
      </c>
      <c r="C166">
        <v>459839</v>
      </c>
      <c r="D166">
        <f t="shared" si="2"/>
        <v>919678</v>
      </c>
    </row>
    <row r="167" spans="1:4" x14ac:dyDescent="0.25">
      <c r="A167">
        <v>600000</v>
      </c>
      <c r="B167">
        <v>600000</v>
      </c>
      <c r="C167">
        <v>460689</v>
      </c>
      <c r="D167">
        <f t="shared" si="2"/>
        <v>921378</v>
      </c>
    </row>
    <row r="168" spans="1:4" x14ac:dyDescent="0.25">
      <c r="A168">
        <v>600000</v>
      </c>
      <c r="B168">
        <v>600000</v>
      </c>
      <c r="C168">
        <v>467475</v>
      </c>
      <c r="D168">
        <f t="shared" si="2"/>
        <v>934950</v>
      </c>
    </row>
    <row r="169" spans="1:4" x14ac:dyDescent="0.25">
      <c r="A169">
        <v>600000</v>
      </c>
      <c r="B169">
        <v>600000</v>
      </c>
      <c r="C169">
        <v>476329</v>
      </c>
      <c r="D169">
        <f t="shared" si="2"/>
        <v>952658</v>
      </c>
    </row>
    <row r="170" spans="1:4" x14ac:dyDescent="0.25">
      <c r="A170">
        <v>600000</v>
      </c>
      <c r="B170">
        <v>600000</v>
      </c>
      <c r="C170">
        <v>481768</v>
      </c>
      <c r="D170">
        <f t="shared" si="2"/>
        <v>963536</v>
      </c>
    </row>
    <row r="171" spans="1:4" x14ac:dyDescent="0.25">
      <c r="A171">
        <v>600000</v>
      </c>
      <c r="B171">
        <v>600000</v>
      </c>
      <c r="C171">
        <v>483675</v>
      </c>
      <c r="D171">
        <f t="shared" si="2"/>
        <v>967350</v>
      </c>
    </row>
    <row r="172" spans="1:4" x14ac:dyDescent="0.25">
      <c r="A172">
        <v>600000</v>
      </c>
      <c r="B172">
        <v>600000</v>
      </c>
      <c r="C172">
        <v>500815</v>
      </c>
      <c r="D172">
        <f t="shared" si="2"/>
        <v>1001630</v>
      </c>
    </row>
    <row r="173" spans="1:4" x14ac:dyDescent="0.25">
      <c r="A173">
        <v>600000</v>
      </c>
      <c r="B173">
        <v>600000</v>
      </c>
      <c r="C173">
        <v>509069</v>
      </c>
      <c r="D173">
        <f t="shared" si="2"/>
        <v>1018138</v>
      </c>
    </row>
    <row r="174" spans="1:4" x14ac:dyDescent="0.25">
      <c r="A174">
        <v>600000</v>
      </c>
      <c r="B174">
        <v>600000</v>
      </c>
      <c r="C174">
        <v>522189</v>
      </c>
      <c r="D174">
        <f t="shared" si="2"/>
        <v>1044378</v>
      </c>
    </row>
    <row r="175" spans="1:4" x14ac:dyDescent="0.25">
      <c r="A175">
        <v>600000</v>
      </c>
      <c r="B175">
        <v>600000</v>
      </c>
      <c r="C175">
        <v>535434</v>
      </c>
      <c r="D175">
        <f t="shared" si="2"/>
        <v>1070868</v>
      </c>
    </row>
    <row r="176" spans="1:4" x14ac:dyDescent="0.25">
      <c r="A176">
        <v>600000</v>
      </c>
      <c r="B176">
        <v>600000</v>
      </c>
      <c r="C176">
        <v>539473</v>
      </c>
      <c r="D176">
        <f t="shared" si="2"/>
        <v>1078946</v>
      </c>
    </row>
    <row r="177" spans="1:4" x14ac:dyDescent="0.25">
      <c r="A177">
        <v>600000</v>
      </c>
      <c r="B177">
        <v>600000</v>
      </c>
      <c r="C177">
        <v>541880</v>
      </c>
      <c r="D177">
        <f t="shared" si="2"/>
        <v>1083760</v>
      </c>
    </row>
    <row r="178" spans="1:4" x14ac:dyDescent="0.25">
      <c r="A178">
        <v>600000</v>
      </c>
      <c r="B178">
        <v>600000</v>
      </c>
      <c r="C178">
        <v>570360</v>
      </c>
      <c r="D178">
        <f t="shared" si="2"/>
        <v>1140720</v>
      </c>
    </row>
    <row r="179" spans="1:4" x14ac:dyDescent="0.25">
      <c r="A179">
        <v>600000</v>
      </c>
      <c r="B179">
        <v>600000</v>
      </c>
      <c r="C179">
        <v>593457</v>
      </c>
      <c r="D179">
        <f t="shared" si="2"/>
        <v>1186914</v>
      </c>
    </row>
    <row r="180" spans="1:4" x14ac:dyDescent="0.25">
      <c r="A180">
        <v>600000</v>
      </c>
      <c r="B180">
        <v>600000</v>
      </c>
      <c r="C180">
        <v>600000</v>
      </c>
      <c r="D180">
        <f t="shared" si="2"/>
        <v>1200000</v>
      </c>
    </row>
    <row r="181" spans="1:4" x14ac:dyDescent="0.25">
      <c r="A181">
        <v>600000</v>
      </c>
      <c r="B181">
        <v>600000</v>
      </c>
      <c r="C181">
        <v>600000</v>
      </c>
      <c r="D181">
        <f t="shared" si="2"/>
        <v>1200000</v>
      </c>
    </row>
    <row r="182" spans="1:4" x14ac:dyDescent="0.25">
      <c r="A182">
        <v>600000</v>
      </c>
      <c r="B182">
        <v>600000</v>
      </c>
      <c r="C182">
        <v>600000</v>
      </c>
      <c r="D182">
        <f t="shared" si="2"/>
        <v>1200000</v>
      </c>
    </row>
    <row r="183" spans="1:4" x14ac:dyDescent="0.25">
      <c r="A183">
        <v>600000</v>
      </c>
      <c r="B183">
        <v>600000</v>
      </c>
      <c r="C183">
        <v>600000</v>
      </c>
      <c r="D183">
        <f t="shared" si="2"/>
        <v>1200000</v>
      </c>
    </row>
    <row r="184" spans="1:4" x14ac:dyDescent="0.25">
      <c r="A184">
        <v>600000</v>
      </c>
      <c r="B184">
        <v>600000</v>
      </c>
      <c r="C184">
        <v>600000</v>
      </c>
      <c r="D184">
        <f t="shared" si="2"/>
        <v>1200000</v>
      </c>
    </row>
    <row r="185" spans="1:4" x14ac:dyDescent="0.25">
      <c r="A185">
        <v>600000</v>
      </c>
      <c r="B185">
        <v>600000</v>
      </c>
      <c r="C185">
        <v>600000</v>
      </c>
      <c r="D185">
        <f t="shared" si="2"/>
        <v>1200000</v>
      </c>
    </row>
    <row r="186" spans="1:4" x14ac:dyDescent="0.25">
      <c r="A186">
        <v>600000</v>
      </c>
      <c r="B186">
        <v>600000</v>
      </c>
      <c r="C186">
        <v>600000</v>
      </c>
      <c r="D186">
        <f t="shared" si="2"/>
        <v>1200000</v>
      </c>
    </row>
    <row r="187" spans="1:4" x14ac:dyDescent="0.25">
      <c r="A187">
        <v>600000</v>
      </c>
      <c r="B187">
        <v>600000</v>
      </c>
      <c r="C187">
        <v>600000</v>
      </c>
      <c r="D187">
        <f t="shared" si="2"/>
        <v>1200000</v>
      </c>
    </row>
  </sheetData>
  <sortState ref="C1:C491">
    <sortCondition ref="C1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DATA</vt:lpstr>
      <vt:lpstr>ANALYSIS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svancaj</dc:creator>
  <cp:lastModifiedBy>svancaj</cp:lastModifiedBy>
  <dcterms:created xsi:type="dcterms:W3CDTF">2019-05-09T06:51:50Z</dcterms:created>
  <dcterms:modified xsi:type="dcterms:W3CDTF">2019-05-13T09:35:13Z</dcterms:modified>
</cp:coreProperties>
</file>