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Year 1\Semester 2\Statistics\CA2\"/>
    </mc:Choice>
  </mc:AlternateContent>
  <xr:revisionPtr revIDLastSave="0" documentId="13_ncr:1_{BC44CBD2-B437-4F49-B056-3694CF19733F}" xr6:coauthVersionLast="47" xr6:coauthVersionMax="47" xr10:uidLastSave="{00000000-0000-0000-0000-000000000000}"/>
  <bookViews>
    <workbookView xWindow="-110" yWindow="-110" windowWidth="19420" windowHeight="10300" firstSheet="1" activeTab="5" xr2:uid="{141A72BC-71F0-420A-A618-3EC3E744A0B8}"/>
  </bookViews>
  <sheets>
    <sheet name="Orignal Data" sheetId="3" r:id="rId1"/>
    <sheet name="Sample Data" sheetId="1" r:id="rId2"/>
    <sheet name="Descriptive Statistic" sheetId="5" r:id="rId3"/>
    <sheet name="Visualization " sheetId="4" r:id="rId4"/>
    <sheet name="Normality Test" sheetId="6" r:id="rId5"/>
    <sheet name="Kruskal-Wallis Test" sheetId="2" r:id="rId6"/>
  </sheets>
  <externalReferences>
    <externalReference r:id="rId7"/>
  </externalReferences>
  <definedNames>
    <definedName name="_xlnm._FilterDatabase" localSheetId="5" hidden="1">'Kruskal-Wallis Test'!$L$1:$N$15</definedName>
    <definedName name="_xlnm._FilterDatabase" localSheetId="1" hidden="1">'Sample Data'!$A$1:$E$16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6" i="4" l="1"/>
  <c r="Q27" i="4" s="1"/>
  <c r="Q28" i="4" s="1"/>
  <c r="J26" i="4"/>
  <c r="J27" i="4" s="1"/>
  <c r="B26" i="4"/>
  <c r="B27" i="4" s="1"/>
  <c r="B28" i="4" s="1"/>
  <c r="R22" i="4"/>
  <c r="K22" i="4"/>
  <c r="C22" i="4"/>
  <c r="R21" i="4"/>
  <c r="K21" i="4"/>
  <c r="C21" i="4"/>
  <c r="R20" i="4"/>
  <c r="S20" i="4" s="1"/>
  <c r="K20" i="4"/>
  <c r="L20" i="4" s="1"/>
  <c r="C20" i="4"/>
  <c r="D20" i="4" s="1"/>
  <c r="B10" i="6"/>
  <c r="C10" i="6"/>
  <c r="D10" i="6"/>
  <c r="B11" i="6"/>
  <c r="R25" i="4" a="1"/>
  <c r="C25" i="4" a="1"/>
  <c r="C11" i="6"/>
  <c r="C12" i="6"/>
  <c r="D11" i="6"/>
  <c r="K25" i="4" a="1"/>
  <c r="B12" i="6"/>
  <c r="D12" i="6"/>
  <c r="K28" i="4" l="1"/>
  <c r="M28" i="4" s="1"/>
  <c r="K26" i="4"/>
  <c r="M26" i="4" s="1"/>
  <c r="K29" i="4"/>
  <c r="M29" i="4" s="1"/>
  <c r="K27" i="4"/>
  <c r="M27" i="4" s="1"/>
  <c r="K25" i="4"/>
  <c r="M25" i="4" s="1"/>
  <c r="C29" i="4"/>
  <c r="E29" i="4" s="1"/>
  <c r="C27" i="4"/>
  <c r="E27" i="4" s="1"/>
  <c r="C25" i="4"/>
  <c r="E25" i="4" s="1"/>
  <c r="C28" i="4"/>
  <c r="E28" i="4" s="1"/>
  <c r="C26" i="4"/>
  <c r="E26" i="4" s="1"/>
  <c r="R27" i="4"/>
  <c r="T27" i="4" s="1"/>
  <c r="R29" i="4"/>
  <c r="T29" i="4" s="1"/>
  <c r="R25" i="4"/>
  <c r="T25" i="4" s="1"/>
  <c r="R28" i="4"/>
  <c r="T28" i="4" s="1"/>
  <c r="R26" i="4"/>
  <c r="T26" i="4" s="1"/>
  <c r="J28" i="4"/>
  <c r="L27" i="4"/>
  <c r="S26" i="4"/>
  <c r="D26" i="4"/>
  <c r="B29" i="4"/>
  <c r="D29" i="4" s="1"/>
  <c r="D28" i="4"/>
  <c r="D27" i="4"/>
  <c r="D25" i="4"/>
  <c r="L26" i="4"/>
  <c r="L25" i="4"/>
  <c r="S27" i="4"/>
  <c r="S25" i="4"/>
  <c r="Q29" i="4"/>
  <c r="S29" i="4" s="1"/>
  <c r="S28" i="4"/>
  <c r="B14" i="6"/>
  <c r="C14" i="6"/>
  <c r="D14" i="6"/>
  <c r="L3" i="2"/>
  <c r="L4" i="2"/>
  <c r="L5" i="2"/>
  <c r="L6" i="2"/>
  <c r="L7" i="2"/>
  <c r="L8" i="2"/>
  <c r="L9" i="2"/>
  <c r="L10" i="2"/>
  <c r="L11" i="2"/>
  <c r="L12" i="2"/>
  <c r="L13" i="2"/>
  <c r="L14" i="2"/>
  <c r="L15" i="2"/>
  <c r="L2" i="2"/>
  <c r="L28" i="4" l="1"/>
  <c r="J29" i="4"/>
  <c r="L29" i="4" s="1"/>
  <c r="B38" i="2" l="1"/>
  <c r="B37" i="2"/>
  <c r="B36" i="2"/>
  <c r="B35" i="2"/>
  <c r="B33" i="2"/>
  <c r="B30" i="2"/>
  <c r="E30" i="2" s="1"/>
  <c r="B31" i="2"/>
  <c r="E31" i="2" s="1"/>
  <c r="H18" i="2"/>
  <c r="E18" i="2"/>
  <c r="B18" i="2"/>
  <c r="B29" i="2" s="1"/>
  <c r="E29" i="2" s="1"/>
  <c r="E33" i="2" s="1"/>
  <c r="D8" i="2"/>
  <c r="C8" i="2"/>
  <c r="B8" i="2"/>
</calcChain>
</file>

<file path=xl/sharedStrings.xml><?xml version="1.0" encoding="utf-8"?>
<sst xmlns="http://schemas.openxmlformats.org/spreadsheetml/2006/main" count="914" uniqueCount="80">
  <si>
    <t>Statistic Label</t>
  </si>
  <si>
    <t>Year</t>
  </si>
  <si>
    <t>Commodity Group</t>
  </si>
  <si>
    <t>UNIT</t>
  </si>
  <si>
    <t>VALUE</t>
  </si>
  <si>
    <t>Consumer Price Index (Base Dec =100)</t>
  </si>
  <si>
    <t>Food and non-alcoholic beverages</t>
  </si>
  <si>
    <t>Base Dec =100</t>
  </si>
  <si>
    <t>Annual Average Percentage Change in Consumer Price Index</t>
  </si>
  <si>
    <t>%</t>
  </si>
  <si>
    <t>years</t>
  </si>
  <si>
    <t>Value 1</t>
  </si>
  <si>
    <t>Value 2</t>
  </si>
  <si>
    <t>Value 3</t>
  </si>
  <si>
    <t>Value 4</t>
  </si>
  <si>
    <t>Value 5</t>
  </si>
  <si>
    <t>k = 3 (k refers to the number of groups you have)</t>
  </si>
  <si>
    <t>df = k-1</t>
  </si>
  <si>
    <t>critical value</t>
  </si>
  <si>
    <t>Rank</t>
  </si>
  <si>
    <t>N</t>
  </si>
  <si>
    <t>3(N+1)</t>
  </si>
  <si>
    <t>N+1</t>
  </si>
  <si>
    <t>R1</t>
  </si>
  <si>
    <t>Value</t>
  </si>
  <si>
    <t>Ranks</t>
  </si>
  <si>
    <t>Value (2021)</t>
  </si>
  <si>
    <t>R2</t>
  </si>
  <si>
    <t>Values(2023)</t>
  </si>
  <si>
    <t>R3</t>
  </si>
  <si>
    <t>Values (2022)</t>
  </si>
  <si>
    <t>R1^2</t>
  </si>
  <si>
    <t>R2^2</t>
  </si>
  <si>
    <t>R3^2</t>
  </si>
  <si>
    <t>N(N+1)</t>
  </si>
  <si>
    <t>ni</t>
  </si>
  <si>
    <t>R1^2/n1</t>
  </si>
  <si>
    <t>R2^2/n2</t>
  </si>
  <si>
    <t>R3^2/n3</t>
  </si>
  <si>
    <t>R1^2/n1 + R2^2/n2 +R3^2/n3</t>
  </si>
  <si>
    <r>
      <t>12/(</t>
    </r>
    <r>
      <rPr>
        <b/>
        <sz val="11"/>
        <color theme="1"/>
        <rFont val="Calibri"/>
        <family val="2"/>
        <scheme val="minor"/>
      </rPr>
      <t>N(N+1))</t>
    </r>
  </si>
  <si>
    <t>(12/(N(N+1))) * (R1^2/n1 + R2^2/n2 +R3^2/n3)</t>
  </si>
  <si>
    <t>(12/(N(N+1))) * (R1^2/n1 + R2^2/n2 +R3^2/n3) - 3(N+1)</t>
  </si>
  <si>
    <t>k = 3 therefore k-1 = 2</t>
  </si>
  <si>
    <t>Static Value (H)</t>
  </si>
  <si>
    <t>Years</t>
  </si>
  <si>
    <t>Consumer Price Index (Base Dec 2016=100)</t>
  </si>
  <si>
    <t>Base Dec 2016=100</t>
  </si>
  <si>
    <t>Consumer Price Index (Base Dec 2011=100)</t>
  </si>
  <si>
    <t>Base Dec 2011=100</t>
  </si>
  <si>
    <t>Consumer Price Index (Base Dec 2006=100)</t>
  </si>
  <si>
    <t>Base Dec 2006=100</t>
  </si>
  <si>
    <t>Consumer Price Index (Base Dec 2001=100)</t>
  </si>
  <si>
    <t>Base Dec 2001=100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</si>
  <si>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</si>
  <si>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</si>
  <si>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</si>
  <si>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</si>
  <si>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</si>
  <si>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</si>
  <si>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</si>
  <si>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</si>
  <si>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</si>
  <si>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</si>
  <si>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</si>
  <si>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</si>
  <si>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</si>
  <si>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Shapiro-Wilk Test</t>
  </si>
  <si>
    <t>W-stat</t>
  </si>
  <si>
    <t>p-value</t>
  </si>
  <si>
    <t>alpha</t>
  </si>
  <si>
    <t>normal</t>
  </si>
  <si>
    <t>Std Dev</t>
  </si>
  <si>
    <t>Interval</t>
  </si>
  <si>
    <t>Data</t>
  </si>
  <si>
    <t>Std Norm</t>
  </si>
  <si>
    <t>Std Data</t>
  </si>
  <si>
    <t>QQ Plot - 2021</t>
  </si>
  <si>
    <t>QQ Plot - 2022</t>
  </si>
  <si>
    <t>QQ Plot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</si>
</sst>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/>
    </xf>
    <xf numFmtId="0" fontId="0" fillId="0" borderId="4" xfId="0" applyBorder="1"/>
    <xf numFmtId="0" fontId="3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right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Consumer Price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'Visualization '!$B$6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'Visualization '!$A$7:$A$11</c:f>
              <c:strCache>
                <c:ptCount val="5"/>
                <c:pt idx="0">
                  <c:v>Value 1</c:v>
                </c:pt>
                <c:pt idx="1">
                  <c:v>Value 2</c:v>
                </c:pt>
                <c:pt idx="2">
                  <c:v>Value 3</c:v>
                </c:pt>
                <c:pt idx="3">
                  <c:v>Value 4</c:v>
                </c:pt>
                <c:pt idx="4">
                  <c:v>Value 5</c:v>
                </c:pt>
              </c:strCache>
            </c:strRef>
          </c:cat>
          <c:val>
            <c:numRef>
              <c:f>'Visualization '!$B$7:$B$11</c:f>
              <c:numCache>
                <c:formatCode>General</c:formatCode>
                <c:ptCount val="5"/>
                <c:pt idx="0">
                  <c:v>95.3</c:v>
                </c:pt>
                <c:pt idx="1">
                  <c:v>89.7</c:v>
                </c:pt>
                <c:pt idx="2">
                  <c:v>91.6</c:v>
                </c:pt>
                <c:pt idx="3">
                  <c:v>95</c:v>
                </c:pt>
                <c:pt idx="4">
                  <c:v>-0.2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B2-41E4-83E4-2731CA592E80}"/>
            </c:ext>
          </c:extLst>
        </c:ser>
        <c:ser>
          <c:idx val="1"/>
          <c:order val="1"/>
          <c:tx>
            <c:strRef>
              <c:f>'Visualization '!$C$6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'Visualization '!$A$7:$A$11</c:f>
              <c:strCache>
                <c:ptCount val="5"/>
                <c:pt idx="0">
                  <c:v>Value 1</c:v>
                </c:pt>
                <c:pt idx="1">
                  <c:v>Value 2</c:v>
                </c:pt>
                <c:pt idx="2">
                  <c:v>Value 3</c:v>
                </c:pt>
                <c:pt idx="3">
                  <c:v>Value 4</c:v>
                </c:pt>
                <c:pt idx="4">
                  <c:v>Value 5</c:v>
                </c:pt>
              </c:strCache>
            </c:strRef>
          </c:cat>
          <c:val>
            <c:numRef>
              <c:f>'Visualization '!$C$7:$C$11</c:f>
              <c:numCache>
                <c:formatCode>General</c:formatCode>
                <c:ptCount val="5"/>
                <c:pt idx="0">
                  <c:v>101.8</c:v>
                </c:pt>
                <c:pt idx="1">
                  <c:v>95.9</c:v>
                </c:pt>
                <c:pt idx="2">
                  <c:v>97.9</c:v>
                </c:pt>
                <c:pt idx="3">
                  <c:v>101.6</c:v>
                </c:pt>
                <c:pt idx="4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B2-41E4-83E4-2731CA592E80}"/>
            </c:ext>
          </c:extLst>
        </c:ser>
        <c:ser>
          <c:idx val="2"/>
          <c:order val="2"/>
          <c:tx>
            <c:strRef>
              <c:f>'Visualization '!$D$6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'Visualization '!$A$7:$A$11</c:f>
              <c:strCache>
                <c:ptCount val="5"/>
                <c:pt idx="0">
                  <c:v>Value 1</c:v>
                </c:pt>
                <c:pt idx="1">
                  <c:v>Value 2</c:v>
                </c:pt>
                <c:pt idx="2">
                  <c:v>Value 3</c:v>
                </c:pt>
                <c:pt idx="3">
                  <c:v>Value 4</c:v>
                </c:pt>
                <c:pt idx="4">
                  <c:v>Value 5</c:v>
                </c:pt>
              </c:strCache>
            </c:strRef>
          </c:cat>
          <c:val>
            <c:numRef>
              <c:f>'Visualization '!$D$7:$D$11</c:f>
              <c:numCache>
                <c:formatCode>General</c:formatCode>
                <c:ptCount val="5"/>
                <c:pt idx="0">
                  <c:v>111.8</c:v>
                </c:pt>
                <c:pt idx="1">
                  <c:v>105.3</c:v>
                </c:pt>
                <c:pt idx="2">
                  <c:v>107.5</c:v>
                </c:pt>
                <c:pt idx="3">
                  <c:v>111.5</c:v>
                </c:pt>
                <c:pt idx="4">
                  <c:v>9.8000000000000007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B2-41E4-83E4-2731CA592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8857824"/>
        <c:axId val="379792016"/>
      </c:barChart>
      <c:catAx>
        <c:axId val="28885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92016"/>
        <c:crosses val="autoZero"/>
        <c:auto val="1"/>
        <c:lblAlgn val="ctr"/>
        <c:lblOffset val="100"/>
        <c:noMultiLvlLbl val="0"/>
      </c:catAx>
      <c:valAx>
        <c:axId val="37979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85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- 2023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'Visualization '!$R$25:$R$29</c:f>
              <c:numCache>
                <c:formatCode>General</c:formatCode>
                <c:ptCount val="5"/>
                <c:pt idx="0">
                  <c:v>9.8000000000000007</c:v>
                </c:pt>
                <c:pt idx="1">
                  <c:v>105.3</c:v>
                </c:pt>
                <c:pt idx="2">
                  <c:v>107.5</c:v>
                </c:pt>
                <c:pt idx="3">
                  <c:v>111.5</c:v>
                </c:pt>
                <c:pt idx="4">
                  <c:v>111.8</c:v>
                </c:pt>
              </c:numCache>
            </c:numRef>
          </c:xVal>
          <c:yVal>
            <c:numRef>
              <c:f>'Visualization '!$S$25:$S$29</c:f>
              <c:numCache>
                <c:formatCode>General</c:formatCode>
                <c:ptCount val="5"/>
                <c:pt idx="0">
                  <c:v>-1.2815515655446006</c:v>
                </c:pt>
                <c:pt idx="1">
                  <c:v>-0.52440051270804089</c:v>
                </c:pt>
                <c:pt idx="2">
                  <c:v>0</c:v>
                </c:pt>
                <c:pt idx="3">
                  <c:v>0.52440051270804078</c:v>
                </c:pt>
                <c:pt idx="4">
                  <c:v>1.2815515655446006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B9-462E-9A19-1225B56A3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772112"/>
        <c:axId val="1646761072"/>
      </c:scatterChart>
      <c:valAx>
        <c:axId val="1646772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6761072"/>
        <c:crosses val="autoZero"/>
        <c:crossBetween val="midCat"/>
      </c:valAx>
      <c:valAx>
        <c:axId val="1646761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layout>
            <c:manualLayout>
              <c:xMode val="edge"/>
              <c:yMode val="edge"/>
              <c:x val="5.3099592433671169E-2"/>
              <c:y val="0.4370770283907872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467721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- 2021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'Visualization '!$C$25:$C$29</c:f>
              <c:numCache>
                <c:formatCode>General</c:formatCode>
                <c:ptCount val="5"/>
                <c:pt idx="0">
                  <c:v>-0.2</c:v>
                </c:pt>
                <c:pt idx="1">
                  <c:v>89.7</c:v>
                </c:pt>
                <c:pt idx="2">
                  <c:v>91.6</c:v>
                </c:pt>
                <c:pt idx="3">
                  <c:v>95</c:v>
                </c:pt>
                <c:pt idx="4">
                  <c:v>95.3</c:v>
                </c:pt>
              </c:numCache>
            </c:numRef>
          </c:xVal>
          <c:yVal>
            <c:numRef>
              <c:f>'Visualization '!$D$25:$D$29</c:f>
              <c:numCache>
                <c:formatCode>General</c:formatCode>
                <c:ptCount val="5"/>
                <c:pt idx="0">
                  <c:v>-1.2815515655446006</c:v>
                </c:pt>
                <c:pt idx="1">
                  <c:v>-0.52440051270804089</c:v>
                </c:pt>
                <c:pt idx="2">
                  <c:v>0</c:v>
                </c:pt>
                <c:pt idx="3">
                  <c:v>0.52440051270804078</c:v>
                </c:pt>
                <c:pt idx="4">
                  <c:v>1.2815515655446006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E2-4016-B602-7C90530F3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837264"/>
        <c:axId val="1787833904"/>
      </c:scatterChart>
      <c:valAx>
        <c:axId val="1787837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7833904"/>
        <c:crosses val="autoZero"/>
        <c:crossBetween val="midCat"/>
      </c:valAx>
      <c:valAx>
        <c:axId val="1787833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78372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- 2022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770235282783213"/>
          <c:y val="0.19567968433476016"/>
          <c:w val="0.80070642483062815"/>
          <c:h val="0.68153129861373285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'Visualization '!$K$25:$K$29</c:f>
              <c:numCache>
                <c:formatCode>General</c:formatCode>
                <c:ptCount val="5"/>
                <c:pt idx="0">
                  <c:v>6.8</c:v>
                </c:pt>
                <c:pt idx="1">
                  <c:v>95.9</c:v>
                </c:pt>
                <c:pt idx="2">
                  <c:v>97.9</c:v>
                </c:pt>
                <c:pt idx="3">
                  <c:v>101.6</c:v>
                </c:pt>
                <c:pt idx="4">
                  <c:v>101.8</c:v>
                </c:pt>
              </c:numCache>
            </c:numRef>
          </c:xVal>
          <c:yVal>
            <c:numRef>
              <c:f>'Visualization '!$L$25:$L$29</c:f>
              <c:numCache>
                <c:formatCode>General</c:formatCode>
                <c:ptCount val="5"/>
                <c:pt idx="0">
                  <c:v>-1.2815515655446006</c:v>
                </c:pt>
                <c:pt idx="1">
                  <c:v>-0.52440051270804089</c:v>
                </c:pt>
                <c:pt idx="2">
                  <c:v>0</c:v>
                </c:pt>
                <c:pt idx="3">
                  <c:v>0.52440051270804078</c:v>
                </c:pt>
                <c:pt idx="4">
                  <c:v>1.2815515655446006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EB-450B-AD04-92CE77A69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835344"/>
        <c:axId val="1787831984"/>
      </c:scatterChart>
      <c:valAx>
        <c:axId val="1787835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7831984"/>
        <c:crosses val="autoZero"/>
        <c:crossBetween val="midCat"/>
      </c:valAx>
      <c:valAx>
        <c:axId val="1787831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78353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337393</xdr:colOff>
      <xdr:row>1</xdr:row>
      <xdr:rowOff>74954</xdr:rowOff>
    </xdr:from>
    <xdr:to>
      <xdr:col>17</xdr:col>
      <xdr:colOff>114587</xdr:colOff>
      <xdr:row>13</xdr:row>
      <xdr:rowOff>118565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8C8060-A9D1-FEC3-0D4A-396288881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61952</xdr:colOff>
      <xdr:row>29</xdr:row>
      <xdr:rowOff>116158</xdr:rowOff>
    </xdr:from>
    <xdr:to>
      <xdr:col>21</xdr:col>
      <xdr:colOff>271036</xdr:colOff>
      <xdr:row>41</xdr:row>
      <xdr:rowOff>69696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F778EA-6D0B-481B-A5C7-586B0AA52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185855</xdr:colOff>
      <xdr:row>29</xdr:row>
      <xdr:rowOff>154877</xdr:rowOff>
    </xdr:from>
    <xdr:to>
      <xdr:col>6</xdr:col>
      <xdr:colOff>456891</xdr:colOff>
      <xdr:row>41</xdr:row>
      <xdr:rowOff>131645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CDC403-CB07-4835-85A9-EB4A558F8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410427</xdr:colOff>
      <xdr:row>29</xdr:row>
      <xdr:rowOff>139392</xdr:rowOff>
    </xdr:from>
    <xdr:to>
      <xdr:col>14</xdr:col>
      <xdr:colOff>449147</xdr:colOff>
      <xdr:row>41</xdr:row>
      <xdr:rowOff>85183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33438F-81A5-4CD3-A6C5-3E82C8DC7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83155</xdr:colOff>
      <xdr:row>0</xdr:row>
      <xdr:rowOff>83153</xdr:rowOff>
    </xdr:from>
    <xdr:to>
      <xdr:col>3</xdr:col>
      <xdr:colOff>529166</xdr:colOff>
      <xdr:row>3</xdr:row>
      <xdr:rowOff>15116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C387E05-7BA0-7A39-5C3E-AACF04166488}"/>
            </a:ext>
          </a:extLst>
        </xdr:cNvPr>
        <xdr:cNvSpPr txBox="1"/>
      </xdr:nvSpPr>
      <xdr:spPr>
        <a:xfrm>
          <a:off x="83155" y="83153"/>
          <a:ext cx="2282975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Stacked Column</a:t>
          </a:r>
        </a:p>
      </xdr:txBody>
    </xdr:sp>
    <xdr:clientData/>
  </xdr:twoCellAnchor>
  <xdr:twoCellAnchor>
    <xdr:from>
      <xdr:col>0</xdr:col>
      <xdr:colOff>52917</xdr:colOff>
      <xdr:row>13</xdr:row>
      <xdr:rowOff>7559</xdr:rowOff>
    </xdr:from>
    <xdr:to>
      <xdr:col>2</xdr:col>
      <xdr:colOff>461131</xdr:colOff>
      <xdr:row>15</xdr:row>
      <xdr:rowOff>151189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DC3E64D-C44F-8AD7-CFEF-540ECC2E6573}"/>
            </a:ext>
          </a:extLst>
        </xdr:cNvPr>
        <xdr:cNvSpPr txBox="1"/>
      </xdr:nvSpPr>
      <xdr:spPr>
        <a:xfrm>
          <a:off x="52917" y="2366130"/>
          <a:ext cx="1632857" cy="5064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800"/>
            <a:t>Q-Q Plot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82178</xdr:colOff>
      <xdr:row>11</xdr:row>
      <xdr:rowOff>14941</xdr:rowOff>
    </xdr:from>
    <xdr:to>
      <xdr:col>9</xdr:col>
      <xdr:colOff>485589</xdr:colOff>
      <xdr:row>15</xdr:row>
      <xdr:rowOff>74705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16BD14-C002-2AFB-50F9-1C6E56A33D0E}"/>
            </a:ext>
          </a:extLst>
        </xdr:cNvPr>
        <xdr:cNvSpPr txBox="1"/>
      </xdr:nvSpPr>
      <xdr:spPr>
        <a:xfrm>
          <a:off x="3145119" y="2069353"/>
          <a:ext cx="2853764" cy="8068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Since, the p-value</a:t>
          </a:r>
          <a:r>
            <a:rPr lang="en-IN" sz="1100" baseline="0"/>
            <a:t> is less than the level of significance therefore, we will conclude that data</a:t>
          </a:r>
          <a:r>
            <a:rPr lang="en-IN" sz="1100" b="0" baseline="0"/>
            <a:t> is </a:t>
          </a:r>
          <a:r>
            <a:rPr lang="en-IN" sz="1100" b="1" baseline="0"/>
            <a:t>not normally distributed</a:t>
          </a:r>
          <a:r>
            <a:rPr lang="en-IN" sz="1100" baseline="0"/>
            <a:t>.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228599</xdr:colOff>
      <xdr:row>0</xdr:row>
      <xdr:rowOff>117837</xdr:rowOff>
    </xdr:from>
    <xdr:to>
      <xdr:col>9</xdr:col>
      <xdr:colOff>229123</xdr:colOff>
      <xdr:row>8</xdr:row>
      <xdr:rowOff>98535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31A7F5-A5F5-21BA-2DB6-E98357F0166E}"/>
            </a:ext>
          </a:extLst>
        </xdr:cNvPr>
        <xdr:cNvSpPr txBox="1"/>
      </xdr:nvSpPr>
      <xdr:spPr>
        <a:xfrm>
          <a:off x="4564116" y="117837"/>
          <a:ext cx="3668197" cy="14696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Null Hypothesis: </a:t>
          </a:r>
          <a:r>
            <a:rPr lang="en-IN" sz="1100"/>
            <a:t>The values of the commodities for food and non-alcoholic beverages are same for the three years that are 2021, 2022 and 2023.</a:t>
          </a:r>
        </a:p>
        <a:p>
          <a:pPr algn="ctr"/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µ1 =  µ2 = µ3</a:t>
          </a:r>
          <a:endParaRPr lang="en-I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/>
            <a:t>Alternative Hypothesis: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values of the commodities for food and non-alcoholic beverages are same for the three years that are 2021, 2022 and 2023.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µ1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≠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µ2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≠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µ3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 editAs="oneCell">
    <xdr:from>
      <xdr:col>0</xdr:col>
      <xdr:colOff>101600</xdr:colOff>
      <xdr:row>18</xdr:row>
      <xdr:rowOff>133350</xdr:rowOff>
    </xdr:from>
    <xdr:to>
      <xdr:col>4</xdr:col>
      <xdr:colOff>139700</xdr:colOff>
      <xdr:row>26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1FEFDB-3906-A33C-65E3-1D7B6C1A9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3632200"/>
          <a:ext cx="4368800" cy="136525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24</xdr:row>
      <xdr:rowOff>167870</xdr:rowOff>
    </xdr:from>
    <xdr:to>
      <xdr:col>11</xdr:col>
      <xdr:colOff>253999</xdr:colOff>
      <xdr:row>39</xdr:row>
      <xdr:rowOff>120649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D84F03-F43A-309D-FD8B-ED0D98F91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6500" y="4587470"/>
          <a:ext cx="4457699" cy="2715029"/>
        </a:xfrm>
        <a:prstGeom prst="rect">
          <a:avLst/>
        </a:prstGeom>
      </xdr:spPr>
    </xdr:pic>
    <xdr:clientData/>
  </xdr:twoCellAnchor>
  <xdr:twoCellAnchor>
    <xdr:from>
      <xdr:col>0</xdr:col>
      <xdr:colOff>374650</xdr:colOff>
      <xdr:row>43</xdr:row>
      <xdr:rowOff>44450</xdr:rowOff>
    </xdr:from>
    <xdr:to>
      <xdr:col>4</xdr:col>
      <xdr:colOff>431800</xdr:colOff>
      <xdr:row>47</xdr:row>
      <xdr:rowOff>127000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3B3B179-834D-8029-77DC-399EAF11B481}"/>
            </a:ext>
          </a:extLst>
        </xdr:cNvPr>
        <xdr:cNvSpPr txBox="1"/>
      </xdr:nvSpPr>
      <xdr:spPr>
        <a:xfrm>
          <a:off x="374650" y="7962900"/>
          <a:ext cx="43878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/>
            <a:t>Since the H</a:t>
          </a:r>
          <a:r>
            <a:rPr lang="el-GR" sz="1100"/>
            <a:t> </a:t>
          </a:r>
          <a:r>
            <a:rPr lang="en-IN" sz="1100"/>
            <a:t>value is more than the critical value, we reject the null hypothesis and </a:t>
          </a:r>
          <a:r>
            <a:rPr lang="en-IN" sz="1100" b="1"/>
            <a:t>accept</a:t>
          </a:r>
          <a:r>
            <a:rPr lang="en-IN" sz="1100" b="1" baseline="0"/>
            <a:t> the alternative hypothesis </a:t>
          </a:r>
          <a:r>
            <a:rPr lang="en-IN" sz="1100"/>
            <a:t>or we can say that  there is diffference between</a:t>
          </a:r>
          <a:r>
            <a:rPr lang="en-IN" sz="1100" baseline="0"/>
            <a:t> the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values of the commodities for food and non-alcoholic beverages in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years 2021, 2022 and 2023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2</xdr:col>
      <xdr:colOff>298450</xdr:colOff>
      <xdr:row>40</xdr:row>
      <xdr:rowOff>0</xdr:rowOff>
    </xdr:from>
    <xdr:to>
      <xdr:col>9</xdr:col>
      <xdr:colOff>444500</xdr:colOff>
      <xdr:row>42</xdr:row>
      <xdr:rowOff>146050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022A136-3AC9-43DD-4151-C6E0DC013349}"/>
            </a:ext>
          </a:extLst>
        </xdr:cNvPr>
        <xdr:cNvSpPr txBox="1"/>
      </xdr:nvSpPr>
      <xdr:spPr>
        <a:xfrm>
          <a:off x="2533650" y="7366000"/>
          <a:ext cx="59118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We look at the degree of freedom which is 2 and look at the alpha value or level of significance which is 0.05. If H</a:t>
          </a:r>
          <a:r>
            <a:rPr lang="el-GR" sz="1100"/>
            <a:t> </a:t>
          </a:r>
          <a:r>
            <a:rPr lang="en-IN" sz="1100"/>
            <a:t>value is greater than the critical value, we reject the null hypothesis. </a:t>
          </a:r>
        </a:p>
      </xdr:txBody>
    </xdr:sp>
    <xdr:clientData/>
  </xdr:twoCellAnchor>
  <xdr:twoCellAnchor>
    <xdr:from>
      <xdr:col>4</xdr:col>
      <xdr:colOff>553357</xdr:colOff>
      <xdr:row>19</xdr:row>
      <xdr:rowOff>36287</xdr:rowOff>
    </xdr:from>
    <xdr:to>
      <xdr:col>11</xdr:col>
      <xdr:colOff>90713</xdr:colOff>
      <xdr:row>22</xdr:row>
      <xdr:rowOff>117929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C7777A7-4333-F0B1-79D2-B8F58F4DD846}"/>
            </a:ext>
          </a:extLst>
        </xdr:cNvPr>
        <xdr:cNvSpPr txBox="1"/>
      </xdr:nvSpPr>
      <xdr:spPr>
        <a:xfrm>
          <a:off x="4880428" y="3483430"/>
          <a:ext cx="4417785" cy="625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level of significance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0.10 to balance out Type I and Type II errors while adhering to the statistical practice as the sample size is relatively small and it allows to capture effects that are economically meaningful. 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XRealStats%20(2).xlam" TargetMode="External"/><Relationship Id="rId1" Type="http://schemas.openxmlformats.org/officeDocument/2006/relationships/externalLinkPath" Target="/Users/HP/Downloads/XRealStats%20(2)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QSORT"/>
      <definedName name="SHAPIRO"/>
      <definedName name="SW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0FD7-2690-4356-8C98-CD6BBB52BD78}">
  <dimension ref="A1:E246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46</v>
      </c>
      <c r="B2">
        <v>1975</v>
      </c>
      <c r="C2" t="s">
        <v>6</v>
      </c>
      <c r="D2" t="s">
        <v>47</v>
      </c>
    </row>
    <row r="3" spans="1:5" x14ac:dyDescent="0.35">
      <c r="A3" t="s">
        <v>46</v>
      </c>
      <c r="B3">
        <v>1976</v>
      </c>
      <c r="C3" t="s">
        <v>6</v>
      </c>
      <c r="D3" t="s">
        <v>47</v>
      </c>
    </row>
    <row r="4" spans="1:5" x14ac:dyDescent="0.35">
      <c r="A4" t="s">
        <v>46</v>
      </c>
      <c r="B4">
        <v>1977</v>
      </c>
      <c r="C4" t="s">
        <v>6</v>
      </c>
      <c r="D4" t="s">
        <v>47</v>
      </c>
    </row>
    <row r="5" spans="1:5" x14ac:dyDescent="0.35">
      <c r="A5" t="s">
        <v>46</v>
      </c>
      <c r="B5">
        <v>1978</v>
      </c>
      <c r="C5" t="s">
        <v>6</v>
      </c>
      <c r="D5" t="s">
        <v>47</v>
      </c>
    </row>
    <row r="6" spans="1:5" x14ac:dyDescent="0.35">
      <c r="A6" t="s">
        <v>46</v>
      </c>
      <c r="B6">
        <v>1979</v>
      </c>
      <c r="C6" t="s">
        <v>6</v>
      </c>
      <c r="D6" t="s">
        <v>47</v>
      </c>
    </row>
    <row r="7" spans="1:5" x14ac:dyDescent="0.35">
      <c r="A7" t="s">
        <v>46</v>
      </c>
      <c r="B7">
        <v>1980</v>
      </c>
      <c r="C7" t="s">
        <v>6</v>
      </c>
      <c r="D7" t="s">
        <v>47</v>
      </c>
    </row>
    <row r="8" spans="1:5" x14ac:dyDescent="0.35">
      <c r="A8" t="s">
        <v>46</v>
      </c>
      <c r="B8">
        <v>1981</v>
      </c>
      <c r="C8" t="s">
        <v>6</v>
      </c>
      <c r="D8" t="s">
        <v>47</v>
      </c>
    </row>
    <row r="9" spans="1:5" x14ac:dyDescent="0.35">
      <c r="A9" t="s">
        <v>46</v>
      </c>
      <c r="B9">
        <v>1982</v>
      </c>
      <c r="C9" t="s">
        <v>6</v>
      </c>
      <c r="D9" t="s">
        <v>47</v>
      </c>
    </row>
    <row r="10" spans="1:5" x14ac:dyDescent="0.35">
      <c r="A10" t="s">
        <v>46</v>
      </c>
      <c r="B10">
        <v>1983</v>
      </c>
      <c r="C10" t="s">
        <v>6</v>
      </c>
      <c r="D10" t="s">
        <v>47</v>
      </c>
    </row>
    <row r="11" spans="1:5" x14ac:dyDescent="0.35">
      <c r="A11" t="s">
        <v>46</v>
      </c>
      <c r="B11">
        <v>1984</v>
      </c>
      <c r="C11" t="s">
        <v>6</v>
      </c>
      <c r="D11" t="s">
        <v>47</v>
      </c>
    </row>
    <row r="12" spans="1:5" x14ac:dyDescent="0.35">
      <c r="A12" t="s">
        <v>46</v>
      </c>
      <c r="B12">
        <v>1985</v>
      </c>
      <c r="C12" t="s">
        <v>6</v>
      </c>
      <c r="D12" t="s">
        <v>47</v>
      </c>
    </row>
    <row r="13" spans="1:5" x14ac:dyDescent="0.35">
      <c r="A13" t="s">
        <v>46</v>
      </c>
      <c r="B13">
        <v>1986</v>
      </c>
      <c r="C13" t="s">
        <v>6</v>
      </c>
      <c r="D13" t="s">
        <v>47</v>
      </c>
    </row>
    <row r="14" spans="1:5" x14ac:dyDescent="0.35">
      <c r="A14" t="s">
        <v>46</v>
      </c>
      <c r="B14">
        <v>1987</v>
      </c>
      <c r="C14" t="s">
        <v>6</v>
      </c>
      <c r="D14" t="s">
        <v>47</v>
      </c>
    </row>
    <row r="15" spans="1:5" x14ac:dyDescent="0.35">
      <c r="A15" t="s">
        <v>46</v>
      </c>
      <c r="B15">
        <v>1988</v>
      </c>
      <c r="C15" t="s">
        <v>6</v>
      </c>
      <c r="D15" t="s">
        <v>47</v>
      </c>
    </row>
    <row r="16" spans="1:5" x14ac:dyDescent="0.35">
      <c r="A16" t="s">
        <v>46</v>
      </c>
      <c r="B16">
        <v>1989</v>
      </c>
      <c r="C16" t="s">
        <v>6</v>
      </c>
      <c r="D16" t="s">
        <v>47</v>
      </c>
    </row>
    <row r="17" spans="1:5" x14ac:dyDescent="0.35">
      <c r="A17" t="s">
        <v>46</v>
      </c>
      <c r="B17">
        <v>1990</v>
      </c>
      <c r="C17" t="s">
        <v>6</v>
      </c>
      <c r="D17" t="s">
        <v>47</v>
      </c>
    </row>
    <row r="18" spans="1:5" x14ac:dyDescent="0.35">
      <c r="A18" t="s">
        <v>46</v>
      </c>
      <c r="B18">
        <v>1991</v>
      </c>
      <c r="C18" t="s">
        <v>6</v>
      </c>
      <c r="D18" t="s">
        <v>47</v>
      </c>
    </row>
    <row r="19" spans="1:5" x14ac:dyDescent="0.35">
      <c r="A19" t="s">
        <v>46</v>
      </c>
      <c r="B19">
        <v>1992</v>
      </c>
      <c r="C19" t="s">
        <v>6</v>
      </c>
      <c r="D19" t="s">
        <v>47</v>
      </c>
    </row>
    <row r="20" spans="1:5" x14ac:dyDescent="0.35">
      <c r="A20" t="s">
        <v>46</v>
      </c>
      <c r="B20">
        <v>1993</v>
      </c>
      <c r="C20" t="s">
        <v>6</v>
      </c>
      <c r="D20" t="s">
        <v>47</v>
      </c>
    </row>
    <row r="21" spans="1:5" x14ac:dyDescent="0.35">
      <c r="A21" t="s">
        <v>46</v>
      </c>
      <c r="B21">
        <v>1994</v>
      </c>
      <c r="C21" t="s">
        <v>6</v>
      </c>
      <c r="D21" t="s">
        <v>47</v>
      </c>
    </row>
    <row r="22" spans="1:5" x14ac:dyDescent="0.35">
      <c r="A22" t="s">
        <v>46</v>
      </c>
      <c r="B22">
        <v>1995</v>
      </c>
      <c r="C22" t="s">
        <v>6</v>
      </c>
      <c r="D22" t="s">
        <v>47</v>
      </c>
    </row>
    <row r="23" spans="1:5" x14ac:dyDescent="0.35">
      <c r="A23" t="s">
        <v>46</v>
      </c>
      <c r="B23">
        <v>1996</v>
      </c>
      <c r="C23" t="s">
        <v>6</v>
      </c>
      <c r="D23" t="s">
        <v>47</v>
      </c>
    </row>
    <row r="24" spans="1:5" x14ac:dyDescent="0.35">
      <c r="A24" t="s">
        <v>46</v>
      </c>
      <c r="B24">
        <v>1997</v>
      </c>
      <c r="C24" t="s">
        <v>6</v>
      </c>
      <c r="D24" t="s">
        <v>47</v>
      </c>
      <c r="E24">
        <v>83.6</v>
      </c>
    </row>
    <row r="25" spans="1:5" x14ac:dyDescent="0.35">
      <c r="A25" t="s">
        <v>46</v>
      </c>
      <c r="B25">
        <v>1998</v>
      </c>
      <c r="C25" t="s">
        <v>6</v>
      </c>
      <c r="D25" t="s">
        <v>47</v>
      </c>
      <c r="E25">
        <v>87.1</v>
      </c>
    </row>
    <row r="26" spans="1:5" x14ac:dyDescent="0.35">
      <c r="A26" t="s">
        <v>46</v>
      </c>
      <c r="B26">
        <v>1999</v>
      </c>
      <c r="C26" t="s">
        <v>6</v>
      </c>
      <c r="D26" t="s">
        <v>47</v>
      </c>
      <c r="E26">
        <v>89.7</v>
      </c>
    </row>
    <row r="27" spans="1:5" x14ac:dyDescent="0.35">
      <c r="A27" t="s">
        <v>46</v>
      </c>
      <c r="B27">
        <v>2000</v>
      </c>
      <c r="C27" t="s">
        <v>6</v>
      </c>
      <c r="D27" t="s">
        <v>47</v>
      </c>
      <c r="E27">
        <v>92.5</v>
      </c>
    </row>
    <row r="28" spans="1:5" x14ac:dyDescent="0.35">
      <c r="A28" t="s">
        <v>46</v>
      </c>
      <c r="B28">
        <v>2001</v>
      </c>
      <c r="C28" t="s">
        <v>6</v>
      </c>
      <c r="D28" t="s">
        <v>47</v>
      </c>
      <c r="E28">
        <v>98.5</v>
      </c>
    </row>
    <row r="29" spans="1:5" x14ac:dyDescent="0.35">
      <c r="A29" t="s">
        <v>46</v>
      </c>
      <c r="B29">
        <v>2002</v>
      </c>
      <c r="C29" t="s">
        <v>6</v>
      </c>
      <c r="D29" t="s">
        <v>47</v>
      </c>
      <c r="E29">
        <v>101.9</v>
      </c>
    </row>
    <row r="30" spans="1:5" x14ac:dyDescent="0.35">
      <c r="A30" t="s">
        <v>46</v>
      </c>
      <c r="B30">
        <v>2003</v>
      </c>
      <c r="C30" t="s">
        <v>6</v>
      </c>
      <c r="D30" t="s">
        <v>47</v>
      </c>
      <c r="E30">
        <v>103.4</v>
      </c>
    </row>
    <row r="31" spans="1:5" x14ac:dyDescent="0.35">
      <c r="A31" t="s">
        <v>46</v>
      </c>
      <c r="B31">
        <v>2004</v>
      </c>
      <c r="C31" t="s">
        <v>6</v>
      </c>
      <c r="D31" t="s">
        <v>47</v>
      </c>
      <c r="E31">
        <v>103.1</v>
      </c>
    </row>
    <row r="32" spans="1:5" x14ac:dyDescent="0.35">
      <c r="A32" t="s">
        <v>46</v>
      </c>
      <c r="B32">
        <v>2005</v>
      </c>
      <c r="C32" t="s">
        <v>6</v>
      </c>
      <c r="D32" t="s">
        <v>47</v>
      </c>
      <c r="E32">
        <v>102.4</v>
      </c>
    </row>
    <row r="33" spans="1:5" x14ac:dyDescent="0.35">
      <c r="A33" t="s">
        <v>46</v>
      </c>
      <c r="B33">
        <v>2006</v>
      </c>
      <c r="C33" t="s">
        <v>6</v>
      </c>
      <c r="D33" t="s">
        <v>47</v>
      </c>
      <c r="E33">
        <v>103.8</v>
      </c>
    </row>
    <row r="34" spans="1:5" x14ac:dyDescent="0.35">
      <c r="A34" t="s">
        <v>46</v>
      </c>
      <c r="B34">
        <v>2007</v>
      </c>
      <c r="C34" t="s">
        <v>6</v>
      </c>
      <c r="D34" t="s">
        <v>47</v>
      </c>
      <c r="E34">
        <v>106.7</v>
      </c>
    </row>
    <row r="35" spans="1:5" x14ac:dyDescent="0.35">
      <c r="A35" t="s">
        <v>46</v>
      </c>
      <c r="B35">
        <v>2008</v>
      </c>
      <c r="C35" t="s">
        <v>6</v>
      </c>
      <c r="D35" t="s">
        <v>47</v>
      </c>
      <c r="E35">
        <v>113.7</v>
      </c>
    </row>
    <row r="36" spans="1:5" x14ac:dyDescent="0.35">
      <c r="A36" t="s">
        <v>46</v>
      </c>
      <c r="B36">
        <v>2009</v>
      </c>
      <c r="C36" t="s">
        <v>6</v>
      </c>
      <c r="D36" t="s">
        <v>47</v>
      </c>
      <c r="E36">
        <v>109.8</v>
      </c>
    </row>
    <row r="37" spans="1:5" x14ac:dyDescent="0.35">
      <c r="A37" t="s">
        <v>46</v>
      </c>
      <c r="B37">
        <v>2010</v>
      </c>
      <c r="C37" t="s">
        <v>6</v>
      </c>
      <c r="D37" t="s">
        <v>47</v>
      </c>
      <c r="E37">
        <v>104.8</v>
      </c>
    </row>
    <row r="38" spans="1:5" x14ac:dyDescent="0.35">
      <c r="A38" t="s">
        <v>46</v>
      </c>
      <c r="B38">
        <v>2011</v>
      </c>
      <c r="C38" t="s">
        <v>6</v>
      </c>
      <c r="D38" t="s">
        <v>47</v>
      </c>
      <c r="E38">
        <v>106</v>
      </c>
    </row>
    <row r="39" spans="1:5" x14ac:dyDescent="0.35">
      <c r="A39" t="s">
        <v>46</v>
      </c>
      <c r="B39">
        <v>2012</v>
      </c>
      <c r="C39" t="s">
        <v>6</v>
      </c>
      <c r="D39" t="s">
        <v>47</v>
      </c>
      <c r="E39">
        <v>106.6</v>
      </c>
    </row>
    <row r="40" spans="1:5" x14ac:dyDescent="0.35">
      <c r="A40" t="s">
        <v>46</v>
      </c>
      <c r="B40">
        <v>2013</v>
      </c>
      <c r="C40" t="s">
        <v>6</v>
      </c>
      <c r="D40" t="s">
        <v>47</v>
      </c>
      <c r="E40">
        <v>107.7</v>
      </c>
    </row>
    <row r="41" spans="1:5" x14ac:dyDescent="0.35">
      <c r="A41" t="s">
        <v>46</v>
      </c>
      <c r="B41">
        <v>2014</v>
      </c>
      <c r="C41" t="s">
        <v>6</v>
      </c>
      <c r="D41" t="s">
        <v>47</v>
      </c>
      <c r="E41">
        <v>105.3</v>
      </c>
    </row>
    <row r="42" spans="1:5" x14ac:dyDescent="0.35">
      <c r="A42" t="s">
        <v>46</v>
      </c>
      <c r="B42">
        <v>2015</v>
      </c>
      <c r="C42" t="s">
        <v>6</v>
      </c>
      <c r="D42" t="s">
        <v>47</v>
      </c>
      <c r="E42">
        <v>103</v>
      </c>
    </row>
    <row r="43" spans="1:5" x14ac:dyDescent="0.35">
      <c r="A43" t="s">
        <v>46</v>
      </c>
      <c r="B43">
        <v>2016</v>
      </c>
      <c r="C43" t="s">
        <v>6</v>
      </c>
      <c r="D43" t="s">
        <v>47</v>
      </c>
      <c r="E43">
        <v>101.7</v>
      </c>
    </row>
    <row r="44" spans="1:5" x14ac:dyDescent="0.35">
      <c r="A44" t="s">
        <v>46</v>
      </c>
      <c r="B44">
        <v>2017</v>
      </c>
      <c r="C44" t="s">
        <v>6</v>
      </c>
      <c r="D44" t="s">
        <v>47</v>
      </c>
      <c r="E44">
        <v>99.5</v>
      </c>
    </row>
    <row r="45" spans="1:5" x14ac:dyDescent="0.35">
      <c r="A45" t="s">
        <v>46</v>
      </c>
      <c r="B45">
        <v>2018</v>
      </c>
      <c r="C45" t="s">
        <v>6</v>
      </c>
      <c r="D45" t="s">
        <v>47</v>
      </c>
      <c r="E45">
        <v>97.5</v>
      </c>
    </row>
    <row r="46" spans="1:5" x14ac:dyDescent="0.35">
      <c r="A46" t="s">
        <v>46</v>
      </c>
      <c r="B46">
        <v>2019</v>
      </c>
      <c r="C46" t="s">
        <v>6</v>
      </c>
      <c r="D46" t="s">
        <v>47</v>
      </c>
      <c r="E46">
        <v>96.9</v>
      </c>
    </row>
    <row r="47" spans="1:5" x14ac:dyDescent="0.35">
      <c r="A47" t="s">
        <v>46</v>
      </c>
      <c r="B47">
        <v>2020</v>
      </c>
      <c r="C47" t="s">
        <v>6</v>
      </c>
      <c r="D47" t="s">
        <v>47</v>
      </c>
      <c r="E47">
        <v>95.5</v>
      </c>
    </row>
    <row r="48" spans="1:5" x14ac:dyDescent="0.35">
      <c r="A48" t="s">
        <v>46</v>
      </c>
      <c r="B48">
        <v>2021</v>
      </c>
      <c r="C48" t="s">
        <v>6</v>
      </c>
      <c r="D48" t="s">
        <v>47</v>
      </c>
      <c r="E48">
        <v>95.3</v>
      </c>
    </row>
    <row r="49" spans="1:5" x14ac:dyDescent="0.35">
      <c r="A49" t="s">
        <v>46</v>
      </c>
      <c r="B49">
        <v>2022</v>
      </c>
      <c r="C49" t="s">
        <v>6</v>
      </c>
      <c r="D49" t="s">
        <v>47</v>
      </c>
      <c r="E49">
        <v>101.8</v>
      </c>
    </row>
    <row r="50" spans="1:5" x14ac:dyDescent="0.35">
      <c r="A50" t="s">
        <v>46</v>
      </c>
      <c r="B50">
        <v>2023</v>
      </c>
      <c r="C50" t="s">
        <v>6</v>
      </c>
      <c r="D50" t="s">
        <v>47</v>
      </c>
      <c r="E50">
        <v>111.8</v>
      </c>
    </row>
    <row r="51" spans="1:5" x14ac:dyDescent="0.35">
      <c r="A51" t="s">
        <v>48</v>
      </c>
      <c r="B51">
        <v>1975</v>
      </c>
      <c r="C51" t="s">
        <v>6</v>
      </c>
      <c r="D51" t="s">
        <v>49</v>
      </c>
    </row>
    <row r="52" spans="1:5" x14ac:dyDescent="0.35">
      <c r="A52" t="s">
        <v>48</v>
      </c>
      <c r="B52">
        <v>1976</v>
      </c>
      <c r="C52" t="s">
        <v>6</v>
      </c>
      <c r="D52" t="s">
        <v>49</v>
      </c>
    </row>
    <row r="53" spans="1:5" x14ac:dyDescent="0.35">
      <c r="A53" t="s">
        <v>48</v>
      </c>
      <c r="B53">
        <v>1977</v>
      </c>
      <c r="C53" t="s">
        <v>6</v>
      </c>
      <c r="D53" t="s">
        <v>49</v>
      </c>
    </row>
    <row r="54" spans="1:5" x14ac:dyDescent="0.35">
      <c r="A54" t="s">
        <v>48</v>
      </c>
      <c r="B54">
        <v>1978</v>
      </c>
      <c r="C54" t="s">
        <v>6</v>
      </c>
      <c r="D54" t="s">
        <v>49</v>
      </c>
    </row>
    <row r="55" spans="1:5" x14ac:dyDescent="0.35">
      <c r="A55" t="s">
        <v>48</v>
      </c>
      <c r="B55">
        <v>1979</v>
      </c>
      <c r="C55" t="s">
        <v>6</v>
      </c>
      <c r="D55" t="s">
        <v>49</v>
      </c>
    </row>
    <row r="56" spans="1:5" x14ac:dyDescent="0.35">
      <c r="A56" t="s">
        <v>48</v>
      </c>
      <c r="B56">
        <v>1980</v>
      </c>
      <c r="C56" t="s">
        <v>6</v>
      </c>
      <c r="D56" t="s">
        <v>49</v>
      </c>
    </row>
    <row r="57" spans="1:5" x14ac:dyDescent="0.35">
      <c r="A57" t="s">
        <v>48</v>
      </c>
      <c r="B57">
        <v>1981</v>
      </c>
      <c r="C57" t="s">
        <v>6</v>
      </c>
      <c r="D57" t="s">
        <v>49</v>
      </c>
    </row>
    <row r="58" spans="1:5" x14ac:dyDescent="0.35">
      <c r="A58" t="s">
        <v>48</v>
      </c>
      <c r="B58">
        <v>1982</v>
      </c>
      <c r="C58" t="s">
        <v>6</v>
      </c>
      <c r="D58" t="s">
        <v>49</v>
      </c>
    </row>
    <row r="59" spans="1:5" x14ac:dyDescent="0.35">
      <c r="A59" t="s">
        <v>48</v>
      </c>
      <c r="B59">
        <v>1983</v>
      </c>
      <c r="C59" t="s">
        <v>6</v>
      </c>
      <c r="D59" t="s">
        <v>49</v>
      </c>
      <c r="E59">
        <v>53.5</v>
      </c>
    </row>
    <row r="60" spans="1:5" x14ac:dyDescent="0.35">
      <c r="A60" t="s">
        <v>48</v>
      </c>
      <c r="B60">
        <v>1984</v>
      </c>
      <c r="C60" t="s">
        <v>6</v>
      </c>
      <c r="D60" t="s">
        <v>49</v>
      </c>
      <c r="E60">
        <v>58.8</v>
      </c>
    </row>
    <row r="61" spans="1:5" x14ac:dyDescent="0.35">
      <c r="A61" t="s">
        <v>48</v>
      </c>
      <c r="B61">
        <v>1985</v>
      </c>
      <c r="C61" t="s">
        <v>6</v>
      </c>
      <c r="D61" t="s">
        <v>49</v>
      </c>
      <c r="E61">
        <v>60.7</v>
      </c>
    </row>
    <row r="62" spans="1:5" x14ac:dyDescent="0.35">
      <c r="A62" t="s">
        <v>48</v>
      </c>
      <c r="B62">
        <v>1986</v>
      </c>
      <c r="C62" t="s">
        <v>6</v>
      </c>
      <c r="D62" t="s">
        <v>49</v>
      </c>
      <c r="E62">
        <v>63.3</v>
      </c>
    </row>
    <row r="63" spans="1:5" x14ac:dyDescent="0.35">
      <c r="A63" t="s">
        <v>48</v>
      </c>
      <c r="B63">
        <v>1987</v>
      </c>
      <c r="C63" t="s">
        <v>6</v>
      </c>
      <c r="D63" t="s">
        <v>49</v>
      </c>
      <c r="E63">
        <v>64.900000000000006</v>
      </c>
    </row>
    <row r="64" spans="1:5" x14ac:dyDescent="0.35">
      <c r="A64" t="s">
        <v>48</v>
      </c>
      <c r="B64">
        <v>1988</v>
      </c>
      <c r="C64" t="s">
        <v>6</v>
      </c>
      <c r="D64" t="s">
        <v>49</v>
      </c>
      <c r="E64">
        <v>66.599999999999994</v>
      </c>
    </row>
    <row r="65" spans="1:5" x14ac:dyDescent="0.35">
      <c r="A65" t="s">
        <v>48</v>
      </c>
      <c r="B65">
        <v>1989</v>
      </c>
      <c r="C65" t="s">
        <v>6</v>
      </c>
      <c r="D65" t="s">
        <v>49</v>
      </c>
      <c r="E65">
        <v>69.8</v>
      </c>
    </row>
    <row r="66" spans="1:5" x14ac:dyDescent="0.35">
      <c r="A66" t="s">
        <v>48</v>
      </c>
      <c r="B66">
        <v>1990</v>
      </c>
      <c r="C66" t="s">
        <v>6</v>
      </c>
      <c r="D66" t="s">
        <v>49</v>
      </c>
      <c r="E66">
        <v>70.7</v>
      </c>
    </row>
    <row r="67" spans="1:5" x14ac:dyDescent="0.35">
      <c r="A67" t="s">
        <v>48</v>
      </c>
      <c r="B67">
        <v>1991</v>
      </c>
      <c r="C67" t="s">
        <v>6</v>
      </c>
      <c r="D67" t="s">
        <v>49</v>
      </c>
      <c r="E67">
        <v>71.3</v>
      </c>
    </row>
    <row r="68" spans="1:5" x14ac:dyDescent="0.35">
      <c r="A68" t="s">
        <v>48</v>
      </c>
      <c r="B68">
        <v>1992</v>
      </c>
      <c r="C68" t="s">
        <v>6</v>
      </c>
      <c r="D68" t="s">
        <v>49</v>
      </c>
      <c r="E68">
        <v>72.099999999999994</v>
      </c>
    </row>
    <row r="69" spans="1:5" x14ac:dyDescent="0.35">
      <c r="A69" t="s">
        <v>48</v>
      </c>
      <c r="B69">
        <v>1993</v>
      </c>
      <c r="C69" t="s">
        <v>6</v>
      </c>
      <c r="D69" t="s">
        <v>49</v>
      </c>
      <c r="E69">
        <v>71.8</v>
      </c>
    </row>
    <row r="70" spans="1:5" x14ac:dyDescent="0.35">
      <c r="A70" t="s">
        <v>48</v>
      </c>
      <c r="B70">
        <v>1994</v>
      </c>
      <c r="C70" t="s">
        <v>6</v>
      </c>
      <c r="D70" t="s">
        <v>49</v>
      </c>
      <c r="E70">
        <v>74.2</v>
      </c>
    </row>
    <row r="71" spans="1:5" x14ac:dyDescent="0.35">
      <c r="A71" t="s">
        <v>48</v>
      </c>
      <c r="B71">
        <v>1995</v>
      </c>
      <c r="C71" t="s">
        <v>6</v>
      </c>
      <c r="D71" t="s">
        <v>49</v>
      </c>
      <c r="E71">
        <v>76.3</v>
      </c>
    </row>
    <row r="72" spans="1:5" x14ac:dyDescent="0.35">
      <c r="A72" t="s">
        <v>48</v>
      </c>
      <c r="B72">
        <v>1996</v>
      </c>
      <c r="C72" t="s">
        <v>6</v>
      </c>
      <c r="D72" t="s">
        <v>49</v>
      </c>
      <c r="E72">
        <v>77.599999999999994</v>
      </c>
    </row>
    <row r="73" spans="1:5" x14ac:dyDescent="0.35">
      <c r="A73" t="s">
        <v>48</v>
      </c>
      <c r="B73">
        <v>1997</v>
      </c>
      <c r="C73" t="s">
        <v>6</v>
      </c>
      <c r="D73" t="s">
        <v>49</v>
      </c>
      <c r="E73">
        <v>78.7</v>
      </c>
    </row>
    <row r="74" spans="1:5" x14ac:dyDescent="0.35">
      <c r="A74" t="s">
        <v>48</v>
      </c>
      <c r="B74">
        <v>1998</v>
      </c>
      <c r="C74" t="s">
        <v>6</v>
      </c>
      <c r="D74" t="s">
        <v>49</v>
      </c>
      <c r="E74">
        <v>82</v>
      </c>
    </row>
    <row r="75" spans="1:5" x14ac:dyDescent="0.35">
      <c r="A75" t="s">
        <v>48</v>
      </c>
      <c r="B75">
        <v>1999</v>
      </c>
      <c r="C75" t="s">
        <v>6</v>
      </c>
      <c r="D75" t="s">
        <v>49</v>
      </c>
      <c r="E75">
        <v>84.5</v>
      </c>
    </row>
    <row r="76" spans="1:5" x14ac:dyDescent="0.35">
      <c r="A76" t="s">
        <v>48</v>
      </c>
      <c r="B76">
        <v>2000</v>
      </c>
      <c r="C76" t="s">
        <v>6</v>
      </c>
      <c r="D76" t="s">
        <v>49</v>
      </c>
      <c r="E76">
        <v>87.1</v>
      </c>
    </row>
    <row r="77" spans="1:5" x14ac:dyDescent="0.35">
      <c r="A77" t="s">
        <v>48</v>
      </c>
      <c r="B77">
        <v>2001</v>
      </c>
      <c r="C77" t="s">
        <v>6</v>
      </c>
      <c r="D77" t="s">
        <v>49</v>
      </c>
      <c r="E77">
        <v>92.8</v>
      </c>
    </row>
    <row r="78" spans="1:5" x14ac:dyDescent="0.35">
      <c r="A78" t="s">
        <v>48</v>
      </c>
      <c r="B78">
        <v>2002</v>
      </c>
      <c r="C78" t="s">
        <v>6</v>
      </c>
      <c r="D78" t="s">
        <v>49</v>
      </c>
      <c r="E78">
        <v>96</v>
      </c>
    </row>
    <row r="79" spans="1:5" x14ac:dyDescent="0.35">
      <c r="A79" t="s">
        <v>48</v>
      </c>
      <c r="B79">
        <v>2003</v>
      </c>
      <c r="C79" t="s">
        <v>6</v>
      </c>
      <c r="D79" t="s">
        <v>49</v>
      </c>
      <c r="E79">
        <v>97.3</v>
      </c>
    </row>
    <row r="80" spans="1:5" x14ac:dyDescent="0.35">
      <c r="A80" t="s">
        <v>48</v>
      </c>
      <c r="B80">
        <v>2004</v>
      </c>
      <c r="C80" t="s">
        <v>6</v>
      </c>
      <c r="D80" t="s">
        <v>49</v>
      </c>
      <c r="E80">
        <v>97.1</v>
      </c>
    </row>
    <row r="81" spans="1:5" x14ac:dyDescent="0.35">
      <c r="A81" t="s">
        <v>48</v>
      </c>
      <c r="B81">
        <v>2005</v>
      </c>
      <c r="C81" t="s">
        <v>6</v>
      </c>
      <c r="D81" t="s">
        <v>49</v>
      </c>
      <c r="E81">
        <v>96.4</v>
      </c>
    </row>
    <row r="82" spans="1:5" x14ac:dyDescent="0.35">
      <c r="A82" t="s">
        <v>48</v>
      </c>
      <c r="B82">
        <v>2006</v>
      </c>
      <c r="C82" t="s">
        <v>6</v>
      </c>
      <c r="D82" t="s">
        <v>49</v>
      </c>
      <c r="E82">
        <v>97.7</v>
      </c>
    </row>
    <row r="83" spans="1:5" x14ac:dyDescent="0.35">
      <c r="A83" t="s">
        <v>48</v>
      </c>
      <c r="B83">
        <v>2007</v>
      </c>
      <c r="C83" t="s">
        <v>6</v>
      </c>
      <c r="D83" t="s">
        <v>49</v>
      </c>
      <c r="E83">
        <v>100.5</v>
      </c>
    </row>
    <row r="84" spans="1:5" x14ac:dyDescent="0.35">
      <c r="A84" t="s">
        <v>48</v>
      </c>
      <c r="B84">
        <v>2008</v>
      </c>
      <c r="C84" t="s">
        <v>6</v>
      </c>
      <c r="D84" t="s">
        <v>49</v>
      </c>
      <c r="E84">
        <v>107.1</v>
      </c>
    </row>
    <row r="85" spans="1:5" x14ac:dyDescent="0.35">
      <c r="A85" t="s">
        <v>48</v>
      </c>
      <c r="B85">
        <v>2009</v>
      </c>
      <c r="C85" t="s">
        <v>6</v>
      </c>
      <c r="D85" t="s">
        <v>49</v>
      </c>
      <c r="E85">
        <v>103.3</v>
      </c>
    </row>
    <row r="86" spans="1:5" x14ac:dyDescent="0.35">
      <c r="A86" t="s">
        <v>48</v>
      </c>
      <c r="B86">
        <v>2010</v>
      </c>
      <c r="C86" t="s">
        <v>6</v>
      </c>
      <c r="D86" t="s">
        <v>49</v>
      </c>
      <c r="E86">
        <v>98.6</v>
      </c>
    </row>
    <row r="87" spans="1:5" x14ac:dyDescent="0.35">
      <c r="A87" t="s">
        <v>48</v>
      </c>
      <c r="B87">
        <v>2011</v>
      </c>
      <c r="C87" t="s">
        <v>6</v>
      </c>
      <c r="D87" t="s">
        <v>49</v>
      </c>
      <c r="E87">
        <v>99.8</v>
      </c>
    </row>
    <row r="88" spans="1:5" x14ac:dyDescent="0.35">
      <c r="A88" t="s">
        <v>48</v>
      </c>
      <c r="B88">
        <v>2012</v>
      </c>
      <c r="C88" t="s">
        <v>6</v>
      </c>
      <c r="D88" t="s">
        <v>49</v>
      </c>
      <c r="E88">
        <v>100.3</v>
      </c>
    </row>
    <row r="89" spans="1:5" x14ac:dyDescent="0.35">
      <c r="A89" t="s">
        <v>48</v>
      </c>
      <c r="B89">
        <v>2013</v>
      </c>
      <c r="C89" t="s">
        <v>6</v>
      </c>
      <c r="D89" t="s">
        <v>49</v>
      </c>
      <c r="E89">
        <v>101.4</v>
      </c>
    </row>
    <row r="90" spans="1:5" x14ac:dyDescent="0.35">
      <c r="A90" t="s">
        <v>48</v>
      </c>
      <c r="B90">
        <v>2014</v>
      </c>
      <c r="C90" t="s">
        <v>6</v>
      </c>
      <c r="D90" t="s">
        <v>49</v>
      </c>
      <c r="E90">
        <v>99.1</v>
      </c>
    </row>
    <row r="91" spans="1:5" x14ac:dyDescent="0.35">
      <c r="A91" t="s">
        <v>48</v>
      </c>
      <c r="B91">
        <v>2015</v>
      </c>
      <c r="C91" t="s">
        <v>6</v>
      </c>
      <c r="D91" t="s">
        <v>49</v>
      </c>
      <c r="E91">
        <v>97</v>
      </c>
    </row>
    <row r="92" spans="1:5" x14ac:dyDescent="0.35">
      <c r="A92" t="s">
        <v>48</v>
      </c>
      <c r="B92">
        <v>2016</v>
      </c>
      <c r="C92" t="s">
        <v>6</v>
      </c>
      <c r="D92" t="s">
        <v>49</v>
      </c>
      <c r="E92">
        <v>95.7</v>
      </c>
    </row>
    <row r="93" spans="1:5" x14ac:dyDescent="0.35">
      <c r="A93" t="s">
        <v>48</v>
      </c>
      <c r="B93">
        <v>2017</v>
      </c>
      <c r="C93" t="s">
        <v>6</v>
      </c>
      <c r="D93" t="s">
        <v>49</v>
      </c>
      <c r="E93">
        <v>93.7</v>
      </c>
    </row>
    <row r="94" spans="1:5" x14ac:dyDescent="0.35">
      <c r="A94" t="s">
        <v>48</v>
      </c>
      <c r="B94">
        <v>2018</v>
      </c>
      <c r="C94" t="s">
        <v>6</v>
      </c>
      <c r="D94" t="s">
        <v>49</v>
      </c>
      <c r="E94">
        <v>91.8</v>
      </c>
    </row>
    <row r="95" spans="1:5" x14ac:dyDescent="0.35">
      <c r="A95" t="s">
        <v>48</v>
      </c>
      <c r="B95">
        <v>2019</v>
      </c>
      <c r="C95" t="s">
        <v>6</v>
      </c>
      <c r="D95" t="s">
        <v>49</v>
      </c>
      <c r="E95">
        <v>91.2</v>
      </c>
    </row>
    <row r="96" spans="1:5" x14ac:dyDescent="0.35">
      <c r="A96" t="s">
        <v>48</v>
      </c>
      <c r="B96">
        <v>2020</v>
      </c>
      <c r="C96" t="s">
        <v>6</v>
      </c>
      <c r="D96" t="s">
        <v>49</v>
      </c>
      <c r="E96">
        <v>89.9</v>
      </c>
    </row>
    <row r="97" spans="1:5" x14ac:dyDescent="0.35">
      <c r="A97" t="s">
        <v>48</v>
      </c>
      <c r="B97">
        <v>2021</v>
      </c>
      <c r="C97" t="s">
        <v>6</v>
      </c>
      <c r="D97" t="s">
        <v>49</v>
      </c>
      <c r="E97">
        <v>89.7</v>
      </c>
    </row>
    <row r="98" spans="1:5" x14ac:dyDescent="0.35">
      <c r="A98" t="s">
        <v>48</v>
      </c>
      <c r="B98">
        <v>2022</v>
      </c>
      <c r="C98" t="s">
        <v>6</v>
      </c>
      <c r="D98" t="s">
        <v>49</v>
      </c>
      <c r="E98">
        <v>95.9</v>
      </c>
    </row>
    <row r="99" spans="1:5" x14ac:dyDescent="0.35">
      <c r="A99" t="s">
        <v>48</v>
      </c>
      <c r="B99">
        <v>2023</v>
      </c>
      <c r="C99" t="s">
        <v>6</v>
      </c>
      <c r="D99" t="s">
        <v>49</v>
      </c>
      <c r="E99">
        <v>105.3</v>
      </c>
    </row>
    <row r="100" spans="1:5" x14ac:dyDescent="0.35">
      <c r="A100" t="s">
        <v>50</v>
      </c>
      <c r="B100">
        <v>1975</v>
      </c>
      <c r="C100" t="s">
        <v>6</v>
      </c>
      <c r="D100" t="s">
        <v>51</v>
      </c>
    </row>
    <row r="101" spans="1:5" x14ac:dyDescent="0.35">
      <c r="A101" t="s">
        <v>50</v>
      </c>
      <c r="B101">
        <v>1976</v>
      </c>
      <c r="C101" t="s">
        <v>6</v>
      </c>
      <c r="D101" t="s">
        <v>51</v>
      </c>
      <c r="E101">
        <v>24.8</v>
      </c>
    </row>
    <row r="102" spans="1:5" x14ac:dyDescent="0.35">
      <c r="A102" t="s">
        <v>50</v>
      </c>
      <c r="B102">
        <v>1977</v>
      </c>
      <c r="C102" t="s">
        <v>6</v>
      </c>
      <c r="D102" t="s">
        <v>51</v>
      </c>
      <c r="E102">
        <v>28.8</v>
      </c>
    </row>
    <row r="103" spans="1:5" x14ac:dyDescent="0.35">
      <c r="A103" t="s">
        <v>50</v>
      </c>
      <c r="B103">
        <v>1978</v>
      </c>
      <c r="C103" t="s">
        <v>6</v>
      </c>
      <c r="D103" t="s">
        <v>51</v>
      </c>
      <c r="E103">
        <v>31.5</v>
      </c>
    </row>
    <row r="104" spans="1:5" x14ac:dyDescent="0.35">
      <c r="A104" t="s">
        <v>50</v>
      </c>
      <c r="B104">
        <v>1979</v>
      </c>
      <c r="C104" t="s">
        <v>6</v>
      </c>
      <c r="D104" t="s">
        <v>51</v>
      </c>
      <c r="E104">
        <v>36.200000000000003</v>
      </c>
    </row>
    <row r="105" spans="1:5" x14ac:dyDescent="0.35">
      <c r="A105" t="s">
        <v>50</v>
      </c>
      <c r="B105">
        <v>1980</v>
      </c>
      <c r="C105" t="s">
        <v>6</v>
      </c>
      <c r="D105" t="s">
        <v>51</v>
      </c>
      <c r="E105">
        <v>39.6</v>
      </c>
    </row>
    <row r="106" spans="1:5" x14ac:dyDescent="0.35">
      <c r="A106" t="s">
        <v>50</v>
      </c>
      <c r="B106">
        <v>1981</v>
      </c>
      <c r="C106" t="s">
        <v>6</v>
      </c>
      <c r="D106" t="s">
        <v>51</v>
      </c>
      <c r="E106">
        <v>45.3</v>
      </c>
    </row>
    <row r="107" spans="1:5" x14ac:dyDescent="0.35">
      <c r="A107" t="s">
        <v>50</v>
      </c>
      <c r="B107">
        <v>1982</v>
      </c>
      <c r="C107" t="s">
        <v>6</v>
      </c>
      <c r="D107" t="s">
        <v>51</v>
      </c>
      <c r="E107">
        <v>50.9</v>
      </c>
    </row>
    <row r="108" spans="1:5" x14ac:dyDescent="0.35">
      <c r="A108" t="s">
        <v>50</v>
      </c>
      <c r="B108">
        <v>1983</v>
      </c>
      <c r="C108" t="s">
        <v>6</v>
      </c>
      <c r="D108" t="s">
        <v>51</v>
      </c>
      <c r="E108">
        <v>54.6</v>
      </c>
    </row>
    <row r="109" spans="1:5" x14ac:dyDescent="0.35">
      <c r="A109" t="s">
        <v>50</v>
      </c>
      <c r="B109">
        <v>1984</v>
      </c>
      <c r="C109" t="s">
        <v>6</v>
      </c>
      <c r="D109" t="s">
        <v>51</v>
      </c>
      <c r="E109">
        <v>60</v>
      </c>
    </row>
    <row r="110" spans="1:5" x14ac:dyDescent="0.35">
      <c r="A110" t="s">
        <v>50</v>
      </c>
      <c r="B110">
        <v>1985</v>
      </c>
      <c r="C110" t="s">
        <v>6</v>
      </c>
      <c r="D110" t="s">
        <v>51</v>
      </c>
      <c r="E110">
        <v>61.9</v>
      </c>
    </row>
    <row r="111" spans="1:5" x14ac:dyDescent="0.35">
      <c r="A111" t="s">
        <v>50</v>
      </c>
      <c r="B111">
        <v>1986</v>
      </c>
      <c r="C111" t="s">
        <v>6</v>
      </c>
      <c r="D111" t="s">
        <v>51</v>
      </c>
      <c r="E111">
        <v>64.599999999999994</v>
      </c>
    </row>
    <row r="112" spans="1:5" x14ac:dyDescent="0.35">
      <c r="A112" t="s">
        <v>50</v>
      </c>
      <c r="B112">
        <v>1987</v>
      </c>
      <c r="C112" t="s">
        <v>6</v>
      </c>
      <c r="D112" t="s">
        <v>51</v>
      </c>
      <c r="E112">
        <v>66.3</v>
      </c>
    </row>
    <row r="113" spans="1:5" x14ac:dyDescent="0.35">
      <c r="A113" t="s">
        <v>50</v>
      </c>
      <c r="B113">
        <v>1988</v>
      </c>
      <c r="C113" t="s">
        <v>6</v>
      </c>
      <c r="D113" t="s">
        <v>51</v>
      </c>
      <c r="E113">
        <v>67.900000000000006</v>
      </c>
    </row>
    <row r="114" spans="1:5" x14ac:dyDescent="0.35">
      <c r="A114" t="s">
        <v>50</v>
      </c>
      <c r="B114">
        <v>1989</v>
      </c>
      <c r="C114" t="s">
        <v>6</v>
      </c>
      <c r="D114" t="s">
        <v>51</v>
      </c>
      <c r="E114">
        <v>71.2</v>
      </c>
    </row>
    <row r="115" spans="1:5" x14ac:dyDescent="0.35">
      <c r="A115" t="s">
        <v>50</v>
      </c>
      <c r="B115">
        <v>1990</v>
      </c>
      <c r="C115" t="s">
        <v>6</v>
      </c>
      <c r="D115" t="s">
        <v>51</v>
      </c>
      <c r="E115">
        <v>72.2</v>
      </c>
    </row>
    <row r="116" spans="1:5" x14ac:dyDescent="0.35">
      <c r="A116" t="s">
        <v>50</v>
      </c>
      <c r="B116">
        <v>1991</v>
      </c>
      <c r="C116" t="s">
        <v>6</v>
      </c>
      <c r="D116" t="s">
        <v>51</v>
      </c>
      <c r="E116">
        <v>72.8</v>
      </c>
    </row>
    <row r="117" spans="1:5" x14ac:dyDescent="0.35">
      <c r="A117" t="s">
        <v>50</v>
      </c>
      <c r="B117">
        <v>1992</v>
      </c>
      <c r="C117" t="s">
        <v>6</v>
      </c>
      <c r="D117" t="s">
        <v>51</v>
      </c>
      <c r="E117">
        <v>73.599999999999994</v>
      </c>
    </row>
    <row r="118" spans="1:5" x14ac:dyDescent="0.35">
      <c r="A118" t="s">
        <v>50</v>
      </c>
      <c r="B118">
        <v>1993</v>
      </c>
      <c r="C118" t="s">
        <v>6</v>
      </c>
      <c r="D118" t="s">
        <v>51</v>
      </c>
      <c r="E118">
        <v>73.3</v>
      </c>
    </row>
    <row r="119" spans="1:5" x14ac:dyDescent="0.35">
      <c r="A119" t="s">
        <v>50</v>
      </c>
      <c r="B119">
        <v>1994</v>
      </c>
      <c r="C119" t="s">
        <v>6</v>
      </c>
      <c r="D119" t="s">
        <v>51</v>
      </c>
      <c r="E119">
        <v>75.7</v>
      </c>
    </row>
    <row r="120" spans="1:5" x14ac:dyDescent="0.35">
      <c r="A120" t="s">
        <v>50</v>
      </c>
      <c r="B120">
        <v>1995</v>
      </c>
      <c r="C120" t="s">
        <v>6</v>
      </c>
      <c r="D120" t="s">
        <v>51</v>
      </c>
      <c r="E120">
        <v>77.900000000000006</v>
      </c>
    </row>
    <row r="121" spans="1:5" x14ac:dyDescent="0.35">
      <c r="A121" t="s">
        <v>50</v>
      </c>
      <c r="B121">
        <v>1996</v>
      </c>
      <c r="C121" t="s">
        <v>6</v>
      </c>
      <c r="D121" t="s">
        <v>51</v>
      </c>
      <c r="E121">
        <v>79.2</v>
      </c>
    </row>
    <row r="122" spans="1:5" x14ac:dyDescent="0.35">
      <c r="A122" t="s">
        <v>50</v>
      </c>
      <c r="B122">
        <v>1997</v>
      </c>
      <c r="C122" t="s">
        <v>6</v>
      </c>
      <c r="D122" t="s">
        <v>51</v>
      </c>
      <c r="E122">
        <v>80.400000000000006</v>
      </c>
    </row>
    <row r="123" spans="1:5" x14ac:dyDescent="0.35">
      <c r="A123" t="s">
        <v>50</v>
      </c>
      <c r="B123">
        <v>1998</v>
      </c>
      <c r="C123" t="s">
        <v>6</v>
      </c>
      <c r="D123" t="s">
        <v>51</v>
      </c>
      <c r="E123">
        <v>83.7</v>
      </c>
    </row>
    <row r="124" spans="1:5" x14ac:dyDescent="0.35">
      <c r="A124" t="s">
        <v>50</v>
      </c>
      <c r="B124">
        <v>1999</v>
      </c>
      <c r="C124" t="s">
        <v>6</v>
      </c>
      <c r="D124" t="s">
        <v>51</v>
      </c>
      <c r="E124">
        <v>86.2</v>
      </c>
    </row>
    <row r="125" spans="1:5" x14ac:dyDescent="0.35">
      <c r="A125" t="s">
        <v>50</v>
      </c>
      <c r="B125">
        <v>2000</v>
      </c>
      <c r="C125" t="s">
        <v>6</v>
      </c>
      <c r="D125" t="s">
        <v>51</v>
      </c>
      <c r="E125">
        <v>88.9</v>
      </c>
    </row>
    <row r="126" spans="1:5" x14ac:dyDescent="0.35">
      <c r="A126" t="s">
        <v>50</v>
      </c>
      <c r="B126">
        <v>2001</v>
      </c>
      <c r="C126" t="s">
        <v>6</v>
      </c>
      <c r="D126" t="s">
        <v>51</v>
      </c>
      <c r="E126">
        <v>94.7</v>
      </c>
    </row>
    <row r="127" spans="1:5" x14ac:dyDescent="0.35">
      <c r="A127" t="s">
        <v>50</v>
      </c>
      <c r="B127">
        <v>2002</v>
      </c>
      <c r="C127" t="s">
        <v>6</v>
      </c>
      <c r="D127" t="s">
        <v>51</v>
      </c>
      <c r="E127">
        <v>97.9</v>
      </c>
    </row>
    <row r="128" spans="1:5" x14ac:dyDescent="0.35">
      <c r="A128" t="s">
        <v>50</v>
      </c>
      <c r="B128">
        <v>2003</v>
      </c>
      <c r="C128" t="s">
        <v>6</v>
      </c>
      <c r="D128" t="s">
        <v>51</v>
      </c>
      <c r="E128">
        <v>99.4</v>
      </c>
    </row>
    <row r="129" spans="1:5" x14ac:dyDescent="0.35">
      <c r="A129" t="s">
        <v>50</v>
      </c>
      <c r="B129">
        <v>2004</v>
      </c>
      <c r="C129" t="s">
        <v>6</v>
      </c>
      <c r="D129" t="s">
        <v>51</v>
      </c>
      <c r="E129">
        <v>99.1</v>
      </c>
    </row>
    <row r="130" spans="1:5" x14ac:dyDescent="0.35">
      <c r="A130" t="s">
        <v>50</v>
      </c>
      <c r="B130">
        <v>2005</v>
      </c>
      <c r="C130" t="s">
        <v>6</v>
      </c>
      <c r="D130" t="s">
        <v>51</v>
      </c>
      <c r="E130">
        <v>98.4</v>
      </c>
    </row>
    <row r="131" spans="1:5" x14ac:dyDescent="0.35">
      <c r="A131" t="s">
        <v>50</v>
      </c>
      <c r="B131">
        <v>2006</v>
      </c>
      <c r="C131" t="s">
        <v>6</v>
      </c>
      <c r="D131" t="s">
        <v>51</v>
      </c>
      <c r="E131">
        <v>99.8</v>
      </c>
    </row>
    <row r="132" spans="1:5" x14ac:dyDescent="0.35">
      <c r="A132" t="s">
        <v>50</v>
      </c>
      <c r="B132">
        <v>2007</v>
      </c>
      <c r="C132" t="s">
        <v>6</v>
      </c>
      <c r="D132" t="s">
        <v>51</v>
      </c>
      <c r="E132">
        <v>102.6</v>
      </c>
    </row>
    <row r="133" spans="1:5" x14ac:dyDescent="0.35">
      <c r="A133" t="s">
        <v>50</v>
      </c>
      <c r="B133">
        <v>2008</v>
      </c>
      <c r="C133" t="s">
        <v>6</v>
      </c>
      <c r="D133" t="s">
        <v>51</v>
      </c>
      <c r="E133">
        <v>109.3</v>
      </c>
    </row>
    <row r="134" spans="1:5" x14ac:dyDescent="0.35">
      <c r="A134" t="s">
        <v>50</v>
      </c>
      <c r="B134">
        <v>2009</v>
      </c>
      <c r="C134" t="s">
        <v>6</v>
      </c>
      <c r="D134" t="s">
        <v>51</v>
      </c>
      <c r="E134">
        <v>105.5</v>
      </c>
    </row>
    <row r="135" spans="1:5" x14ac:dyDescent="0.35">
      <c r="A135" t="s">
        <v>50</v>
      </c>
      <c r="B135">
        <v>2010</v>
      </c>
      <c r="C135" t="s">
        <v>6</v>
      </c>
      <c r="D135" t="s">
        <v>51</v>
      </c>
      <c r="E135">
        <v>100.7</v>
      </c>
    </row>
    <row r="136" spans="1:5" x14ac:dyDescent="0.35">
      <c r="A136" t="s">
        <v>50</v>
      </c>
      <c r="B136">
        <v>2011</v>
      </c>
      <c r="C136" t="s">
        <v>6</v>
      </c>
      <c r="D136" t="s">
        <v>51</v>
      </c>
      <c r="E136">
        <v>101.8</v>
      </c>
    </row>
    <row r="137" spans="1:5" x14ac:dyDescent="0.35">
      <c r="A137" t="s">
        <v>50</v>
      </c>
      <c r="B137">
        <v>2012</v>
      </c>
      <c r="C137" t="s">
        <v>6</v>
      </c>
      <c r="D137" t="s">
        <v>51</v>
      </c>
      <c r="E137">
        <v>102.4</v>
      </c>
    </row>
    <row r="138" spans="1:5" x14ac:dyDescent="0.35">
      <c r="A138" t="s">
        <v>50</v>
      </c>
      <c r="B138">
        <v>2013</v>
      </c>
      <c r="C138" t="s">
        <v>6</v>
      </c>
      <c r="D138" t="s">
        <v>51</v>
      </c>
      <c r="E138">
        <v>103.5</v>
      </c>
    </row>
    <row r="139" spans="1:5" x14ac:dyDescent="0.35">
      <c r="A139" t="s">
        <v>50</v>
      </c>
      <c r="B139">
        <v>2014</v>
      </c>
      <c r="C139" t="s">
        <v>6</v>
      </c>
      <c r="D139" t="s">
        <v>51</v>
      </c>
      <c r="E139">
        <v>101.2</v>
      </c>
    </row>
    <row r="140" spans="1:5" x14ac:dyDescent="0.35">
      <c r="A140" t="s">
        <v>50</v>
      </c>
      <c r="B140">
        <v>2015</v>
      </c>
      <c r="C140" t="s">
        <v>6</v>
      </c>
      <c r="D140" t="s">
        <v>51</v>
      </c>
      <c r="E140">
        <v>99</v>
      </c>
    </row>
    <row r="141" spans="1:5" x14ac:dyDescent="0.35">
      <c r="A141" t="s">
        <v>50</v>
      </c>
      <c r="B141">
        <v>2016</v>
      </c>
      <c r="C141" t="s">
        <v>6</v>
      </c>
      <c r="D141" t="s">
        <v>51</v>
      </c>
      <c r="E141">
        <v>97.7</v>
      </c>
    </row>
    <row r="142" spans="1:5" x14ac:dyDescent="0.35">
      <c r="A142" t="s">
        <v>50</v>
      </c>
      <c r="B142">
        <v>2017</v>
      </c>
      <c r="C142" t="s">
        <v>6</v>
      </c>
      <c r="D142" t="s">
        <v>51</v>
      </c>
      <c r="E142">
        <v>95.7</v>
      </c>
    </row>
    <row r="143" spans="1:5" x14ac:dyDescent="0.35">
      <c r="A143" t="s">
        <v>50</v>
      </c>
      <c r="B143">
        <v>2018</v>
      </c>
      <c r="C143" t="s">
        <v>6</v>
      </c>
      <c r="D143" t="s">
        <v>51</v>
      </c>
      <c r="E143">
        <v>93.7</v>
      </c>
    </row>
    <row r="144" spans="1:5" x14ac:dyDescent="0.35">
      <c r="A144" t="s">
        <v>50</v>
      </c>
      <c r="B144">
        <v>2019</v>
      </c>
      <c r="C144" t="s">
        <v>6</v>
      </c>
      <c r="D144" t="s">
        <v>51</v>
      </c>
      <c r="E144">
        <v>93.1</v>
      </c>
    </row>
    <row r="145" spans="1:5" x14ac:dyDescent="0.35">
      <c r="A145" t="s">
        <v>50</v>
      </c>
      <c r="B145">
        <v>2020</v>
      </c>
      <c r="C145" t="s">
        <v>6</v>
      </c>
      <c r="D145" t="s">
        <v>51</v>
      </c>
      <c r="E145">
        <v>91.8</v>
      </c>
    </row>
    <row r="146" spans="1:5" x14ac:dyDescent="0.35">
      <c r="A146" t="s">
        <v>50</v>
      </c>
      <c r="B146">
        <v>2021</v>
      </c>
      <c r="C146" t="s">
        <v>6</v>
      </c>
      <c r="D146" t="s">
        <v>51</v>
      </c>
      <c r="E146">
        <v>91.6</v>
      </c>
    </row>
    <row r="147" spans="1:5" x14ac:dyDescent="0.35">
      <c r="A147" t="s">
        <v>50</v>
      </c>
      <c r="B147">
        <v>2022</v>
      </c>
      <c r="C147" t="s">
        <v>6</v>
      </c>
      <c r="D147" t="s">
        <v>51</v>
      </c>
      <c r="E147">
        <v>97.9</v>
      </c>
    </row>
    <row r="148" spans="1:5" x14ac:dyDescent="0.35">
      <c r="A148" t="s">
        <v>50</v>
      </c>
      <c r="B148">
        <v>2023</v>
      </c>
      <c r="C148" t="s">
        <v>6</v>
      </c>
      <c r="D148" t="s">
        <v>51</v>
      </c>
      <c r="E148">
        <v>107.5</v>
      </c>
    </row>
    <row r="149" spans="1:5" x14ac:dyDescent="0.35">
      <c r="A149" t="s">
        <v>52</v>
      </c>
      <c r="B149">
        <v>1975</v>
      </c>
      <c r="C149" t="s">
        <v>6</v>
      </c>
      <c r="D149" t="s">
        <v>53</v>
      </c>
    </row>
    <row r="150" spans="1:5" x14ac:dyDescent="0.35">
      <c r="A150" t="s">
        <v>52</v>
      </c>
      <c r="B150">
        <v>1976</v>
      </c>
      <c r="C150" t="s">
        <v>6</v>
      </c>
      <c r="D150" t="s">
        <v>53</v>
      </c>
      <c r="E150">
        <v>25.7</v>
      </c>
    </row>
    <row r="151" spans="1:5" x14ac:dyDescent="0.35">
      <c r="A151" t="s">
        <v>52</v>
      </c>
      <c r="B151">
        <v>1977</v>
      </c>
      <c r="C151" t="s">
        <v>6</v>
      </c>
      <c r="D151" t="s">
        <v>53</v>
      </c>
      <c r="E151">
        <v>29.9</v>
      </c>
    </row>
    <row r="152" spans="1:5" x14ac:dyDescent="0.35">
      <c r="A152" t="s">
        <v>52</v>
      </c>
      <c r="B152">
        <v>1978</v>
      </c>
      <c r="C152" t="s">
        <v>6</v>
      </c>
      <c r="D152" t="s">
        <v>53</v>
      </c>
      <c r="E152">
        <v>32.700000000000003</v>
      </c>
    </row>
    <row r="153" spans="1:5" x14ac:dyDescent="0.35">
      <c r="A153" t="s">
        <v>52</v>
      </c>
      <c r="B153">
        <v>1979</v>
      </c>
      <c r="C153" t="s">
        <v>6</v>
      </c>
      <c r="D153" t="s">
        <v>53</v>
      </c>
      <c r="E153">
        <v>37.6</v>
      </c>
    </row>
    <row r="154" spans="1:5" x14ac:dyDescent="0.35">
      <c r="A154" t="s">
        <v>52</v>
      </c>
      <c r="B154">
        <v>1980</v>
      </c>
      <c r="C154" t="s">
        <v>6</v>
      </c>
      <c r="D154" t="s">
        <v>53</v>
      </c>
      <c r="E154">
        <v>41.1</v>
      </c>
    </row>
    <row r="155" spans="1:5" x14ac:dyDescent="0.35">
      <c r="A155" t="s">
        <v>52</v>
      </c>
      <c r="B155">
        <v>1981</v>
      </c>
      <c r="C155" t="s">
        <v>6</v>
      </c>
      <c r="D155" t="s">
        <v>53</v>
      </c>
      <c r="E155">
        <v>47</v>
      </c>
    </row>
    <row r="156" spans="1:5" x14ac:dyDescent="0.35">
      <c r="A156" t="s">
        <v>52</v>
      </c>
      <c r="B156">
        <v>1982</v>
      </c>
      <c r="C156" t="s">
        <v>6</v>
      </c>
      <c r="D156" t="s">
        <v>53</v>
      </c>
      <c r="E156">
        <v>52.8</v>
      </c>
    </row>
    <row r="157" spans="1:5" x14ac:dyDescent="0.35">
      <c r="A157" t="s">
        <v>52</v>
      </c>
      <c r="B157">
        <v>1983</v>
      </c>
      <c r="C157" t="s">
        <v>6</v>
      </c>
      <c r="D157" t="s">
        <v>53</v>
      </c>
      <c r="E157">
        <v>56.7</v>
      </c>
    </row>
    <row r="158" spans="1:5" x14ac:dyDescent="0.35">
      <c r="A158" t="s">
        <v>52</v>
      </c>
      <c r="B158">
        <v>1984</v>
      </c>
      <c r="C158" t="s">
        <v>6</v>
      </c>
      <c r="D158" t="s">
        <v>53</v>
      </c>
      <c r="E158">
        <v>62.3</v>
      </c>
    </row>
    <row r="159" spans="1:5" x14ac:dyDescent="0.35">
      <c r="A159" t="s">
        <v>52</v>
      </c>
      <c r="B159">
        <v>1985</v>
      </c>
      <c r="C159" t="s">
        <v>6</v>
      </c>
      <c r="D159" t="s">
        <v>53</v>
      </c>
      <c r="E159">
        <v>64.3</v>
      </c>
    </row>
    <row r="160" spans="1:5" x14ac:dyDescent="0.35">
      <c r="A160" t="s">
        <v>52</v>
      </c>
      <c r="B160">
        <v>1986</v>
      </c>
      <c r="C160" t="s">
        <v>6</v>
      </c>
      <c r="D160" t="s">
        <v>53</v>
      </c>
      <c r="E160">
        <v>67</v>
      </c>
    </row>
    <row r="161" spans="1:5" x14ac:dyDescent="0.35">
      <c r="A161" t="s">
        <v>52</v>
      </c>
      <c r="B161">
        <v>1987</v>
      </c>
      <c r="C161" t="s">
        <v>6</v>
      </c>
      <c r="D161" t="s">
        <v>53</v>
      </c>
      <c r="E161">
        <v>68.8</v>
      </c>
    </row>
    <row r="162" spans="1:5" x14ac:dyDescent="0.35">
      <c r="A162" t="s">
        <v>52</v>
      </c>
      <c r="B162">
        <v>1988</v>
      </c>
      <c r="C162" t="s">
        <v>6</v>
      </c>
      <c r="D162" t="s">
        <v>53</v>
      </c>
      <c r="E162">
        <v>70.5</v>
      </c>
    </row>
    <row r="163" spans="1:5" x14ac:dyDescent="0.35">
      <c r="A163" t="s">
        <v>52</v>
      </c>
      <c r="B163">
        <v>1989</v>
      </c>
      <c r="C163" t="s">
        <v>6</v>
      </c>
      <c r="D163" t="s">
        <v>53</v>
      </c>
      <c r="E163">
        <v>73.900000000000006</v>
      </c>
    </row>
    <row r="164" spans="1:5" x14ac:dyDescent="0.35">
      <c r="A164" t="s">
        <v>52</v>
      </c>
      <c r="B164">
        <v>1990</v>
      </c>
      <c r="C164" t="s">
        <v>6</v>
      </c>
      <c r="D164" t="s">
        <v>53</v>
      </c>
      <c r="E164">
        <v>74.900000000000006</v>
      </c>
    </row>
    <row r="165" spans="1:5" x14ac:dyDescent="0.35">
      <c r="A165" t="s">
        <v>52</v>
      </c>
      <c r="B165">
        <v>1991</v>
      </c>
      <c r="C165" t="s">
        <v>6</v>
      </c>
      <c r="D165" t="s">
        <v>53</v>
      </c>
      <c r="E165">
        <v>75.5</v>
      </c>
    </row>
    <row r="166" spans="1:5" x14ac:dyDescent="0.35">
      <c r="A166" t="s">
        <v>52</v>
      </c>
      <c r="B166">
        <v>1992</v>
      </c>
      <c r="C166" t="s">
        <v>6</v>
      </c>
      <c r="D166" t="s">
        <v>53</v>
      </c>
      <c r="E166">
        <v>76.400000000000006</v>
      </c>
    </row>
    <row r="167" spans="1:5" x14ac:dyDescent="0.35">
      <c r="A167" t="s">
        <v>52</v>
      </c>
      <c r="B167">
        <v>1993</v>
      </c>
      <c r="C167" t="s">
        <v>6</v>
      </c>
      <c r="D167" t="s">
        <v>53</v>
      </c>
      <c r="E167">
        <v>76.099999999999994</v>
      </c>
    </row>
    <row r="168" spans="1:5" x14ac:dyDescent="0.35">
      <c r="A168" t="s">
        <v>52</v>
      </c>
      <c r="B168">
        <v>1994</v>
      </c>
      <c r="C168" t="s">
        <v>6</v>
      </c>
      <c r="D168" t="s">
        <v>53</v>
      </c>
      <c r="E168">
        <v>78.599999999999994</v>
      </c>
    </row>
    <row r="169" spans="1:5" x14ac:dyDescent="0.35">
      <c r="A169" t="s">
        <v>52</v>
      </c>
      <c r="B169">
        <v>1995</v>
      </c>
      <c r="C169" t="s">
        <v>6</v>
      </c>
      <c r="D169" t="s">
        <v>53</v>
      </c>
      <c r="E169">
        <v>80.8</v>
      </c>
    </row>
    <row r="170" spans="1:5" x14ac:dyDescent="0.35">
      <c r="A170" t="s">
        <v>52</v>
      </c>
      <c r="B170">
        <v>1996</v>
      </c>
      <c r="C170" t="s">
        <v>6</v>
      </c>
      <c r="D170" t="s">
        <v>53</v>
      </c>
      <c r="E170">
        <v>82.2</v>
      </c>
    </row>
    <row r="171" spans="1:5" x14ac:dyDescent="0.35">
      <c r="A171" t="s">
        <v>52</v>
      </c>
      <c r="B171">
        <v>1997</v>
      </c>
      <c r="C171" t="s">
        <v>6</v>
      </c>
      <c r="D171" t="s">
        <v>53</v>
      </c>
      <c r="E171">
        <v>83.4</v>
      </c>
    </row>
    <row r="172" spans="1:5" x14ac:dyDescent="0.35">
      <c r="A172" t="s">
        <v>52</v>
      </c>
      <c r="B172">
        <v>1998</v>
      </c>
      <c r="C172" t="s">
        <v>6</v>
      </c>
      <c r="D172" t="s">
        <v>53</v>
      </c>
      <c r="E172">
        <v>86.8</v>
      </c>
    </row>
    <row r="173" spans="1:5" x14ac:dyDescent="0.35">
      <c r="A173" t="s">
        <v>52</v>
      </c>
      <c r="B173">
        <v>1999</v>
      </c>
      <c r="C173" t="s">
        <v>6</v>
      </c>
      <c r="D173" t="s">
        <v>53</v>
      </c>
      <c r="E173">
        <v>89.5</v>
      </c>
    </row>
    <row r="174" spans="1:5" x14ac:dyDescent="0.35">
      <c r="A174" t="s">
        <v>52</v>
      </c>
      <c r="B174">
        <v>2000</v>
      </c>
      <c r="C174" t="s">
        <v>6</v>
      </c>
      <c r="D174" t="s">
        <v>53</v>
      </c>
      <c r="E174">
        <v>92.3</v>
      </c>
    </row>
    <row r="175" spans="1:5" x14ac:dyDescent="0.35">
      <c r="A175" t="s">
        <v>52</v>
      </c>
      <c r="B175">
        <v>2001</v>
      </c>
      <c r="C175" t="s">
        <v>6</v>
      </c>
      <c r="D175" t="s">
        <v>53</v>
      </c>
      <c r="E175">
        <v>98.3</v>
      </c>
    </row>
    <row r="176" spans="1:5" x14ac:dyDescent="0.35">
      <c r="A176" t="s">
        <v>52</v>
      </c>
      <c r="B176">
        <v>2002</v>
      </c>
      <c r="C176" t="s">
        <v>6</v>
      </c>
      <c r="D176" t="s">
        <v>53</v>
      </c>
      <c r="E176">
        <v>101.7</v>
      </c>
    </row>
    <row r="177" spans="1:5" x14ac:dyDescent="0.35">
      <c r="A177" t="s">
        <v>52</v>
      </c>
      <c r="B177">
        <v>2003</v>
      </c>
      <c r="C177" t="s">
        <v>6</v>
      </c>
      <c r="D177" t="s">
        <v>53</v>
      </c>
      <c r="E177">
        <v>103.1</v>
      </c>
    </row>
    <row r="178" spans="1:5" x14ac:dyDescent="0.35">
      <c r="A178" t="s">
        <v>52</v>
      </c>
      <c r="B178">
        <v>2004</v>
      </c>
      <c r="C178" t="s">
        <v>6</v>
      </c>
      <c r="D178" t="s">
        <v>53</v>
      </c>
      <c r="E178">
        <v>102.8</v>
      </c>
    </row>
    <row r="179" spans="1:5" x14ac:dyDescent="0.35">
      <c r="A179" t="s">
        <v>52</v>
      </c>
      <c r="B179">
        <v>2005</v>
      </c>
      <c r="C179" t="s">
        <v>6</v>
      </c>
      <c r="D179" t="s">
        <v>53</v>
      </c>
      <c r="E179">
        <v>102.1</v>
      </c>
    </row>
    <row r="180" spans="1:5" x14ac:dyDescent="0.35">
      <c r="A180" t="s">
        <v>52</v>
      </c>
      <c r="B180">
        <v>2006</v>
      </c>
      <c r="C180" t="s">
        <v>6</v>
      </c>
      <c r="D180" t="s">
        <v>53</v>
      </c>
      <c r="E180">
        <v>103.5</v>
      </c>
    </row>
    <row r="181" spans="1:5" x14ac:dyDescent="0.35">
      <c r="A181" t="s">
        <v>52</v>
      </c>
      <c r="B181">
        <v>2007</v>
      </c>
      <c r="C181" t="s">
        <v>6</v>
      </c>
      <c r="D181" t="s">
        <v>53</v>
      </c>
      <c r="E181">
        <v>106.5</v>
      </c>
    </row>
    <row r="182" spans="1:5" x14ac:dyDescent="0.35">
      <c r="A182" t="s">
        <v>52</v>
      </c>
      <c r="B182">
        <v>2008</v>
      </c>
      <c r="C182" t="s">
        <v>6</v>
      </c>
      <c r="D182" t="s">
        <v>53</v>
      </c>
      <c r="E182">
        <v>113.4</v>
      </c>
    </row>
    <row r="183" spans="1:5" x14ac:dyDescent="0.35">
      <c r="A183" t="s">
        <v>52</v>
      </c>
      <c r="B183">
        <v>2009</v>
      </c>
      <c r="C183" t="s">
        <v>6</v>
      </c>
      <c r="D183" t="s">
        <v>53</v>
      </c>
      <c r="E183">
        <v>109.5</v>
      </c>
    </row>
    <row r="184" spans="1:5" x14ac:dyDescent="0.35">
      <c r="A184" t="s">
        <v>52</v>
      </c>
      <c r="B184">
        <v>2010</v>
      </c>
      <c r="C184" t="s">
        <v>6</v>
      </c>
      <c r="D184" t="s">
        <v>53</v>
      </c>
      <c r="E184">
        <v>104.5</v>
      </c>
    </row>
    <row r="185" spans="1:5" x14ac:dyDescent="0.35">
      <c r="A185" t="s">
        <v>52</v>
      </c>
      <c r="B185">
        <v>2011</v>
      </c>
      <c r="C185" t="s">
        <v>6</v>
      </c>
      <c r="D185" t="s">
        <v>53</v>
      </c>
      <c r="E185">
        <v>105.7</v>
      </c>
    </row>
    <row r="186" spans="1:5" x14ac:dyDescent="0.35">
      <c r="A186" t="s">
        <v>52</v>
      </c>
      <c r="B186">
        <v>2012</v>
      </c>
      <c r="C186" t="s">
        <v>6</v>
      </c>
      <c r="D186" t="s">
        <v>53</v>
      </c>
      <c r="E186">
        <v>106.3</v>
      </c>
    </row>
    <row r="187" spans="1:5" x14ac:dyDescent="0.35">
      <c r="A187" t="s">
        <v>52</v>
      </c>
      <c r="B187">
        <v>2013</v>
      </c>
      <c r="C187" t="s">
        <v>6</v>
      </c>
      <c r="D187" t="s">
        <v>53</v>
      </c>
      <c r="E187">
        <v>107.4</v>
      </c>
    </row>
    <row r="188" spans="1:5" x14ac:dyDescent="0.35">
      <c r="A188" t="s">
        <v>52</v>
      </c>
      <c r="B188">
        <v>2014</v>
      </c>
      <c r="C188" t="s">
        <v>6</v>
      </c>
      <c r="D188" t="s">
        <v>53</v>
      </c>
      <c r="E188">
        <v>105</v>
      </c>
    </row>
    <row r="189" spans="1:5" x14ac:dyDescent="0.35">
      <c r="A189" t="s">
        <v>52</v>
      </c>
      <c r="B189">
        <v>2015</v>
      </c>
      <c r="C189" t="s">
        <v>6</v>
      </c>
      <c r="D189" t="s">
        <v>53</v>
      </c>
      <c r="E189">
        <v>102.8</v>
      </c>
    </row>
    <row r="190" spans="1:5" x14ac:dyDescent="0.35">
      <c r="A190" t="s">
        <v>52</v>
      </c>
      <c r="B190">
        <v>2016</v>
      </c>
      <c r="C190" t="s">
        <v>6</v>
      </c>
      <c r="D190" t="s">
        <v>53</v>
      </c>
      <c r="E190">
        <v>101.4</v>
      </c>
    </row>
    <row r="191" spans="1:5" x14ac:dyDescent="0.35">
      <c r="A191" t="s">
        <v>52</v>
      </c>
      <c r="B191">
        <v>2017</v>
      </c>
      <c r="C191" t="s">
        <v>6</v>
      </c>
      <c r="D191" t="s">
        <v>53</v>
      </c>
      <c r="E191">
        <v>99.3</v>
      </c>
    </row>
    <row r="192" spans="1:5" x14ac:dyDescent="0.35">
      <c r="A192" t="s">
        <v>52</v>
      </c>
      <c r="B192">
        <v>2018</v>
      </c>
      <c r="C192" t="s">
        <v>6</v>
      </c>
      <c r="D192" t="s">
        <v>53</v>
      </c>
      <c r="E192">
        <v>97.3</v>
      </c>
    </row>
    <row r="193" spans="1:5" x14ac:dyDescent="0.35">
      <c r="A193" t="s">
        <v>52</v>
      </c>
      <c r="B193">
        <v>2019</v>
      </c>
      <c r="C193" t="s">
        <v>6</v>
      </c>
      <c r="D193" t="s">
        <v>53</v>
      </c>
      <c r="E193">
        <v>96.6</v>
      </c>
    </row>
    <row r="194" spans="1:5" x14ac:dyDescent="0.35">
      <c r="A194" t="s">
        <v>52</v>
      </c>
      <c r="B194">
        <v>2020</v>
      </c>
      <c r="C194" t="s">
        <v>6</v>
      </c>
      <c r="D194" t="s">
        <v>53</v>
      </c>
      <c r="E194">
        <v>95.3</v>
      </c>
    </row>
    <row r="195" spans="1:5" x14ac:dyDescent="0.35">
      <c r="A195" t="s">
        <v>52</v>
      </c>
      <c r="B195">
        <v>2021</v>
      </c>
      <c r="C195" t="s">
        <v>6</v>
      </c>
      <c r="D195" t="s">
        <v>53</v>
      </c>
      <c r="E195">
        <v>95</v>
      </c>
    </row>
    <row r="196" spans="1:5" x14ac:dyDescent="0.35">
      <c r="A196" t="s">
        <v>52</v>
      </c>
      <c r="B196">
        <v>2022</v>
      </c>
      <c r="C196" t="s">
        <v>6</v>
      </c>
      <c r="D196" t="s">
        <v>53</v>
      </c>
      <c r="E196">
        <v>101.6</v>
      </c>
    </row>
    <row r="197" spans="1:5" x14ac:dyDescent="0.35">
      <c r="A197" t="s">
        <v>52</v>
      </c>
      <c r="B197">
        <v>2023</v>
      </c>
      <c r="C197" t="s">
        <v>6</v>
      </c>
      <c r="D197" t="s">
        <v>53</v>
      </c>
      <c r="E197">
        <v>111.5</v>
      </c>
    </row>
    <row r="198" spans="1:5" x14ac:dyDescent="0.35">
      <c r="A198" t="s">
        <v>8</v>
      </c>
      <c r="B198">
        <v>1975</v>
      </c>
      <c r="C198" t="s">
        <v>6</v>
      </c>
      <c r="D198" t="s">
        <v>9</v>
      </c>
    </row>
    <row r="199" spans="1:5" x14ac:dyDescent="0.35">
      <c r="A199" t="s">
        <v>8</v>
      </c>
      <c r="B199">
        <v>1976</v>
      </c>
      <c r="C199" t="s">
        <v>6</v>
      </c>
      <c r="D199" t="s">
        <v>9</v>
      </c>
    </row>
    <row r="200" spans="1:5" x14ac:dyDescent="0.35">
      <c r="A200" t="s">
        <v>8</v>
      </c>
      <c r="B200">
        <v>1977</v>
      </c>
      <c r="C200" t="s">
        <v>6</v>
      </c>
      <c r="D200" t="s">
        <v>9</v>
      </c>
      <c r="E200">
        <v>16.3</v>
      </c>
    </row>
    <row r="201" spans="1:5" x14ac:dyDescent="0.35">
      <c r="A201" t="s">
        <v>8</v>
      </c>
      <c r="B201">
        <v>1978</v>
      </c>
      <c r="C201" t="s">
        <v>6</v>
      </c>
      <c r="D201" t="s">
        <v>9</v>
      </c>
      <c r="E201">
        <v>9.4</v>
      </c>
    </row>
    <row r="202" spans="1:5" x14ac:dyDescent="0.35">
      <c r="A202" t="s">
        <v>8</v>
      </c>
      <c r="B202">
        <v>1979</v>
      </c>
      <c r="C202" t="s">
        <v>6</v>
      </c>
      <c r="D202" t="s">
        <v>9</v>
      </c>
      <c r="E202">
        <v>15</v>
      </c>
    </row>
    <row r="203" spans="1:5" x14ac:dyDescent="0.35">
      <c r="A203" t="s">
        <v>8</v>
      </c>
      <c r="B203">
        <v>1980</v>
      </c>
      <c r="C203" t="s">
        <v>6</v>
      </c>
      <c r="D203" t="s">
        <v>9</v>
      </c>
      <c r="E203">
        <v>9.3000000000000007</v>
      </c>
    </row>
    <row r="204" spans="1:5" x14ac:dyDescent="0.35">
      <c r="A204" t="s">
        <v>8</v>
      </c>
      <c r="B204">
        <v>1981</v>
      </c>
      <c r="C204" t="s">
        <v>6</v>
      </c>
      <c r="D204" t="s">
        <v>9</v>
      </c>
      <c r="E204">
        <v>14.4</v>
      </c>
    </row>
    <row r="205" spans="1:5" x14ac:dyDescent="0.35">
      <c r="A205" t="s">
        <v>8</v>
      </c>
      <c r="B205">
        <v>1982</v>
      </c>
      <c r="C205" t="s">
        <v>6</v>
      </c>
      <c r="D205" t="s">
        <v>9</v>
      </c>
      <c r="E205">
        <v>12.3</v>
      </c>
    </row>
    <row r="206" spans="1:5" x14ac:dyDescent="0.35">
      <c r="A206" t="s">
        <v>8</v>
      </c>
      <c r="B206">
        <v>1983</v>
      </c>
      <c r="C206" t="s">
        <v>6</v>
      </c>
      <c r="D206" t="s">
        <v>9</v>
      </c>
      <c r="E206">
        <v>7.4</v>
      </c>
    </row>
    <row r="207" spans="1:5" x14ac:dyDescent="0.35">
      <c r="A207" t="s">
        <v>8</v>
      </c>
      <c r="B207">
        <v>1984</v>
      </c>
      <c r="C207" t="s">
        <v>6</v>
      </c>
      <c r="D207" t="s">
        <v>9</v>
      </c>
      <c r="E207">
        <v>9.9</v>
      </c>
    </row>
    <row r="208" spans="1:5" x14ac:dyDescent="0.35">
      <c r="A208" t="s">
        <v>8</v>
      </c>
      <c r="B208">
        <v>1985</v>
      </c>
      <c r="C208" t="s">
        <v>6</v>
      </c>
      <c r="D208" t="s">
        <v>9</v>
      </c>
      <c r="E208">
        <v>3.2</v>
      </c>
    </row>
    <row r="209" spans="1:5" x14ac:dyDescent="0.35">
      <c r="A209" t="s">
        <v>8</v>
      </c>
      <c r="B209">
        <v>1986</v>
      </c>
      <c r="C209" t="s">
        <v>6</v>
      </c>
      <c r="D209" t="s">
        <v>9</v>
      </c>
      <c r="E209">
        <v>4.2</v>
      </c>
    </row>
    <row r="210" spans="1:5" x14ac:dyDescent="0.35">
      <c r="A210" t="s">
        <v>8</v>
      </c>
      <c r="B210">
        <v>1987</v>
      </c>
      <c r="C210" t="s">
        <v>6</v>
      </c>
      <c r="D210" t="s">
        <v>9</v>
      </c>
      <c r="E210">
        <v>2.7</v>
      </c>
    </row>
    <row r="211" spans="1:5" x14ac:dyDescent="0.35">
      <c r="A211" t="s">
        <v>8</v>
      </c>
      <c r="B211">
        <v>1988</v>
      </c>
      <c r="C211" t="s">
        <v>6</v>
      </c>
      <c r="D211" t="s">
        <v>9</v>
      </c>
      <c r="E211">
        <v>2.5</v>
      </c>
    </row>
    <row r="212" spans="1:5" x14ac:dyDescent="0.35">
      <c r="A212" t="s">
        <v>8</v>
      </c>
      <c r="B212">
        <v>1989</v>
      </c>
      <c r="C212" t="s">
        <v>6</v>
      </c>
      <c r="D212" t="s">
        <v>9</v>
      </c>
      <c r="E212">
        <v>4.8</v>
      </c>
    </row>
    <row r="213" spans="1:5" x14ac:dyDescent="0.35">
      <c r="A213" t="s">
        <v>8</v>
      </c>
      <c r="B213">
        <v>1990</v>
      </c>
      <c r="C213" t="s">
        <v>6</v>
      </c>
      <c r="D213" t="s">
        <v>9</v>
      </c>
      <c r="E213">
        <v>1.4</v>
      </c>
    </row>
    <row r="214" spans="1:5" x14ac:dyDescent="0.35">
      <c r="A214" t="s">
        <v>8</v>
      </c>
      <c r="B214">
        <v>1991</v>
      </c>
      <c r="C214" t="s">
        <v>6</v>
      </c>
      <c r="D214" t="s">
        <v>9</v>
      </c>
      <c r="E214">
        <v>0.8</v>
      </c>
    </row>
    <row r="215" spans="1:5" x14ac:dyDescent="0.35">
      <c r="A215" t="s">
        <v>8</v>
      </c>
      <c r="B215">
        <v>1992</v>
      </c>
      <c r="C215" t="s">
        <v>6</v>
      </c>
      <c r="D215" t="s">
        <v>9</v>
      </c>
      <c r="E215">
        <v>1.2</v>
      </c>
    </row>
    <row r="216" spans="1:5" x14ac:dyDescent="0.35">
      <c r="A216" t="s">
        <v>8</v>
      </c>
      <c r="B216">
        <v>1993</v>
      </c>
      <c r="C216" t="s">
        <v>6</v>
      </c>
      <c r="D216" t="s">
        <v>9</v>
      </c>
      <c r="E216">
        <v>-0.4</v>
      </c>
    </row>
    <row r="217" spans="1:5" x14ac:dyDescent="0.35">
      <c r="A217" t="s">
        <v>8</v>
      </c>
      <c r="B217">
        <v>1994</v>
      </c>
      <c r="C217" t="s">
        <v>6</v>
      </c>
      <c r="D217" t="s">
        <v>9</v>
      </c>
      <c r="E217">
        <v>3.3</v>
      </c>
    </row>
    <row r="218" spans="1:5" x14ac:dyDescent="0.35">
      <c r="A218" t="s">
        <v>8</v>
      </c>
      <c r="B218">
        <v>1995</v>
      </c>
      <c r="C218" t="s">
        <v>6</v>
      </c>
      <c r="D218" t="s">
        <v>9</v>
      </c>
      <c r="E218">
        <v>2.8</v>
      </c>
    </row>
    <row r="219" spans="1:5" x14ac:dyDescent="0.35">
      <c r="A219" t="s">
        <v>8</v>
      </c>
      <c r="B219">
        <v>1996</v>
      </c>
      <c r="C219" t="s">
        <v>6</v>
      </c>
      <c r="D219" t="s">
        <v>9</v>
      </c>
      <c r="E219">
        <v>1.7</v>
      </c>
    </row>
    <row r="220" spans="1:5" x14ac:dyDescent="0.35">
      <c r="A220" t="s">
        <v>8</v>
      </c>
      <c r="B220">
        <v>1997</v>
      </c>
      <c r="C220" t="s">
        <v>6</v>
      </c>
      <c r="D220" t="s">
        <v>9</v>
      </c>
      <c r="E220">
        <v>1.5</v>
      </c>
    </row>
    <row r="221" spans="1:5" x14ac:dyDescent="0.35">
      <c r="A221" t="s">
        <v>8</v>
      </c>
      <c r="B221">
        <v>1998</v>
      </c>
      <c r="C221" t="s">
        <v>6</v>
      </c>
      <c r="D221" t="s">
        <v>9</v>
      </c>
      <c r="E221">
        <v>4.0999999999999996</v>
      </c>
    </row>
    <row r="222" spans="1:5" x14ac:dyDescent="0.35">
      <c r="A222" t="s">
        <v>8</v>
      </c>
      <c r="B222">
        <v>1999</v>
      </c>
      <c r="C222" t="s">
        <v>6</v>
      </c>
      <c r="D222" t="s">
        <v>9</v>
      </c>
      <c r="E222">
        <v>3.1</v>
      </c>
    </row>
    <row r="223" spans="1:5" x14ac:dyDescent="0.35">
      <c r="A223" t="s">
        <v>8</v>
      </c>
      <c r="B223">
        <v>2000</v>
      </c>
      <c r="C223" t="s">
        <v>6</v>
      </c>
      <c r="D223" t="s">
        <v>9</v>
      </c>
      <c r="E223">
        <v>3.1</v>
      </c>
    </row>
    <row r="224" spans="1:5" x14ac:dyDescent="0.35">
      <c r="A224" t="s">
        <v>8</v>
      </c>
      <c r="B224">
        <v>2001</v>
      </c>
      <c r="C224" t="s">
        <v>6</v>
      </c>
      <c r="D224" t="s">
        <v>9</v>
      </c>
      <c r="E224">
        <v>6.5</v>
      </c>
    </row>
    <row r="225" spans="1:5" x14ac:dyDescent="0.35">
      <c r="A225" t="s">
        <v>8</v>
      </c>
      <c r="B225">
        <v>2002</v>
      </c>
      <c r="C225" t="s">
        <v>6</v>
      </c>
      <c r="D225" t="s">
        <v>9</v>
      </c>
      <c r="E225">
        <v>3.5</v>
      </c>
    </row>
    <row r="226" spans="1:5" x14ac:dyDescent="0.35">
      <c r="A226" t="s">
        <v>8</v>
      </c>
      <c r="B226">
        <v>2003</v>
      </c>
      <c r="C226" t="s">
        <v>6</v>
      </c>
      <c r="D226" t="s">
        <v>9</v>
      </c>
      <c r="E226">
        <v>1.4</v>
      </c>
    </row>
    <row r="227" spans="1:5" x14ac:dyDescent="0.35">
      <c r="A227" t="s">
        <v>8</v>
      </c>
      <c r="B227">
        <v>2004</v>
      </c>
      <c r="C227" t="s">
        <v>6</v>
      </c>
      <c r="D227" t="s">
        <v>9</v>
      </c>
      <c r="E227">
        <v>-0.3</v>
      </c>
    </row>
    <row r="228" spans="1:5" x14ac:dyDescent="0.35">
      <c r="A228" t="s">
        <v>8</v>
      </c>
      <c r="B228">
        <v>2005</v>
      </c>
      <c r="C228" t="s">
        <v>6</v>
      </c>
      <c r="D228" t="s">
        <v>9</v>
      </c>
      <c r="E228">
        <v>-0.7</v>
      </c>
    </row>
    <row r="229" spans="1:5" x14ac:dyDescent="0.35">
      <c r="A229" t="s">
        <v>8</v>
      </c>
      <c r="B229">
        <v>2006</v>
      </c>
      <c r="C229" t="s">
        <v>6</v>
      </c>
      <c r="D229" t="s">
        <v>9</v>
      </c>
      <c r="E229">
        <v>1.4</v>
      </c>
    </row>
    <row r="230" spans="1:5" x14ac:dyDescent="0.35">
      <c r="A230" t="s">
        <v>8</v>
      </c>
      <c r="B230">
        <v>2007</v>
      </c>
      <c r="C230" t="s">
        <v>6</v>
      </c>
      <c r="D230" t="s">
        <v>9</v>
      </c>
      <c r="E230">
        <v>2.8</v>
      </c>
    </row>
    <row r="231" spans="1:5" x14ac:dyDescent="0.35">
      <c r="A231" t="s">
        <v>8</v>
      </c>
      <c r="B231">
        <v>2008</v>
      </c>
      <c r="C231" t="s">
        <v>6</v>
      </c>
      <c r="D231" t="s">
        <v>9</v>
      </c>
      <c r="E231">
        <v>6.5</v>
      </c>
    </row>
    <row r="232" spans="1:5" x14ac:dyDescent="0.35">
      <c r="A232" t="s">
        <v>8</v>
      </c>
      <c r="B232">
        <v>2009</v>
      </c>
      <c r="C232" t="s">
        <v>6</v>
      </c>
      <c r="D232" t="s">
        <v>9</v>
      </c>
      <c r="E232">
        <v>-3.5</v>
      </c>
    </row>
    <row r="233" spans="1:5" x14ac:dyDescent="0.35">
      <c r="A233" t="s">
        <v>8</v>
      </c>
      <c r="B233">
        <v>2010</v>
      </c>
      <c r="C233" t="s">
        <v>6</v>
      </c>
      <c r="D233" t="s">
        <v>9</v>
      </c>
      <c r="E233">
        <v>-4.5</v>
      </c>
    </row>
    <row r="234" spans="1:5" x14ac:dyDescent="0.35">
      <c r="A234" t="s">
        <v>8</v>
      </c>
      <c r="B234">
        <v>2011</v>
      </c>
      <c r="C234" t="s">
        <v>6</v>
      </c>
      <c r="D234" t="s">
        <v>9</v>
      </c>
      <c r="E234">
        <v>1.1000000000000001</v>
      </c>
    </row>
    <row r="235" spans="1:5" x14ac:dyDescent="0.35">
      <c r="A235" t="s">
        <v>8</v>
      </c>
      <c r="B235">
        <v>2012</v>
      </c>
      <c r="C235" t="s">
        <v>6</v>
      </c>
      <c r="D235" t="s">
        <v>9</v>
      </c>
      <c r="E235">
        <v>0.5</v>
      </c>
    </row>
    <row r="236" spans="1:5" x14ac:dyDescent="0.35">
      <c r="A236" t="s">
        <v>8</v>
      </c>
      <c r="B236">
        <v>2013</v>
      </c>
      <c r="C236" t="s">
        <v>6</v>
      </c>
      <c r="D236" t="s">
        <v>9</v>
      </c>
      <c r="E236">
        <v>1.1000000000000001</v>
      </c>
    </row>
    <row r="237" spans="1:5" x14ac:dyDescent="0.35">
      <c r="A237" t="s">
        <v>8</v>
      </c>
      <c r="B237">
        <v>2014</v>
      </c>
      <c r="C237" t="s">
        <v>6</v>
      </c>
      <c r="D237" t="s">
        <v>9</v>
      </c>
      <c r="E237">
        <v>-2.2999999999999998</v>
      </c>
    </row>
    <row r="238" spans="1:5" x14ac:dyDescent="0.35">
      <c r="A238" t="s">
        <v>8</v>
      </c>
      <c r="B238">
        <v>2015</v>
      </c>
      <c r="C238" t="s">
        <v>6</v>
      </c>
      <c r="D238" t="s">
        <v>9</v>
      </c>
      <c r="E238">
        <v>-2.1</v>
      </c>
    </row>
    <row r="239" spans="1:5" x14ac:dyDescent="0.35">
      <c r="A239" t="s">
        <v>8</v>
      </c>
      <c r="B239">
        <v>2016</v>
      </c>
      <c r="C239" t="s">
        <v>6</v>
      </c>
      <c r="D239" t="s">
        <v>9</v>
      </c>
      <c r="E239">
        <v>-1.3</v>
      </c>
    </row>
    <row r="240" spans="1:5" x14ac:dyDescent="0.35">
      <c r="A240" t="s">
        <v>8</v>
      </c>
      <c r="B240">
        <v>2017</v>
      </c>
      <c r="C240" t="s">
        <v>6</v>
      </c>
      <c r="D240" t="s">
        <v>9</v>
      </c>
      <c r="E240">
        <v>-2.2000000000000002</v>
      </c>
    </row>
    <row r="241" spans="1:5" x14ac:dyDescent="0.35">
      <c r="A241" t="s">
        <v>8</v>
      </c>
      <c r="B241">
        <v>2018</v>
      </c>
      <c r="C241" t="s">
        <v>6</v>
      </c>
      <c r="D241" t="s">
        <v>9</v>
      </c>
      <c r="E241">
        <v>-2</v>
      </c>
    </row>
    <row r="242" spans="1:5" x14ac:dyDescent="0.35">
      <c r="A242" t="s">
        <v>8</v>
      </c>
      <c r="B242">
        <v>2019</v>
      </c>
      <c r="C242" t="s">
        <v>6</v>
      </c>
      <c r="D242" t="s">
        <v>9</v>
      </c>
      <c r="E242">
        <v>-0.6</v>
      </c>
    </row>
    <row r="243" spans="1:5" x14ac:dyDescent="0.35">
      <c r="A243" t="s">
        <v>8</v>
      </c>
      <c r="B243">
        <v>2020</v>
      </c>
      <c r="C243" t="s">
        <v>6</v>
      </c>
      <c r="D243" t="s">
        <v>9</v>
      </c>
      <c r="E243">
        <v>-1.4</v>
      </c>
    </row>
    <row r="244" spans="1:5" x14ac:dyDescent="0.35">
      <c r="A244" t="s">
        <v>8</v>
      </c>
      <c r="B244">
        <v>2021</v>
      </c>
      <c r="C244" t="s">
        <v>6</v>
      </c>
      <c r="D244" t="s">
        <v>9</v>
      </c>
      <c r="E244">
        <v>-0.2</v>
      </c>
    </row>
    <row r="245" spans="1:5" x14ac:dyDescent="0.35">
      <c r="A245" t="s">
        <v>8</v>
      </c>
      <c r="B245">
        <v>2022</v>
      </c>
      <c r="C245" t="s">
        <v>6</v>
      </c>
      <c r="D245" t="s">
        <v>9</v>
      </c>
      <c r="E245">
        <v>6.8</v>
      </c>
    </row>
    <row r="246" spans="1:5" x14ac:dyDescent="0.35">
      <c r="A246" t="s">
        <v>8</v>
      </c>
      <c r="B246">
        <v>2023</v>
      </c>
      <c r="C246" t="s">
        <v>6</v>
      </c>
      <c r="D246" t="s">
        <v>9</v>
      </c>
      <c r="E246">
        <v>9.8000000000000007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6A89-7FBA-4BB2-93F5-7241293D391E}">
  <dimension ref="A1:E16"/>
  <sheetViews>
    <sheetView workbookViewId="0">
      <selection activeCell="I11" sqref="I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2021</v>
      </c>
      <c r="C2" t="s">
        <v>6</v>
      </c>
      <c r="D2" t="s">
        <v>7</v>
      </c>
      <c r="E2">
        <v>95.3</v>
      </c>
    </row>
    <row r="3" spans="1:5" x14ac:dyDescent="0.35">
      <c r="A3" t="s">
        <v>5</v>
      </c>
      <c r="B3">
        <v>2021</v>
      </c>
      <c r="C3" t="s">
        <v>6</v>
      </c>
      <c r="D3" t="s">
        <v>7</v>
      </c>
      <c r="E3">
        <v>89.7</v>
      </c>
    </row>
    <row r="4" spans="1:5" x14ac:dyDescent="0.35">
      <c r="A4" t="s">
        <v>5</v>
      </c>
      <c r="B4">
        <v>2021</v>
      </c>
      <c r="C4" t="s">
        <v>6</v>
      </c>
      <c r="D4" t="s">
        <v>7</v>
      </c>
      <c r="E4">
        <v>91.6</v>
      </c>
    </row>
    <row r="5" spans="1:5" x14ac:dyDescent="0.35">
      <c r="A5" t="s">
        <v>5</v>
      </c>
      <c r="B5">
        <v>2021</v>
      </c>
      <c r="C5" t="s">
        <v>6</v>
      </c>
      <c r="D5" t="s">
        <v>7</v>
      </c>
      <c r="E5">
        <v>95</v>
      </c>
    </row>
    <row r="6" spans="1:5" x14ac:dyDescent="0.35">
      <c r="A6" t="s">
        <v>5</v>
      </c>
      <c r="B6">
        <v>2021</v>
      </c>
      <c r="C6" t="s">
        <v>6</v>
      </c>
      <c r="D6" t="s">
        <v>7</v>
      </c>
      <c r="E6">
        <v>-0.2</v>
      </c>
    </row>
    <row r="7" spans="1:5" x14ac:dyDescent="0.35">
      <c r="A7" t="s">
        <v>5</v>
      </c>
      <c r="B7">
        <v>2022</v>
      </c>
      <c r="C7" t="s">
        <v>6</v>
      </c>
      <c r="D7" t="s">
        <v>7</v>
      </c>
      <c r="E7">
        <v>101.8</v>
      </c>
    </row>
    <row r="8" spans="1:5" x14ac:dyDescent="0.35">
      <c r="A8" t="s">
        <v>5</v>
      </c>
      <c r="B8">
        <v>2022</v>
      </c>
      <c r="C8" t="s">
        <v>6</v>
      </c>
      <c r="D8" t="s">
        <v>7</v>
      </c>
      <c r="E8">
        <v>95.9</v>
      </c>
    </row>
    <row r="9" spans="1:5" x14ac:dyDescent="0.35">
      <c r="A9" t="s">
        <v>5</v>
      </c>
      <c r="B9">
        <v>2022</v>
      </c>
      <c r="C9" t="s">
        <v>6</v>
      </c>
      <c r="D9" t="s">
        <v>7</v>
      </c>
      <c r="E9">
        <v>97.9</v>
      </c>
    </row>
    <row r="10" spans="1:5" x14ac:dyDescent="0.35">
      <c r="A10" t="s">
        <v>5</v>
      </c>
      <c r="B10">
        <v>2022</v>
      </c>
      <c r="C10" t="s">
        <v>6</v>
      </c>
      <c r="D10" t="s">
        <v>7</v>
      </c>
      <c r="E10">
        <v>101.6</v>
      </c>
    </row>
    <row r="11" spans="1:5" x14ac:dyDescent="0.35">
      <c r="A11" t="s">
        <v>5</v>
      </c>
      <c r="B11">
        <v>2022</v>
      </c>
      <c r="C11" t="s">
        <v>6</v>
      </c>
      <c r="D11" t="s">
        <v>7</v>
      </c>
      <c r="E11">
        <v>6.8</v>
      </c>
    </row>
    <row r="12" spans="1:5" x14ac:dyDescent="0.35">
      <c r="A12" t="s">
        <v>5</v>
      </c>
      <c r="B12">
        <v>2023</v>
      </c>
      <c r="C12" t="s">
        <v>6</v>
      </c>
      <c r="D12" t="s">
        <v>7</v>
      </c>
      <c r="E12">
        <v>111.8</v>
      </c>
    </row>
    <row r="13" spans="1:5" x14ac:dyDescent="0.35">
      <c r="A13" t="s">
        <v>5</v>
      </c>
      <c r="B13">
        <v>2023</v>
      </c>
      <c r="C13" t="s">
        <v>6</v>
      </c>
      <c r="D13" t="s">
        <v>7</v>
      </c>
      <c r="E13">
        <v>105.3</v>
      </c>
    </row>
    <row r="14" spans="1:5" x14ac:dyDescent="0.35">
      <c r="A14" t="s">
        <v>5</v>
      </c>
      <c r="B14">
        <v>2023</v>
      </c>
      <c r="C14" t="s">
        <v>6</v>
      </c>
      <c r="D14" t="s">
        <v>7</v>
      </c>
      <c r="E14">
        <v>107.5</v>
      </c>
    </row>
    <row r="15" spans="1:5" x14ac:dyDescent="0.35">
      <c r="A15" t="s">
        <v>5</v>
      </c>
      <c r="B15">
        <v>2023</v>
      </c>
      <c r="C15" t="s">
        <v>6</v>
      </c>
      <c r="D15" t="s">
        <v>7</v>
      </c>
      <c r="E15">
        <v>111.5</v>
      </c>
    </row>
    <row r="16" spans="1:5" x14ac:dyDescent="0.35">
      <c r="A16" t="s">
        <v>5</v>
      </c>
      <c r="B16">
        <v>2023</v>
      </c>
      <c r="C16" t="s">
        <v>6</v>
      </c>
      <c r="D16" t="s">
        <v>7</v>
      </c>
      <c r="E16">
        <v>9.8000000000000007</v>
      </c>
    </row>
  </sheetData>
  <autoFilter ref="A1:E16" xr:uid="{32D66A89-7FBA-4BB2-93F5-7241293D391E}">
    <sortState xmlns:xlrd2="http://schemas.microsoft.com/office/spreadsheetml/2017/richdata2" ref="A2:E16">
      <sortCondition ref="B1:B1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88CE-E012-4E63-9E89-6767147324C0}">
  <dimension ref="A1:F25"/>
  <sheetViews>
    <sheetView zoomScale="70" workbookViewId="0">
      <selection activeCell="I20" sqref="I20"/>
    </sheetView>
  </sheetViews>
  <sheetFormatPr defaultRowHeight="14.5" x14ac:dyDescent="0.35"/>
  <sheetData>
    <row r="1" spans="1:6" x14ac:dyDescent="0.35">
      <c r="A1" t="s">
        <v>45</v>
      </c>
      <c r="B1" s="2">
        <v>2021</v>
      </c>
      <c r="C1" s="3">
        <v>2022</v>
      </c>
      <c r="D1" s="4">
        <v>2023</v>
      </c>
    </row>
    <row r="2" spans="1:6" x14ac:dyDescent="0.35">
      <c r="A2" t="s">
        <v>11</v>
      </c>
      <c r="B2">
        <v>95.3</v>
      </c>
      <c r="C2">
        <v>101.8</v>
      </c>
      <c r="D2">
        <v>111.8</v>
      </c>
    </row>
    <row r="3" spans="1:6" x14ac:dyDescent="0.35">
      <c r="A3" t="s">
        <v>12</v>
      </c>
      <c r="B3">
        <v>89.7</v>
      </c>
      <c r="C3">
        <v>95.9</v>
      </c>
      <c r="D3">
        <v>105.3</v>
      </c>
    </row>
    <row r="4" spans="1:6" x14ac:dyDescent="0.35">
      <c r="A4" t="s">
        <v>13</v>
      </c>
      <c r="B4">
        <v>91.6</v>
      </c>
      <c r="C4">
        <v>97.9</v>
      </c>
      <c r="D4">
        <v>107.5</v>
      </c>
    </row>
    <row r="5" spans="1:6" x14ac:dyDescent="0.35">
      <c r="A5" t="s">
        <v>14</v>
      </c>
      <c r="B5">
        <v>95</v>
      </c>
      <c r="C5">
        <v>101.6</v>
      </c>
      <c r="D5">
        <v>111.5</v>
      </c>
    </row>
    <row r="6" spans="1:6" x14ac:dyDescent="0.35">
      <c r="A6" t="s">
        <v>15</v>
      </c>
      <c r="B6">
        <v>-0.2</v>
      </c>
      <c r="C6">
        <v>6.8</v>
      </c>
      <c r="D6">
        <v>9.8000000000000007</v>
      </c>
    </row>
    <row r="10" spans="1:6" ht="15" thickBot="1" x14ac:dyDescent="0.4"/>
    <row r="11" spans="1:6" x14ac:dyDescent="0.35">
      <c r="A11" s="10">
        <v>2021</v>
      </c>
      <c r="B11" s="10"/>
      <c r="C11" s="10">
        <v>2022</v>
      </c>
      <c r="D11" s="10"/>
      <c r="E11" s="10">
        <v>2023</v>
      </c>
      <c r="F11" s="10"/>
    </row>
    <row r="13" spans="1:6" x14ac:dyDescent="0.35">
      <c r="A13" t="s">
        <v>54</v>
      </c>
      <c r="B13">
        <v>74.28</v>
      </c>
      <c r="C13" t="s">
        <v>54</v>
      </c>
      <c r="D13">
        <v>80.800000000000011</v>
      </c>
      <c r="E13" t="s">
        <v>54</v>
      </c>
      <c r="F13">
        <v>89.18</v>
      </c>
    </row>
    <row r="14" spans="1:6" x14ac:dyDescent="0.35">
      <c r="A14" t="s">
        <v>55</v>
      </c>
      <c r="B14">
        <v>18.649648790258752</v>
      </c>
      <c r="C14" t="s">
        <v>55</v>
      </c>
      <c r="D14">
        <v>18.533833926093099</v>
      </c>
      <c r="E14" t="s">
        <v>55</v>
      </c>
      <c r="F14">
        <v>19.882791554507623</v>
      </c>
    </row>
    <row r="15" spans="1:6" x14ac:dyDescent="0.35">
      <c r="A15" t="s">
        <v>56</v>
      </c>
      <c r="B15">
        <v>91.6</v>
      </c>
      <c r="C15" t="s">
        <v>56</v>
      </c>
      <c r="D15">
        <v>97.9</v>
      </c>
      <c r="E15" t="s">
        <v>56</v>
      </c>
      <c r="F15">
        <v>107.5</v>
      </c>
    </row>
    <row r="16" spans="1:6" x14ac:dyDescent="0.35">
      <c r="A16" t="s">
        <v>57</v>
      </c>
      <c r="B16" t="e">
        <v>#N/A</v>
      </c>
      <c r="C16" t="s">
        <v>57</v>
      </c>
      <c r="D16" t="e">
        <v>#N/A</v>
      </c>
      <c r="E16" t="s">
        <v>57</v>
      </c>
      <c r="F16" t="e">
        <v>#N/A</v>
      </c>
    </row>
    <row r="17" spans="1:6" x14ac:dyDescent="0.35">
      <c r="A17" t="s">
        <v>58</v>
      </c>
      <c r="B17">
        <v>41.701882451515289</v>
      </c>
      <c r="C17" t="s">
        <v>58</v>
      </c>
      <c r="D17">
        <v>41.442912542435984</v>
      </c>
      <c r="E17" t="s">
        <v>58</v>
      </c>
      <c r="F17">
        <v>44.459273498337765</v>
      </c>
    </row>
    <row r="18" spans="1:6" x14ac:dyDescent="0.35">
      <c r="A18" t="s">
        <v>59</v>
      </c>
      <c r="B18">
        <v>1739.0469999999987</v>
      </c>
      <c r="C18" t="s">
        <v>59</v>
      </c>
      <c r="D18">
        <v>1717.5149999999976</v>
      </c>
      <c r="E18" t="s">
        <v>59</v>
      </c>
      <c r="F18">
        <v>1976.6269999999986</v>
      </c>
    </row>
    <row r="19" spans="1:6" x14ac:dyDescent="0.35">
      <c r="A19" t="s">
        <v>60</v>
      </c>
      <c r="B19">
        <v>4.9362306621938892</v>
      </c>
      <c r="C19" t="s">
        <v>60</v>
      </c>
      <c r="D19">
        <v>4.926778535735167</v>
      </c>
      <c r="E19" t="s">
        <v>60</v>
      </c>
      <c r="F19">
        <v>4.9237638631503415</v>
      </c>
    </row>
    <row r="20" spans="1:6" x14ac:dyDescent="0.35">
      <c r="A20" t="s">
        <v>61</v>
      </c>
      <c r="B20">
        <v>-2.218395871910638</v>
      </c>
      <c r="C20" t="s">
        <v>61</v>
      </c>
      <c r="D20">
        <v>-2.2157861535238732</v>
      </c>
      <c r="E20" t="s">
        <v>61</v>
      </c>
      <c r="F20">
        <v>-2.2149544355130169</v>
      </c>
    </row>
    <row r="21" spans="1:6" x14ac:dyDescent="0.35">
      <c r="A21" t="s">
        <v>62</v>
      </c>
      <c r="B21">
        <v>95.5</v>
      </c>
      <c r="C21" t="s">
        <v>62</v>
      </c>
      <c r="D21">
        <v>95</v>
      </c>
      <c r="E21" t="s">
        <v>62</v>
      </c>
      <c r="F21">
        <v>102</v>
      </c>
    </row>
    <row r="22" spans="1:6" x14ac:dyDescent="0.35">
      <c r="A22" t="s">
        <v>63</v>
      </c>
      <c r="B22">
        <v>-0.2</v>
      </c>
      <c r="C22" t="s">
        <v>63</v>
      </c>
      <c r="D22">
        <v>6.8</v>
      </c>
      <c r="E22" t="s">
        <v>63</v>
      </c>
      <c r="F22">
        <v>9.8000000000000007</v>
      </c>
    </row>
    <row r="23" spans="1:6" x14ac:dyDescent="0.35">
      <c r="A23" t="s">
        <v>64</v>
      </c>
      <c r="B23">
        <v>95.3</v>
      </c>
      <c r="C23" t="s">
        <v>64</v>
      </c>
      <c r="D23">
        <v>101.8</v>
      </c>
      <c r="E23" t="s">
        <v>64</v>
      </c>
      <c r="F23">
        <v>111.8</v>
      </c>
    </row>
    <row r="24" spans="1:6" x14ac:dyDescent="0.35">
      <c r="A24" t="s">
        <v>65</v>
      </c>
      <c r="B24">
        <v>371.40000000000003</v>
      </c>
      <c r="C24" t="s">
        <v>65</v>
      </c>
      <c r="D24">
        <v>404.00000000000006</v>
      </c>
      <c r="E24" t="s">
        <v>65</v>
      </c>
      <c r="F24">
        <v>445.90000000000003</v>
      </c>
    </row>
    <row r="25" spans="1:6" ht="15" thickBot="1" x14ac:dyDescent="0.4">
      <c r="A25" s="9" t="s">
        <v>66</v>
      </c>
      <c r="B25" s="9">
        <v>5</v>
      </c>
      <c r="C25" s="9" t="s">
        <v>66</v>
      </c>
      <c r="D25" s="9">
        <v>5</v>
      </c>
      <c r="E25" s="9" t="s">
        <v>66</v>
      </c>
      <c r="F25" s="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0E3F-4D6E-42C5-A204-DA57306C2958}">
  <dimension ref="A6:T29"/>
  <sheetViews>
    <sheetView zoomScale="65" zoomScaleNormal="130" workbookViewId="0">
      <selection activeCell="V11" sqref="V11"/>
    </sheetView>
  </sheetViews>
  <sheetFormatPr defaultRowHeight="14.5" x14ac:dyDescent="0.35"/>
  <sheetData>
    <row r="6" spans="1:4" x14ac:dyDescent="0.35">
      <c r="A6" t="s">
        <v>45</v>
      </c>
      <c r="B6" s="2">
        <v>2021</v>
      </c>
      <c r="C6" s="3">
        <v>2022</v>
      </c>
      <c r="D6" s="4">
        <v>2023</v>
      </c>
    </row>
    <row r="7" spans="1:4" x14ac:dyDescent="0.35">
      <c r="A7" t="s">
        <v>11</v>
      </c>
      <c r="B7">
        <v>95.3</v>
      </c>
      <c r="C7">
        <v>101.8</v>
      </c>
      <c r="D7">
        <v>111.8</v>
      </c>
    </row>
    <row r="8" spans="1:4" x14ac:dyDescent="0.35">
      <c r="A8" t="s">
        <v>12</v>
      </c>
      <c r="B8">
        <v>89.7</v>
      </c>
      <c r="C8">
        <v>95.9</v>
      </c>
      <c r="D8">
        <v>105.3</v>
      </c>
    </row>
    <row r="9" spans="1:4" x14ac:dyDescent="0.35">
      <c r="A9" t="s">
        <v>13</v>
      </c>
      <c r="B9">
        <v>91.6</v>
      </c>
      <c r="C9">
        <v>97.9</v>
      </c>
      <c r="D9">
        <v>107.5</v>
      </c>
    </row>
    <row r="10" spans="1:4" x14ac:dyDescent="0.35">
      <c r="A10" t="s">
        <v>14</v>
      </c>
      <c r="B10">
        <v>95</v>
      </c>
      <c r="C10">
        <v>101.6</v>
      </c>
      <c r="D10">
        <v>111.5</v>
      </c>
    </row>
    <row r="11" spans="1:4" x14ac:dyDescent="0.35">
      <c r="A11" t="s">
        <v>15</v>
      </c>
      <c r="B11">
        <v>-0.2</v>
      </c>
      <c r="C11">
        <v>6.8</v>
      </c>
      <c r="D11">
        <v>9.8000000000000007</v>
      </c>
    </row>
    <row r="18" spans="2:20" x14ac:dyDescent="0.35">
      <c r="B18" t="s">
        <v>77</v>
      </c>
      <c r="J18" t="s">
        <v>78</v>
      </c>
      <c r="Q18" t="s">
        <v>79</v>
      </c>
    </row>
    <row r="20" spans="2:20" x14ac:dyDescent="0.35">
      <c r="B20" t="s">
        <v>66</v>
      </c>
      <c r="C20">
        <f>COUNT('Normality Test'!B2:B6)</f>
        <v>5</v>
      </c>
      <c r="D20">
        <f>2*C20</f>
        <v>10</v>
      </c>
      <c r="J20" t="s">
        <v>66</v>
      </c>
      <c r="K20">
        <f>COUNT('Normality Test'!C2:C6)</f>
        <v>5</v>
      </c>
      <c r="L20">
        <f>2*K20</f>
        <v>10</v>
      </c>
      <c r="Q20" t="s">
        <v>66</v>
      </c>
      <c r="R20">
        <f>COUNT('Normality Test'!D2:D6)</f>
        <v>5</v>
      </c>
      <c r="S20">
        <f>2*R20</f>
        <v>10</v>
      </c>
    </row>
    <row r="21" spans="2:20" x14ac:dyDescent="0.35">
      <c r="B21" t="s">
        <v>54</v>
      </c>
      <c r="C21">
        <f>AVERAGE('Normality Test'!B2:B6)</f>
        <v>74.28</v>
      </c>
      <c r="J21" t="s">
        <v>54</v>
      </c>
      <c r="K21">
        <f>AVERAGE('Normality Test'!C2:C6)</f>
        <v>80.800000000000011</v>
      </c>
      <c r="Q21" t="s">
        <v>54</v>
      </c>
      <c r="R21">
        <f>AVERAGE('Normality Test'!D2:D6)</f>
        <v>89.18</v>
      </c>
    </row>
    <row r="22" spans="2:20" x14ac:dyDescent="0.35">
      <c r="B22" t="s">
        <v>72</v>
      </c>
      <c r="C22">
        <f>_xlfn.STDEV.S('Normality Test'!B2:B6)</f>
        <v>41.701882451515289</v>
      </c>
      <c r="J22" t="s">
        <v>72</v>
      </c>
      <c r="K22">
        <f>_xlfn.STDEV.S('Normality Test'!C2:C6)</f>
        <v>41.442912542435984</v>
      </c>
      <c r="Q22" t="s">
        <v>72</v>
      </c>
      <c r="R22">
        <f>_xlfn.STDEV.S('Normality Test'!D2:D6)</f>
        <v>44.459273498337765</v>
      </c>
    </row>
    <row r="24" spans="2:20" x14ac:dyDescent="0.35">
      <c r="B24" t="s">
        <v>73</v>
      </c>
      <c r="C24" t="s">
        <v>74</v>
      </c>
      <c r="D24" t="s">
        <v>75</v>
      </c>
      <c r="E24" t="s">
        <v>76</v>
      </c>
      <c r="J24" t="s">
        <v>73</v>
      </c>
      <c r="K24" t="s">
        <v>74</v>
      </c>
      <c r="L24" t="s">
        <v>75</v>
      </c>
      <c r="M24" t="s">
        <v>76</v>
      </c>
      <c r="Q24" t="s">
        <v>73</v>
      </c>
      <c r="R24" t="s">
        <v>74</v>
      </c>
      <c r="S24" t="s">
        <v>75</v>
      </c>
      <c r="T24" t="s">
        <v>76</v>
      </c>
    </row>
    <row r="25" spans="2:20" x14ac:dyDescent="0.35">
      <c r="B25">
        <v>1</v>
      </c>
      <c r="C25">
        <f t="array" ref="C25:C29">[1]!QSORT('Normality Test'!B2:B6)</f>
        <v>-0.2</v>
      </c>
      <c r="D25">
        <f>_xlfn.NORM.S.INV(B25/D$20)</f>
        <v>-1.2815515655446006</v>
      </c>
      <c r="E25">
        <f>STANDARDIZE(C25,C$21,C$22)</f>
        <v>-1.7860105017224153</v>
      </c>
      <c r="J25">
        <v>1</v>
      </c>
      <c r="K25">
        <f t="array" ref="K25:K29">[1]!QSORT('Normality Test'!C2:C6)</f>
        <v>6.8</v>
      </c>
      <c r="L25">
        <f>_xlfn.NORM.S.INV(J25/L$20)</f>
        <v>-1.2815515655446006</v>
      </c>
      <c r="M25">
        <f>STANDARDIZE(K25,K$21,K$22)</f>
        <v>-1.7855887885347537</v>
      </c>
      <c r="Q25">
        <v>1</v>
      </c>
      <c r="R25">
        <f t="array" ref="R25:R29">[1]!QSORT('Normality Test'!D2:D6)</f>
        <v>9.8000000000000007</v>
      </c>
      <c r="S25">
        <f>_xlfn.NORM.S.INV(Q25/S$20)</f>
        <v>-1.2815515655446006</v>
      </c>
      <c r="T25">
        <f>STANDARDIZE(R25,R$21,R$22)</f>
        <v>-1.7854542765519517</v>
      </c>
    </row>
    <row r="26" spans="2:20" x14ac:dyDescent="0.35">
      <c r="B26">
        <f>B25+2</f>
        <v>3</v>
      </c>
      <c r="C26">
        <v>89.7</v>
      </c>
      <c r="D26">
        <f>_xlfn.NORM.S.INV(B26/D$20)</f>
        <v>-0.52440051270804089</v>
      </c>
      <c r="E26">
        <f>STANDARDIZE(C26,C$21,C$22)</f>
        <v>0.36976748035123047</v>
      </c>
      <c r="J26">
        <f>J25+2</f>
        <v>3</v>
      </c>
      <c r="K26">
        <v>95.9</v>
      </c>
      <c r="L26">
        <f>_xlfn.NORM.S.INV(J26/L$20)</f>
        <v>-0.52440051270804089</v>
      </c>
      <c r="M26">
        <f>STANDARDIZE(K26,K$21,K$22)</f>
        <v>0.36435663117398331</v>
      </c>
      <c r="Q26">
        <f>Q25+2</f>
        <v>3</v>
      </c>
      <c r="R26">
        <v>105.3</v>
      </c>
      <c r="S26">
        <f>_xlfn.NORM.S.INV(Q26/S$20)</f>
        <v>-0.52440051270804089</v>
      </c>
      <c r="T26">
        <f>STANDARDIZE(R26,R$21,R$22)</f>
        <v>0.36257902416247717</v>
      </c>
    </row>
    <row r="27" spans="2:20" x14ac:dyDescent="0.35">
      <c r="B27">
        <f>B26+2</f>
        <v>5</v>
      </c>
      <c r="C27">
        <v>91.6</v>
      </c>
      <c r="D27">
        <f>_xlfn.NORM.S.INV(B27/D$20)</f>
        <v>0</v>
      </c>
      <c r="E27">
        <f>STANDARDIZE(C27,C$21,C$22)</f>
        <v>0.41532897274210817</v>
      </c>
      <c r="J27">
        <f>J26+2</f>
        <v>5</v>
      </c>
      <c r="K27">
        <v>97.9</v>
      </c>
      <c r="L27">
        <f>_xlfn.NORM.S.INV(J27/L$20)</f>
        <v>0</v>
      </c>
      <c r="M27">
        <f>STANDARDIZE(K27,K$21,K$22)</f>
        <v>0.41261578762086853</v>
      </c>
      <c r="Q27">
        <f>Q26+2</f>
        <v>5</v>
      </c>
      <c r="R27">
        <v>107.5</v>
      </c>
      <c r="S27">
        <f>_xlfn.NORM.S.INV(Q27/S$20)</f>
        <v>0</v>
      </c>
      <c r="T27">
        <f>STANDARDIZE(R27,R$21,R$22)</f>
        <v>0.41206251381244313</v>
      </c>
    </row>
    <row r="28" spans="2:20" x14ac:dyDescent="0.35">
      <c r="B28">
        <f>B27+2</f>
        <v>7</v>
      </c>
      <c r="C28">
        <v>95</v>
      </c>
      <c r="D28">
        <f>_xlfn.NORM.S.INV(B28/D$20)</f>
        <v>0.52440051270804078</v>
      </c>
      <c r="E28">
        <f>STANDARDIZE(C28,C$21,C$22)</f>
        <v>0.49686006438894254</v>
      </c>
      <c r="J28">
        <f>J27+2</f>
        <v>7</v>
      </c>
      <c r="K28">
        <v>101.6</v>
      </c>
      <c r="L28">
        <f>_xlfn.NORM.S.INV(J28/L$20)</f>
        <v>0.52440051270804078</v>
      </c>
      <c r="M28">
        <f>STANDARDIZE(K28,K$21,K$22)</f>
        <v>0.50189522704760592</v>
      </c>
      <c r="Q28">
        <f>Q27+2</f>
        <v>7</v>
      </c>
      <c r="R28">
        <v>111.5</v>
      </c>
      <c r="S28">
        <f>_xlfn.NORM.S.INV(Q28/S$20)</f>
        <v>0.52440051270804078</v>
      </c>
      <c r="T28">
        <f>STANDARDIZE(R28,R$21,R$22)</f>
        <v>0.50203249499419933</v>
      </c>
    </row>
    <row r="29" spans="2:20" x14ac:dyDescent="0.35">
      <c r="B29">
        <f>B28+2</f>
        <v>9</v>
      </c>
      <c r="C29">
        <v>95.3</v>
      </c>
      <c r="D29">
        <f>_xlfn.NORM.S.INV(B29/D$20)</f>
        <v>1.2815515655446006</v>
      </c>
      <c r="E29">
        <f>STANDARDIZE(C29,C$21,C$22)</f>
        <v>0.5040539842401337</v>
      </c>
      <c r="J29">
        <f>J28+2</f>
        <v>9</v>
      </c>
      <c r="K29">
        <v>101.8</v>
      </c>
      <c r="L29">
        <f>_xlfn.NORM.S.INV(J29/L$20)</f>
        <v>1.2815515655446006</v>
      </c>
      <c r="M29">
        <f>STANDARDIZE(K29,K$21,K$22)</f>
        <v>0.50672114269229451</v>
      </c>
      <c r="Q29">
        <f>Q28+2</f>
        <v>9</v>
      </c>
      <c r="R29">
        <v>111.8</v>
      </c>
      <c r="S29">
        <f>_xlfn.NORM.S.INV(Q29/S$20)</f>
        <v>1.2815515655446006</v>
      </c>
      <c r="T29">
        <f>STANDARDIZE(R29,R$21,R$22)</f>
        <v>0.50878024358283103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33A3-BDF1-4673-BD17-E5ED8DD27319}">
  <dimension ref="A1:D14"/>
  <sheetViews>
    <sheetView zoomScale="85" workbookViewId="0">
      <selection activeCell="H18" sqref="H18"/>
    </sheetView>
  </sheetViews>
  <sheetFormatPr defaultRowHeight="14.5" x14ac:dyDescent="0.35"/>
  <sheetData>
    <row r="1" spans="1:4" x14ac:dyDescent="0.35">
      <c r="A1" t="s">
        <v>45</v>
      </c>
      <c r="B1" s="2">
        <v>2021</v>
      </c>
      <c r="C1" s="3">
        <v>2022</v>
      </c>
      <c r="D1" s="4">
        <v>2023</v>
      </c>
    </row>
    <row r="2" spans="1:4" x14ac:dyDescent="0.35">
      <c r="A2" t="s">
        <v>11</v>
      </c>
      <c r="B2">
        <v>95.3</v>
      </c>
      <c r="C2">
        <v>101.8</v>
      </c>
      <c r="D2">
        <v>111.8</v>
      </c>
    </row>
    <row r="3" spans="1:4" x14ac:dyDescent="0.35">
      <c r="A3" t="s">
        <v>12</v>
      </c>
      <c r="B3">
        <v>89.7</v>
      </c>
      <c r="C3">
        <v>95.9</v>
      </c>
      <c r="D3">
        <v>105.3</v>
      </c>
    </row>
    <row r="4" spans="1:4" x14ac:dyDescent="0.35">
      <c r="A4" t="s">
        <v>13</v>
      </c>
      <c r="B4">
        <v>91.6</v>
      </c>
      <c r="C4">
        <v>97.9</v>
      </c>
      <c r="D4">
        <v>107.5</v>
      </c>
    </row>
    <row r="5" spans="1:4" x14ac:dyDescent="0.35">
      <c r="A5" t="s">
        <v>14</v>
      </c>
      <c r="B5">
        <v>95</v>
      </c>
      <c r="C5">
        <v>101.6</v>
      </c>
      <c r="D5">
        <v>111.5</v>
      </c>
    </row>
    <row r="6" spans="1:4" x14ac:dyDescent="0.35">
      <c r="A6" t="s">
        <v>15</v>
      </c>
      <c r="B6">
        <v>-0.2</v>
      </c>
      <c r="C6">
        <v>6.8</v>
      </c>
      <c r="D6">
        <v>9.8000000000000007</v>
      </c>
    </row>
    <row r="8" spans="1:4" x14ac:dyDescent="0.35">
      <c r="A8" t="s">
        <v>67</v>
      </c>
    </row>
    <row r="10" spans="1:4" x14ac:dyDescent="0.35">
      <c r="A10" s="12"/>
      <c r="B10" s="12">
        <f>'Normality Test'!B1</f>
        <v>2021</v>
      </c>
      <c r="C10" s="12">
        <f>'Normality Test'!C1</f>
        <v>2022</v>
      </c>
      <c r="D10" s="12">
        <f>'Normality Test'!D1</f>
        <v>2023</v>
      </c>
    </row>
    <row r="11" spans="1:4" x14ac:dyDescent="0.35">
      <c r="A11" t="s">
        <v>68</v>
      </c>
      <c r="B11">
        <f>[1]!SHAPIRO('Normality Test'!B2:B6)</f>
        <v>0.60265767570663165</v>
      </c>
      <c r="C11">
        <f>[1]!SHAPIRO('Normality Test'!C2:C6)</f>
        <v>0.60577883836249291</v>
      </c>
      <c r="D11">
        <f>[1]!SHAPIRO('Normality Test'!D2:D6)</f>
        <v>0.60713506899070402</v>
      </c>
    </row>
    <row r="12" spans="1:4" x14ac:dyDescent="0.35">
      <c r="A12" t="s">
        <v>69</v>
      </c>
      <c r="B12">
        <f>[1]!SWTEST('Normality Test'!B2:B6)</f>
        <v>6.7990556321573248E-4</v>
      </c>
      <c r="C12">
        <f>[1]!SWTEST('Normality Test'!C2:C6)</f>
        <v>7.4768806762059992E-4</v>
      </c>
      <c r="D12">
        <f>[1]!SWTEST('Normality Test'!D2:D6)</f>
        <v>7.7902888357539446E-4</v>
      </c>
    </row>
    <row r="13" spans="1:4" x14ac:dyDescent="0.35">
      <c r="A13" t="s">
        <v>70</v>
      </c>
      <c r="B13">
        <v>0.05</v>
      </c>
      <c r="C13">
        <v>0.05</v>
      </c>
      <c r="D13">
        <v>0.05</v>
      </c>
    </row>
    <row r="14" spans="1:4" x14ac:dyDescent="0.35">
      <c r="A14" s="11" t="s">
        <v>71</v>
      </c>
      <c r="B14" s="23" t="str">
        <f>IF(B12&lt;B13,"no","yes")</f>
        <v>no</v>
      </c>
      <c r="C14" s="23" t="str">
        <f>IF(C12&lt;C13,"no","yes")</f>
        <v>no</v>
      </c>
      <c r="D14" s="23" t="str">
        <f>IF(D12&lt;D13,"no","yes")</f>
        <v>no</v>
      </c>
    </row>
  </sheetData>
  <conditionalFormatting sqref="B9:D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EE93-9328-41D2-B932-DDD72B044954}">
  <dimension ref="A1:Z42"/>
  <sheetViews>
    <sheetView tabSelected="1" topLeftCell="A25" zoomScale="68" zoomScaleNormal="70" workbookViewId="0">
      <selection activeCell="G48" sqref="G48"/>
    </sheetView>
  </sheetViews>
  <sheetFormatPr defaultRowHeight="14.5" x14ac:dyDescent="0.35"/>
  <cols>
    <col min="1" max="1" width="17.453125" customWidth="1"/>
    <col min="2" max="2" width="14.54296875" customWidth="1"/>
    <col min="3" max="3" width="16" customWidth="1"/>
    <col min="4" max="4" width="14" customWidth="1"/>
    <col min="7" max="7" width="15.81640625" customWidth="1"/>
    <col min="9" max="9" width="10.54296875" customWidth="1"/>
  </cols>
  <sheetData>
    <row r="1" spans="1:14" x14ac:dyDescent="0.35">
      <c r="A1" t="s">
        <v>45</v>
      </c>
      <c r="B1" s="2">
        <v>2021</v>
      </c>
      <c r="C1" s="3">
        <v>2022</v>
      </c>
      <c r="D1" s="4">
        <v>2023</v>
      </c>
      <c r="L1" t="s">
        <v>19</v>
      </c>
      <c r="M1" t="s">
        <v>24</v>
      </c>
      <c r="N1" t="s">
        <v>10</v>
      </c>
    </row>
    <row r="2" spans="1:14" x14ac:dyDescent="0.35">
      <c r="A2" t="s">
        <v>11</v>
      </c>
      <c r="B2">
        <v>95.3</v>
      </c>
      <c r="C2">
        <v>101.8</v>
      </c>
      <c r="D2">
        <v>111.8</v>
      </c>
      <c r="L2">
        <f>_xlfn.RANK.AVG(M2,$M$2:$M$15,1)</f>
        <v>1</v>
      </c>
      <c r="M2">
        <v>-0.2</v>
      </c>
      <c r="N2">
        <v>2021</v>
      </c>
    </row>
    <row r="3" spans="1:14" x14ac:dyDescent="0.35">
      <c r="A3" t="s">
        <v>12</v>
      </c>
      <c r="B3">
        <v>89.7</v>
      </c>
      <c r="C3">
        <v>95.9</v>
      </c>
      <c r="D3">
        <v>105.3</v>
      </c>
      <c r="L3">
        <f t="shared" ref="L3:L15" si="0">_xlfn.RANK.AVG(M3,$M$2:$M$15,1)</f>
        <v>4</v>
      </c>
      <c r="M3">
        <v>89.7</v>
      </c>
      <c r="N3">
        <v>2021</v>
      </c>
    </row>
    <row r="4" spans="1:14" x14ac:dyDescent="0.35">
      <c r="A4" t="s">
        <v>13</v>
      </c>
      <c r="B4">
        <v>91.6</v>
      </c>
      <c r="C4">
        <v>97.9</v>
      </c>
      <c r="D4">
        <v>107.5</v>
      </c>
      <c r="L4">
        <f t="shared" si="0"/>
        <v>5</v>
      </c>
      <c r="M4">
        <v>91.6</v>
      </c>
      <c r="N4">
        <v>2021</v>
      </c>
    </row>
    <row r="5" spans="1:14" x14ac:dyDescent="0.35">
      <c r="A5" t="s">
        <v>14</v>
      </c>
      <c r="B5">
        <v>95</v>
      </c>
      <c r="C5">
        <v>101.6</v>
      </c>
      <c r="D5">
        <v>111.5</v>
      </c>
      <c r="L5">
        <f t="shared" si="0"/>
        <v>6</v>
      </c>
      <c r="M5">
        <v>95</v>
      </c>
      <c r="N5">
        <v>2021</v>
      </c>
    </row>
    <row r="6" spans="1:14" x14ac:dyDescent="0.35">
      <c r="A6" t="s">
        <v>15</v>
      </c>
      <c r="B6">
        <v>-0.2</v>
      </c>
      <c r="C6">
        <v>6.8</v>
      </c>
      <c r="D6">
        <v>9.8000000000000007</v>
      </c>
      <c r="L6">
        <f t="shared" si="0"/>
        <v>7</v>
      </c>
      <c r="M6">
        <v>95.3</v>
      </c>
      <c r="N6">
        <v>2021</v>
      </c>
    </row>
    <row r="7" spans="1:14" x14ac:dyDescent="0.35">
      <c r="L7">
        <f t="shared" si="0"/>
        <v>2</v>
      </c>
      <c r="M7">
        <v>6.8</v>
      </c>
      <c r="N7">
        <v>2022</v>
      </c>
    </row>
    <row r="8" spans="1:14" x14ac:dyDescent="0.35">
      <c r="A8" t="s">
        <v>35</v>
      </c>
      <c r="B8">
        <f>COUNT(B2:B6)</f>
        <v>5</v>
      </c>
      <c r="C8">
        <f>COUNT(C2:C6)</f>
        <v>5</v>
      </c>
      <c r="D8">
        <f>COUNT(D2:D6)</f>
        <v>5</v>
      </c>
      <c r="L8">
        <f t="shared" si="0"/>
        <v>8</v>
      </c>
      <c r="M8">
        <v>97.9</v>
      </c>
      <c r="N8">
        <v>2022</v>
      </c>
    </row>
    <row r="9" spans="1:14" x14ac:dyDescent="0.35">
      <c r="A9" t="s">
        <v>20</v>
      </c>
      <c r="B9">
        <v>15</v>
      </c>
      <c r="L9">
        <f t="shared" si="0"/>
        <v>9</v>
      </c>
      <c r="M9">
        <v>101.6</v>
      </c>
      <c r="N9">
        <v>2022</v>
      </c>
    </row>
    <row r="10" spans="1:14" x14ac:dyDescent="0.35">
      <c r="A10" t="s">
        <v>22</v>
      </c>
      <c r="B10">
        <v>16</v>
      </c>
      <c r="L10">
        <f t="shared" si="0"/>
        <v>10</v>
      </c>
      <c r="M10">
        <v>101.8</v>
      </c>
      <c r="N10">
        <v>2022</v>
      </c>
    </row>
    <row r="11" spans="1:14" x14ac:dyDescent="0.35">
      <c r="L11">
        <f t="shared" si="0"/>
        <v>3</v>
      </c>
      <c r="M11">
        <v>9.8000000000000007</v>
      </c>
      <c r="N11">
        <v>2023</v>
      </c>
    </row>
    <row r="12" spans="1:14" x14ac:dyDescent="0.35">
      <c r="A12" s="2" t="s">
        <v>26</v>
      </c>
      <c r="B12" s="7" t="s">
        <v>25</v>
      </c>
      <c r="D12" s="3" t="s">
        <v>30</v>
      </c>
      <c r="E12" s="8" t="s">
        <v>25</v>
      </c>
      <c r="G12" s="4" t="s">
        <v>28</v>
      </c>
      <c r="H12" s="6" t="s">
        <v>25</v>
      </c>
      <c r="L12">
        <f t="shared" si="0"/>
        <v>11</v>
      </c>
      <c r="M12">
        <v>105.3</v>
      </c>
      <c r="N12">
        <v>2023</v>
      </c>
    </row>
    <row r="13" spans="1:14" x14ac:dyDescent="0.35">
      <c r="A13">
        <v>95.3</v>
      </c>
      <c r="B13">
        <v>7</v>
      </c>
      <c r="D13">
        <v>101.8</v>
      </c>
      <c r="E13">
        <v>11</v>
      </c>
      <c r="G13">
        <v>111.8</v>
      </c>
      <c r="H13">
        <v>15</v>
      </c>
      <c r="L13">
        <f t="shared" si="0"/>
        <v>12</v>
      </c>
      <c r="M13">
        <v>107.5</v>
      </c>
      <c r="N13">
        <v>2023</v>
      </c>
    </row>
    <row r="14" spans="1:14" x14ac:dyDescent="0.35">
      <c r="A14">
        <v>89.7</v>
      </c>
      <c r="B14">
        <v>4</v>
      </c>
      <c r="D14">
        <v>95.9</v>
      </c>
      <c r="E14">
        <v>8</v>
      </c>
      <c r="G14">
        <v>105.3</v>
      </c>
      <c r="H14">
        <v>12</v>
      </c>
      <c r="L14">
        <f t="shared" si="0"/>
        <v>13</v>
      </c>
      <c r="M14">
        <v>111.5</v>
      </c>
      <c r="N14">
        <v>2023</v>
      </c>
    </row>
    <row r="15" spans="1:14" x14ac:dyDescent="0.35">
      <c r="A15">
        <v>91.6</v>
      </c>
      <c r="B15">
        <v>5</v>
      </c>
      <c r="D15">
        <v>97.9</v>
      </c>
      <c r="E15">
        <v>9</v>
      </c>
      <c r="G15">
        <v>107.5</v>
      </c>
      <c r="H15">
        <v>13</v>
      </c>
      <c r="L15">
        <f t="shared" si="0"/>
        <v>14</v>
      </c>
      <c r="M15">
        <v>111.8</v>
      </c>
      <c r="N15">
        <v>2023</v>
      </c>
    </row>
    <row r="16" spans="1:14" x14ac:dyDescent="0.35">
      <c r="A16">
        <v>95</v>
      </c>
      <c r="B16">
        <v>6</v>
      </c>
      <c r="D16">
        <v>101.6</v>
      </c>
      <c r="E16">
        <v>10</v>
      </c>
      <c r="G16">
        <v>111.5</v>
      </c>
      <c r="H16">
        <v>14</v>
      </c>
    </row>
    <row r="17" spans="1:26" x14ac:dyDescent="0.35">
      <c r="A17">
        <v>-0.2</v>
      </c>
      <c r="B17">
        <v>1</v>
      </c>
      <c r="D17">
        <v>6.8</v>
      </c>
      <c r="E17">
        <v>2</v>
      </c>
      <c r="G17">
        <v>9.8000000000000007</v>
      </c>
      <c r="H17">
        <v>3</v>
      </c>
      <c r="Q17" s="13"/>
    </row>
    <row r="18" spans="1:26" x14ac:dyDescent="0.35">
      <c r="A18" t="s">
        <v>23</v>
      </c>
      <c r="B18">
        <f>SUM(B13:B17)</f>
        <v>23</v>
      </c>
      <c r="D18" t="s">
        <v>27</v>
      </c>
      <c r="E18">
        <f>SUM(E13:E17)</f>
        <v>40</v>
      </c>
      <c r="G18" t="s">
        <v>29</v>
      </c>
      <c r="H18">
        <f>SUM(H13:H17)</f>
        <v>57</v>
      </c>
    </row>
    <row r="19" spans="1:26" x14ac:dyDescent="0.35">
      <c r="J19" s="12"/>
      <c r="K19" s="12"/>
      <c r="L19" s="12"/>
      <c r="M19" s="12"/>
      <c r="N19" s="12"/>
      <c r="Q19" s="14"/>
      <c r="R19" s="14"/>
      <c r="S19" s="14"/>
      <c r="T19" s="14"/>
      <c r="V19" s="12"/>
      <c r="W19" s="12"/>
      <c r="X19" s="12"/>
      <c r="Y19" s="12"/>
      <c r="Z19" s="12"/>
    </row>
    <row r="20" spans="1:26" x14ac:dyDescent="0.35">
      <c r="Q20" s="15"/>
      <c r="R20" s="16"/>
      <c r="S20" s="16"/>
      <c r="T20" s="17"/>
    </row>
    <row r="21" spans="1:26" x14ac:dyDescent="0.35">
      <c r="Q21" s="18"/>
      <c r="T21" s="19"/>
    </row>
    <row r="22" spans="1:26" x14ac:dyDescent="0.35">
      <c r="Q22" s="18"/>
      <c r="T22" s="19"/>
    </row>
    <row r="23" spans="1:26" x14ac:dyDescent="0.35">
      <c r="Q23" s="18"/>
      <c r="T23" s="19"/>
      <c r="V23" s="11"/>
      <c r="W23" s="23"/>
      <c r="X23" s="23"/>
      <c r="Y23" s="23"/>
      <c r="Z23" s="23"/>
    </row>
    <row r="24" spans="1:26" x14ac:dyDescent="0.35">
      <c r="Q24" s="18"/>
      <c r="T24" s="19"/>
    </row>
    <row r="25" spans="1:26" x14ac:dyDescent="0.35">
      <c r="Q25" s="20"/>
      <c r="R25" s="21"/>
      <c r="S25" s="21"/>
      <c r="T25" s="22"/>
    </row>
    <row r="27" spans="1:26" x14ac:dyDescent="0.35">
      <c r="Q27" s="15"/>
      <c r="R27" s="16"/>
      <c r="S27" s="16"/>
      <c r="T27" s="17"/>
      <c r="V27" s="24"/>
      <c r="W27" s="24"/>
      <c r="X27" s="24"/>
      <c r="Y27" s="24"/>
      <c r="Z27" s="24"/>
    </row>
    <row r="28" spans="1:26" x14ac:dyDescent="0.35">
      <c r="A28" t="s">
        <v>16</v>
      </c>
      <c r="Q28" s="18"/>
      <c r="T28" s="19"/>
    </row>
    <row r="29" spans="1:26" x14ac:dyDescent="0.35">
      <c r="A29" t="s">
        <v>31</v>
      </c>
      <c r="B29">
        <f>B18^2</f>
        <v>529</v>
      </c>
      <c r="D29" t="s">
        <v>36</v>
      </c>
      <c r="E29">
        <f>B29/B8</f>
        <v>105.8</v>
      </c>
      <c r="Q29" s="18"/>
      <c r="T29" s="19"/>
    </row>
    <row r="30" spans="1:26" x14ac:dyDescent="0.35">
      <c r="A30" t="s">
        <v>32</v>
      </c>
      <c r="B30">
        <f>E18^2</f>
        <v>1600</v>
      </c>
      <c r="D30" t="s">
        <v>37</v>
      </c>
      <c r="E30">
        <f>B30/C8</f>
        <v>320</v>
      </c>
      <c r="Q30" s="18"/>
      <c r="T30" s="19"/>
      <c r="V30" s="11"/>
      <c r="W30" s="23"/>
      <c r="X30" s="23"/>
      <c r="Y30" s="23"/>
      <c r="Z30" s="23"/>
    </row>
    <row r="31" spans="1:26" x14ac:dyDescent="0.35">
      <c r="A31" t="s">
        <v>33</v>
      </c>
      <c r="B31">
        <f>H18^2</f>
        <v>3249</v>
      </c>
      <c r="D31" t="s">
        <v>38</v>
      </c>
      <c r="E31">
        <f>B31/D8</f>
        <v>649.79999999999995</v>
      </c>
      <c r="Q31" s="18"/>
      <c r="T31" s="19"/>
    </row>
    <row r="32" spans="1:26" x14ac:dyDescent="0.35">
      <c r="Q32" s="20"/>
      <c r="R32" s="21"/>
      <c r="S32" s="21"/>
      <c r="T32" s="22"/>
    </row>
    <row r="33" spans="1:17" x14ac:dyDescent="0.35">
      <c r="A33" t="s">
        <v>34</v>
      </c>
      <c r="B33">
        <f>B9*B10</f>
        <v>240</v>
      </c>
      <c r="D33" t="s">
        <v>39</v>
      </c>
      <c r="E33">
        <f>SUM(E29:E31)</f>
        <v>1075.5999999999999</v>
      </c>
    </row>
    <row r="34" spans="1:17" x14ac:dyDescent="0.35">
      <c r="Q34" s="13"/>
    </row>
    <row r="35" spans="1:17" x14ac:dyDescent="0.35">
      <c r="A35" t="s">
        <v>40</v>
      </c>
      <c r="B35">
        <f>12/B33</f>
        <v>0.05</v>
      </c>
    </row>
    <row r="36" spans="1:17" x14ac:dyDescent="0.35">
      <c r="A36" t="s">
        <v>41</v>
      </c>
      <c r="B36">
        <f>B35*E33</f>
        <v>53.78</v>
      </c>
    </row>
    <row r="37" spans="1:17" x14ac:dyDescent="0.35">
      <c r="A37" t="s">
        <v>21</v>
      </c>
      <c r="B37">
        <f>3*B10</f>
        <v>48</v>
      </c>
      <c r="J37" s="11"/>
      <c r="K37" s="11"/>
      <c r="L37" s="11"/>
      <c r="M37" s="11"/>
      <c r="N37" s="11"/>
    </row>
    <row r="38" spans="1:17" x14ac:dyDescent="0.35">
      <c r="A38" t="s">
        <v>42</v>
      </c>
      <c r="B38">
        <f>B36-B37</f>
        <v>5.7800000000000011</v>
      </c>
    </row>
    <row r="40" spans="1:17" x14ac:dyDescent="0.35">
      <c r="A40" t="s">
        <v>17</v>
      </c>
      <c r="B40" s="1" t="s">
        <v>43</v>
      </c>
    </row>
    <row r="41" spans="1:17" x14ac:dyDescent="0.35">
      <c r="A41" s="5" t="s">
        <v>18</v>
      </c>
      <c r="B41">
        <v>4.6050000000000004</v>
      </c>
    </row>
    <row r="42" spans="1:17" x14ac:dyDescent="0.35">
      <c r="A42" s="6" t="s">
        <v>44</v>
      </c>
      <c r="B42">
        <v>5.78</v>
      </c>
    </row>
  </sheetData>
  <autoFilter ref="L1:N15" xr:uid="{0FF3EE93-9328-41D2-B932-DDD72B044954}">
    <sortState xmlns:xlrd2="http://schemas.microsoft.com/office/spreadsheetml/2017/richdata2" ref="L2:N15">
      <sortCondition ref="N1:N15"/>
    </sortState>
  </autoFilter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Orignal Data</vt:lpstr>
      <vt:lpstr>Sample Data</vt:lpstr>
      <vt:lpstr>Descriptive Statistic</vt:lpstr>
      <vt:lpstr>Visualization </vt:lpstr>
      <vt:lpstr>Normality Test</vt:lpstr>
      <vt:lpstr>Kruskal-Wallis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sharma</dc:creator>
  <cp:lastModifiedBy>vanshika sharma</cp:lastModifiedBy>
  <dcterms:created xsi:type="dcterms:W3CDTF">2024-04-19T17:09:02Z</dcterms:created>
  <dcterms:modified xsi:type="dcterms:W3CDTF">2024-04-30T20:12:36Z</dcterms:modified>
</cp:coreProperties>
</file>