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Year 1\Semester 2\Statistics\CA2\"/>
    </mc:Choice>
  </mc:AlternateContent>
  <xr:revisionPtr revIDLastSave="0" documentId="13_ncr:1_{A36D45BF-8913-4BD1-BE6A-4BDB106901E8}" xr6:coauthVersionLast="47" xr6:coauthVersionMax="47" xr10:uidLastSave="{00000000-0000-0000-0000-000000000000}"/>
  <bookViews>
    <workbookView xWindow="-110" yWindow="-110" windowWidth="19420" windowHeight="10300" firstSheet="1" activeTab="4" xr2:uid="{CCC469D6-5282-4890-AA26-F51603CCEB8D}"/>
  </bookViews>
  <sheets>
    <sheet name="Orignal Data" sheetId="1" r:id="rId1"/>
    <sheet name="Sample Data" sheetId="7" r:id="rId2"/>
    <sheet name="Descriptive Statistic" sheetId="8" r:id="rId3"/>
    <sheet name="Visualization" sheetId="4" r:id="rId4"/>
    <sheet name="Normality Test" sheetId="5" r:id="rId5"/>
    <sheet name="Mann Whitney U Test" sheetId="6" r:id="rId6"/>
  </sheets>
  <externalReferences>
    <externalReference r:id="rId7"/>
  </externalReferences>
  <definedNames>
    <definedName name="_xlnm._FilterDatabase" localSheetId="5" hidden="1">'Mann Whitney U Test'!$L$1:$N$1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3" i="4" l="1"/>
  <c r="I64" i="4"/>
  <c r="I65" i="4"/>
  <c r="I66" i="4"/>
  <c r="I67" i="4"/>
  <c r="I68" i="4"/>
  <c r="H68" i="4"/>
  <c r="H65" i="4"/>
  <c r="H66" i="4"/>
  <c r="H67" i="4"/>
  <c r="H64" i="4"/>
  <c r="H63" i="4"/>
  <c r="I71" i="4"/>
  <c r="I70" i="4" s="1" a="1"/>
  <c r="I70" i="4" s="1"/>
  <c r="I72" i="4"/>
  <c r="I73" i="4"/>
  <c r="I74" i="4" a="1"/>
  <c r="I74" i="4" s="1"/>
  <c r="I75" i="4"/>
  <c r="H75" i="4"/>
  <c r="H74" i="4" a="1"/>
  <c r="H74" i="4" s="1"/>
  <c r="H73" i="4"/>
  <c r="H72" i="4"/>
  <c r="H71" i="4"/>
  <c r="H70" i="4" a="1"/>
  <c r="H70" i="4" s="1"/>
  <c r="I62" i="4"/>
  <c r="H62" i="4"/>
  <c r="H77" i="4" l="1"/>
  <c r="K32" i="4" l="1"/>
  <c r="K33" i="4"/>
  <c r="K34" i="4"/>
  <c r="K35" i="4"/>
  <c r="K31" i="4"/>
  <c r="L27" i="4"/>
  <c r="L26" i="4"/>
  <c r="L25" i="4"/>
  <c r="M25" i="4" s="1"/>
  <c r="F32" i="4"/>
  <c r="F33" i="4"/>
  <c r="F34" i="4"/>
  <c r="F35" i="4" s="1"/>
  <c r="F31" i="4"/>
  <c r="G27" i="4"/>
  <c r="G26" i="4"/>
  <c r="G25" i="4"/>
  <c r="H25" i="4" s="1"/>
  <c r="I4" i="5"/>
  <c r="H4" i="5"/>
  <c r="M27" i="6"/>
  <c r="M26" i="6"/>
  <c r="J24" i="6"/>
  <c r="G24" i="6"/>
  <c r="G18" i="6"/>
  <c r="M23" i="6" s="1"/>
  <c r="M22" i="6"/>
  <c r="M21" i="6"/>
  <c r="M17" i="6"/>
  <c r="M20" i="6" s="1"/>
  <c r="M16" i="6"/>
  <c r="J23" i="6"/>
  <c r="J22" i="6"/>
  <c r="J21" i="6"/>
  <c r="J20" i="6"/>
  <c r="J19" i="6"/>
  <c r="J18" i="6"/>
  <c r="G23" i="6"/>
  <c r="G22" i="6"/>
  <c r="G21" i="6"/>
  <c r="G20" i="6"/>
  <c r="G19" i="6"/>
  <c r="N2" i="6"/>
  <c r="N3" i="6"/>
  <c r="N8" i="6"/>
  <c r="N9" i="6"/>
  <c r="N10" i="6"/>
  <c r="N5" i="6"/>
  <c r="N7" i="6"/>
  <c r="N6" i="6"/>
  <c r="N11" i="6"/>
  <c r="N13" i="6"/>
  <c r="N12" i="6"/>
  <c r="N4" i="6"/>
  <c r="H6" i="5"/>
  <c r="L30" i="4" a="1"/>
  <c r="H5" i="5"/>
  <c r="I5" i="5"/>
  <c r="G30" i="4" a="1"/>
  <c r="I6" i="5"/>
  <c r="H8" i="5" l="1"/>
  <c r="M31" i="4"/>
  <c r="M35" i="4"/>
  <c r="M32" i="4"/>
  <c r="M30" i="4"/>
  <c r="M33" i="4"/>
  <c r="M34" i="4"/>
  <c r="H30" i="4"/>
  <c r="H35" i="4"/>
  <c r="H34" i="4"/>
  <c r="H31" i="4"/>
  <c r="H32" i="4"/>
  <c r="H33" i="4"/>
  <c r="L30" i="4"/>
  <c r="N30" i="4" s="1"/>
  <c r="L32" i="4"/>
  <c r="N32" i="4" s="1"/>
  <c r="L34" i="4"/>
  <c r="N34" i="4" s="1"/>
  <c r="L35" i="4"/>
  <c r="N35" i="4" s="1"/>
  <c r="L31" i="4"/>
  <c r="N31" i="4" s="1"/>
  <c r="L33" i="4"/>
  <c r="N33" i="4" s="1"/>
  <c r="G32" i="4"/>
  <c r="I32" i="4" s="1"/>
  <c r="G33" i="4"/>
  <c r="I33" i="4" s="1"/>
  <c r="G34" i="4"/>
  <c r="I34" i="4" s="1"/>
  <c r="G30" i="4"/>
  <c r="I30" i="4" s="1"/>
  <c r="G31" i="4"/>
  <c r="I31" i="4" s="1"/>
  <c r="G35" i="4"/>
  <c r="I35" i="4" s="1"/>
  <c r="I8" i="5"/>
  <c r="M18" i="6"/>
  <c r="M19" i="6"/>
</calcChain>
</file>

<file path=xl/sharedStrings.xml><?xml version="1.0" encoding="utf-8"?>
<sst xmlns="http://schemas.openxmlformats.org/spreadsheetml/2006/main" count="2058" uniqueCount="110">
  <si>
    <t>STATISTIC Label</t>
  </si>
  <si>
    <t>Year</t>
  </si>
  <si>
    <t>Sex</t>
  </si>
  <si>
    <t>Countries</t>
  </si>
  <si>
    <t>UNIT</t>
  </si>
  <si>
    <t>VALUE</t>
  </si>
  <si>
    <t>Unemployment rates</t>
  </si>
  <si>
    <t>Austria</t>
  </si>
  <si>
    <t>%</t>
  </si>
  <si>
    <t>Belgium</t>
  </si>
  <si>
    <t>Bulgaria</t>
  </si>
  <si>
    <t>Croatia</t>
  </si>
  <si>
    <t>Cyprus</t>
  </si>
  <si>
    <t>Czechia</t>
  </si>
  <si>
    <t>Denmark</t>
  </si>
  <si>
    <t>Estonia</t>
  </si>
  <si>
    <t>EU 27 Countries (from 2020)</t>
  </si>
  <si>
    <t>Eurozone - 19 countries (2015 - 2022)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</si>
  <si>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</si>
  <si>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</si>
  <si>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</si>
  <si>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</si>
  <si>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</si>
  <si>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</si>
  <si>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</si>
  <si>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</si>
  <si>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</si>
  <si>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</si>
  <si>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</si>
  <si>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North 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</si>
  <si>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</si>
  <si>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</si>
  <si>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</si>
  <si>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</si>
  <si>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</si>
  <si>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</si>
  <si>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</si>
  <si>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</si>
  <si>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</si>
  <si>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</si>
  <si>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</si>
  <si>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</si>
  <si>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</si>
  <si>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Turkiye</t>
  </si>
  <si>
    <t>United Kingdom</t>
  </si>
  <si>
    <t>Male</t>
  </si>
  <si>
    <t>Female</t>
  </si>
  <si>
    <t>Count</t>
  </si>
  <si>
    <t>Sum</t>
  </si>
  <si>
    <t>Years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</si>
  <si>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</si>
  <si>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</si>
  <si>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</si>
  <si>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</si>
  <si>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</si>
  <si>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</si>
  <si>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</si>
  <si>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</si>
  <si>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</si>
  <si>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</si>
  <si>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</si>
  <si>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Value 1</t>
  </si>
  <si>
    <t>Value 2</t>
  </si>
  <si>
    <t>Value 3</t>
  </si>
  <si>
    <t>Value 4</t>
  </si>
  <si>
    <t>Value 5</t>
  </si>
  <si>
    <t>Value 6</t>
  </si>
  <si>
    <t xml:space="preserve">Sex </t>
  </si>
  <si>
    <t>Shapiro-Wilk Test</t>
  </si>
  <si>
    <t>W-stat</t>
  </si>
  <si>
    <t>p-value</t>
  </si>
  <si>
    <t>alpha</t>
  </si>
  <si>
    <t>normal</t>
  </si>
  <si>
    <t>n1</t>
  </si>
  <si>
    <t>n2</t>
  </si>
  <si>
    <t>n1*n2</t>
  </si>
  <si>
    <t>n1 + 1</t>
  </si>
  <si>
    <t xml:space="preserve">MiddleTerm1 </t>
  </si>
  <si>
    <t>MiddleTerm2</t>
  </si>
  <si>
    <t>R1</t>
  </si>
  <si>
    <t>R2</t>
  </si>
  <si>
    <t>U1</t>
  </si>
  <si>
    <t>U2</t>
  </si>
  <si>
    <t>n2 + 1</t>
  </si>
  <si>
    <t>rank</t>
  </si>
  <si>
    <t>Rank</t>
  </si>
  <si>
    <t>SUM(R1)</t>
  </si>
  <si>
    <t>SUM(R2)</t>
  </si>
  <si>
    <t>U statistic</t>
  </si>
  <si>
    <t>U critical</t>
  </si>
  <si>
    <t>Others</t>
  </si>
  <si>
    <t>Multiplier</t>
  </si>
  <si>
    <t>Grand Min</t>
  </si>
  <si>
    <t>Outliers</t>
  </si>
  <si>
    <t>Min</t>
  </si>
  <si>
    <t>Q1</t>
  </si>
  <si>
    <t>Q3</t>
  </si>
  <si>
    <t>Max</t>
  </si>
  <si>
    <t>Q1-Min</t>
  </si>
  <si>
    <t>Med-Q1</t>
  </si>
  <si>
    <t>Q3-Med</t>
  </si>
  <si>
    <t>Max-Q3</t>
  </si>
  <si>
    <t>None</t>
  </si>
  <si>
    <t>QQ Plot - 2019</t>
  </si>
  <si>
    <t>Std Dev</t>
  </si>
  <si>
    <t>Interval</t>
  </si>
  <si>
    <t>Data</t>
  </si>
  <si>
    <t>Std Norm</t>
  </si>
  <si>
    <t>Std Data</t>
  </si>
  <si>
    <t>QQ Plot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</si>
</sst>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Unemployment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Visualization!$B$5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Visualization!$A$6:$A$11</c:f>
              <c:strCache>
                <c:ptCount val="6"/>
                <c:pt idx="0">
                  <c:v>Value 1</c:v>
                </c:pt>
                <c:pt idx="1">
                  <c:v>Value 2</c:v>
                </c:pt>
                <c:pt idx="2">
                  <c:v>Value 3</c:v>
                </c:pt>
                <c:pt idx="3">
                  <c:v>Value 4</c:v>
                </c:pt>
                <c:pt idx="4">
                  <c:v>Value 5</c:v>
                </c:pt>
                <c:pt idx="5">
                  <c:v>Value 6</c:v>
                </c:pt>
              </c:strCache>
            </c:strRef>
          </c:cat>
          <c:val>
            <c:numRef>
              <c:f>Visualization!$B$6:$B$11</c:f>
              <c:numCache>
                <c:formatCode>General</c:formatCode>
                <c:ptCount val="6"/>
                <c:pt idx="0">
                  <c:v>5.2</c:v>
                </c:pt>
                <c:pt idx="1">
                  <c:v>4.7</c:v>
                </c:pt>
                <c:pt idx="2">
                  <c:v>5</c:v>
                </c:pt>
                <c:pt idx="3">
                  <c:v>8.4</c:v>
                </c:pt>
                <c:pt idx="4">
                  <c:v>8.6</c:v>
                </c:pt>
                <c:pt idx="5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0-4D61-9194-531BFCB46025}"/>
            </c:ext>
          </c:extLst>
        </c:ser>
        <c:ser>
          <c:idx val="1"/>
          <c:order val="1"/>
          <c:tx>
            <c:strRef>
              <c:f>Visualization!$C$5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Visualization!$A$6:$A$11</c:f>
              <c:strCache>
                <c:ptCount val="6"/>
                <c:pt idx="0">
                  <c:v>Value 1</c:v>
                </c:pt>
                <c:pt idx="1">
                  <c:v>Value 2</c:v>
                </c:pt>
                <c:pt idx="2">
                  <c:v>Value 3</c:v>
                </c:pt>
                <c:pt idx="3">
                  <c:v>Value 4</c:v>
                </c:pt>
                <c:pt idx="4">
                  <c:v>Value 5</c:v>
                </c:pt>
                <c:pt idx="5">
                  <c:v>Value 6</c:v>
                </c:pt>
              </c:strCache>
            </c:strRef>
          </c:cat>
          <c:val>
            <c:numRef>
              <c:f>Visualization!$C$6:$C$11</c:f>
              <c:numCache>
                <c:formatCode>General</c:formatCode>
                <c:ptCount val="6"/>
                <c:pt idx="0">
                  <c:v>5.6</c:v>
                </c:pt>
                <c:pt idx="1">
                  <c:v>5.7</c:v>
                </c:pt>
                <c:pt idx="2">
                  <c:v>5.7</c:v>
                </c:pt>
                <c:pt idx="3">
                  <c:v>8</c:v>
                </c:pt>
                <c:pt idx="4">
                  <c:v>8.1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0-4D61-9194-531BFCB46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677936"/>
        <c:axId val="857682256"/>
      </c:lineChart>
      <c:catAx>
        <c:axId val="8576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82256"/>
        <c:crosses val="autoZero"/>
        <c:auto val="1"/>
        <c:lblAlgn val="ctr"/>
        <c:lblOffset val="100"/>
        <c:noMultiLvlLbl val="0"/>
      </c:catAx>
      <c:valAx>
        <c:axId val="8576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- 2019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Visualization!$G$30:$G$35</c:f>
              <c:numCache>
                <c:formatCode>General</c:formatCode>
                <c:ptCount val="6"/>
                <c:pt idx="0">
                  <c:v>4.7</c:v>
                </c:pt>
                <c:pt idx="1">
                  <c:v>5</c:v>
                </c:pt>
                <c:pt idx="2">
                  <c:v>5.2</c:v>
                </c:pt>
                <c:pt idx="3">
                  <c:v>8.4</c:v>
                </c:pt>
                <c:pt idx="4">
                  <c:v>8.4</c:v>
                </c:pt>
                <c:pt idx="5">
                  <c:v>8.6</c:v>
                </c:pt>
              </c:numCache>
            </c:numRef>
          </c:xVal>
          <c:yVal>
            <c:numRef>
              <c:f>Visualization!$H$30:$H$35</c:f>
              <c:numCache>
                <c:formatCode>General</c:formatCode>
                <c:ptCount val="6"/>
                <c:pt idx="0">
                  <c:v>-1.3829941271006392</c:v>
                </c:pt>
                <c:pt idx="1">
                  <c:v>-0.67448975019608193</c:v>
                </c:pt>
                <c:pt idx="2">
                  <c:v>-0.21042839424792467</c:v>
                </c:pt>
                <c:pt idx="3">
                  <c:v>0.21042839424792484</c:v>
                </c:pt>
                <c:pt idx="4">
                  <c:v>0.67448975019608193</c:v>
                </c:pt>
                <c:pt idx="5">
                  <c:v>1.3829941271006372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2-401A-ACD1-18AC8B568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451392"/>
        <c:axId val="2017459552"/>
      </c:scatterChart>
      <c:valAx>
        <c:axId val="201745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459552"/>
        <c:crosses val="autoZero"/>
        <c:crossBetween val="midCat"/>
      </c:valAx>
      <c:valAx>
        <c:axId val="2017459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451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- 2020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Visualization!$L$30:$L$35</c:f>
              <c:numCache>
                <c:formatCode>General</c:formatCode>
                <c:ptCount val="6"/>
                <c:pt idx="0">
                  <c:v>5.6</c:v>
                </c:pt>
                <c:pt idx="1">
                  <c:v>5.7</c:v>
                </c:pt>
                <c:pt idx="2">
                  <c:v>5.7</c:v>
                </c:pt>
                <c:pt idx="3">
                  <c:v>8</c:v>
                </c:pt>
                <c:pt idx="4">
                  <c:v>8</c:v>
                </c:pt>
                <c:pt idx="5">
                  <c:v>8.1</c:v>
                </c:pt>
              </c:numCache>
            </c:numRef>
          </c:xVal>
          <c:yVal>
            <c:numRef>
              <c:f>Visualization!$M$30:$M$35</c:f>
              <c:numCache>
                <c:formatCode>General</c:formatCode>
                <c:ptCount val="6"/>
                <c:pt idx="0">
                  <c:v>-1.3829941271006392</c:v>
                </c:pt>
                <c:pt idx="1">
                  <c:v>-0.67448975019608193</c:v>
                </c:pt>
                <c:pt idx="2">
                  <c:v>-0.21042839424792467</c:v>
                </c:pt>
                <c:pt idx="3">
                  <c:v>0.21042839424792484</c:v>
                </c:pt>
                <c:pt idx="4">
                  <c:v>0.67448975019608193</c:v>
                </c:pt>
                <c:pt idx="5">
                  <c:v>1.3829941271006372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8-4F60-B4E8-305514AFD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468192"/>
        <c:axId val="2017451392"/>
      </c:scatterChart>
      <c:valAx>
        <c:axId val="2017468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451392"/>
        <c:crosses val="autoZero"/>
        <c:crossBetween val="midCat"/>
      </c:valAx>
      <c:valAx>
        <c:axId val="2017451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4681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with Outliers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Visualization!$G$63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numRef>
              <c:f>Visualization!$H$62:$I$62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Visualization!$H$63:$I$63</c:f>
              <c:numCache>
                <c:formatCode>General</c:formatCode>
                <c:ptCount val="2"/>
                <c:pt idx="0">
                  <c:v>4.7</c:v>
                </c:pt>
                <c:pt idx="1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B-4251-A3FE-1D2C7DCFD7E6}"/>
            </c:ext>
          </c:extLst>
        </c:ser>
        <c:ser>
          <c:idx val="1"/>
          <c:order val="1"/>
          <c:tx>
            <c:strRef>
              <c:f>Visualization!$G$64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Visualization!$H$62:$I$62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Visualization!$H$64:$I$64</c:f>
              <c:numCache>
                <c:formatCode>General</c:formatCode>
                <c:ptCount val="2"/>
                <c:pt idx="0">
                  <c:v>0.34999999999999964</c:v>
                </c:pt>
                <c:pt idx="1">
                  <c:v>0.10000000000000053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B-4251-A3FE-1D2C7DCFD7E6}"/>
            </c:ext>
          </c:extLst>
        </c:ser>
        <c:ser>
          <c:idx val="2"/>
          <c:order val="2"/>
          <c:tx>
            <c:strRef>
              <c:f>Visualization!$G$65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Visualization!$H$62:$I$62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Visualization!$H$65:$I$65</c:f>
              <c:numCache>
                <c:formatCode>General</c:formatCode>
                <c:ptCount val="2"/>
                <c:pt idx="0">
                  <c:v>1.7500000000000009</c:v>
                </c:pt>
                <c:pt idx="1">
                  <c:v>1.1499999999999995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B-4251-A3FE-1D2C7DCFD7E6}"/>
            </c:ext>
          </c:extLst>
        </c:ser>
        <c:ser>
          <c:idx val="3"/>
          <c:order val="3"/>
          <c:tx>
            <c:strRef>
              <c:f>Visualization!$G$66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Visualization!$H$67:$I$67</c:f>
                <c:numCache>
                  <c:formatCode>General</c:formatCode>
                  <c:ptCount val="2"/>
                  <c:pt idx="0">
                    <c:v>0.19999999999999929</c:v>
                  </c:pt>
                  <c:pt idx="1">
                    <c:v>9.9999999999999645E-2</c:v>
                  </c:pt>
                </c:numCache>
              </c:numRef>
            </c:plus>
          </c:errBars>
          <c:cat>
            <c:numRef>
              <c:f>Visualization!$H$62:$I$62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Visualization!$H$66:$I$66</c:f>
              <c:numCache>
                <c:formatCode>General</c:formatCode>
                <c:ptCount val="2"/>
                <c:pt idx="0">
                  <c:v>1.5999999999999996</c:v>
                </c:pt>
                <c:pt idx="1">
                  <c:v>1.1500000000000004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1B-4251-A3FE-1D2C7DCF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7545952"/>
        <c:axId val="201745283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Visualization!$H$68:$I$68</c:f>
              <c:numCache>
                <c:formatCode>General</c:formatCode>
                <c:ptCount val="2"/>
                <c:pt idx="0">
                  <c:v>6.7166666666666659</c:v>
                </c:pt>
                <c:pt idx="1">
                  <c:v>6.8500000000000005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1B-4251-A3FE-1D2C7DCF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45952"/>
        <c:axId val="2017452832"/>
      </c:scatterChart>
      <c:catAx>
        <c:axId val="201754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7452832"/>
        <c:crosses val="autoZero"/>
        <c:auto val="1"/>
        <c:lblAlgn val="ctr"/>
        <c:lblOffset val="100"/>
        <c:noMultiLvlLbl val="0"/>
      </c:catAx>
      <c:valAx>
        <c:axId val="201745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754595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190</xdr:row>
      <xdr:rowOff>19050</xdr:rowOff>
    </xdr:from>
    <xdr:to>
      <xdr:col>10</xdr:col>
      <xdr:colOff>107950</xdr:colOff>
      <xdr:row>196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3794EC-D718-9A83-6C49-C2ED4E3A9D2A}"/>
            </a:ext>
          </a:extLst>
        </xdr:cNvPr>
        <xdr:cNvSpPr txBox="1"/>
      </xdr:nvSpPr>
      <xdr:spPr>
        <a:xfrm>
          <a:off x="4286250" y="35007550"/>
          <a:ext cx="1917700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2</xdr:row>
      <xdr:rowOff>168275</xdr:rowOff>
    </xdr:from>
    <xdr:to>
      <xdr:col>13</xdr:col>
      <xdr:colOff>301625</xdr:colOff>
      <xdr:row>17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6AC84-A73D-D518-C01E-58BBB4B34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315296</xdr:colOff>
      <xdr:row>0</xdr:row>
      <xdr:rowOff>65389</xdr:rowOff>
    </xdr:from>
    <xdr:to>
      <xdr:col>4</xdr:col>
      <xdr:colOff>299133</xdr:colOff>
      <xdr:row>3</xdr:row>
      <xdr:rowOff>157438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E22430-29FB-AE84-5CDA-F24BE62D00BC}"/>
            </a:ext>
          </a:extLst>
        </xdr:cNvPr>
        <xdr:cNvSpPr txBox="1"/>
      </xdr:nvSpPr>
      <xdr:spPr>
        <a:xfrm>
          <a:off x="315296" y="65389"/>
          <a:ext cx="2418878" cy="643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/>
            <a:t>Line Graph</a:t>
          </a:r>
        </a:p>
      </xdr:txBody>
    </xdr:sp>
    <xdr:clientData/>
  </xdr:twoCellAnchor>
  <xdr:twoCellAnchor>
    <xdr:from>
      <xdr:col>1</xdr:col>
      <xdr:colOff>567551</xdr:colOff>
      <xdr:row>37</xdr:row>
      <xdr:rowOff>22226</xdr:rowOff>
    </xdr:from>
    <xdr:to>
      <xdr:col>9</xdr:col>
      <xdr:colOff>262751</xdr:colOff>
      <xdr:row>52</xdr:row>
      <xdr:rowOff>3176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67EC03-028F-D425-493A-075D4A5F6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25479</xdr:colOff>
      <xdr:row>36</xdr:row>
      <xdr:rowOff>184846</xdr:rowOff>
    </xdr:from>
    <xdr:to>
      <xdr:col>18</xdr:col>
      <xdr:colOff>332448</xdr:colOff>
      <xdr:row>51</xdr:row>
      <xdr:rowOff>165796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9F7A9B-4859-BACA-4262-90D4FC18F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263294</xdr:colOff>
      <xdr:row>18</xdr:row>
      <xdr:rowOff>85183</xdr:rowOff>
    </xdr:from>
    <xdr:to>
      <xdr:col>3</xdr:col>
      <xdr:colOff>393595</xdr:colOff>
      <xdr:row>22</xdr:row>
      <xdr:rowOff>26240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18B8DE9-A9CB-0FB3-CA6E-4F5069898CE7}"/>
            </a:ext>
          </a:extLst>
        </xdr:cNvPr>
        <xdr:cNvSpPr txBox="1"/>
      </xdr:nvSpPr>
      <xdr:spPr>
        <a:xfrm>
          <a:off x="263294" y="3391381"/>
          <a:ext cx="1956582" cy="675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/>
            <a:t>Q-Q Plot</a:t>
          </a:r>
        </a:p>
      </xdr:txBody>
    </xdr:sp>
    <xdr:clientData/>
  </xdr:twoCellAnchor>
  <xdr:twoCellAnchor>
    <xdr:from>
      <xdr:col>11</xdr:col>
      <xdr:colOff>470739</xdr:colOff>
      <xdr:row>59</xdr:row>
      <xdr:rowOff>27556</xdr:rowOff>
    </xdr:from>
    <xdr:to>
      <xdr:col>19</xdr:col>
      <xdr:colOff>165939</xdr:colOff>
      <xdr:row>74</xdr:row>
      <xdr:rowOff>8506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8444B9-C80F-EF97-595C-C7C53AF16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275566</xdr:colOff>
      <xdr:row>53</xdr:row>
      <xdr:rowOff>59906</xdr:rowOff>
    </xdr:from>
    <xdr:to>
      <xdr:col>3</xdr:col>
      <xdr:colOff>251604</xdr:colOff>
      <xdr:row>57</xdr:row>
      <xdr:rowOff>47925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469712-E027-9524-1F41-649CFF930473}"/>
            </a:ext>
          </a:extLst>
        </xdr:cNvPr>
        <xdr:cNvSpPr txBox="1"/>
      </xdr:nvSpPr>
      <xdr:spPr>
        <a:xfrm>
          <a:off x="275566" y="9584906"/>
          <a:ext cx="1809151" cy="706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/>
            <a:t>Box Plot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13955</xdr:colOff>
      <xdr:row>9</xdr:row>
      <xdr:rowOff>125606</xdr:rowOff>
    </xdr:from>
    <xdr:to>
      <xdr:col>9</xdr:col>
      <xdr:colOff>376813</xdr:colOff>
      <xdr:row>13</xdr:row>
      <xdr:rowOff>13958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0AAE9DF-B071-082F-2EB1-63118B4BF0ED}"/>
            </a:ext>
          </a:extLst>
        </xdr:cNvPr>
        <xdr:cNvSpPr txBox="1"/>
      </xdr:nvSpPr>
      <xdr:spPr>
        <a:xfrm>
          <a:off x="3049395" y="1758463"/>
          <a:ext cx="2791209" cy="614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Since,  the p-value</a:t>
          </a:r>
          <a:r>
            <a:rPr lang="en-IN" sz="1100" baseline="0"/>
            <a:t> is less than level of significance, therefore, we conclude that the data is </a:t>
          </a:r>
          <a:r>
            <a:rPr lang="en-IN" sz="1100" b="1" baseline="0"/>
            <a:t>not normally distributed</a:t>
          </a:r>
          <a:r>
            <a:rPr lang="en-IN" sz="1100" baseline="0"/>
            <a:t>.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150813</xdr:colOff>
      <xdr:row>3</xdr:row>
      <xdr:rowOff>120649</xdr:rowOff>
    </xdr:from>
    <xdr:to>
      <xdr:col>10</xdr:col>
      <xdr:colOff>596900</xdr:colOff>
      <xdr:row>14</xdr:row>
      <xdr:rowOff>12056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E3B7C3-AD0A-E8A8-AC3D-1BA5302EFCA8}"/>
            </a:ext>
          </a:extLst>
        </xdr:cNvPr>
        <xdr:cNvSpPr txBox="1"/>
      </xdr:nvSpPr>
      <xdr:spPr>
        <a:xfrm>
          <a:off x="3817938" y="668337"/>
          <a:ext cx="2890837" cy="18995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100" b="1"/>
            <a:t>Null Hypothesis(Ho): </a:t>
          </a:r>
          <a:r>
            <a:rPr lang="en-IN" sz="1100"/>
            <a:t>There</a:t>
          </a:r>
          <a:r>
            <a:rPr lang="en-IN" sz="1100" baseline="0"/>
            <a:t> is no difference between the unemployment rate for different sexes before and after COVID. </a:t>
          </a:r>
        </a:p>
        <a:p>
          <a:pPr algn="ctr"/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IN" sz="105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pPr algn="ctr"/>
          <a:endParaRPr lang="en-IN" sz="1100" baseline="0"/>
        </a:p>
        <a:p>
          <a:r>
            <a:rPr lang="en-IN" sz="1100" b="1" baseline="0"/>
            <a:t>Alternative Hypothesis(Ha)</a:t>
          </a:r>
          <a:r>
            <a:rPr lang="en-IN" sz="1100" baseline="0"/>
            <a:t>: There is a difference between the unemployment rate for different sexes before and after COVID.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≠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340053</xdr:colOff>
      <xdr:row>29</xdr:row>
      <xdr:rowOff>72916</xdr:rowOff>
    </xdr:from>
    <xdr:to>
      <xdr:col>10</xdr:col>
      <xdr:colOff>10948</xdr:colOff>
      <xdr:row>34</xdr:row>
      <xdr:rowOff>142328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6FB98F-0DD4-E39B-4432-7ECD35CB5AE4}"/>
            </a:ext>
          </a:extLst>
        </xdr:cNvPr>
        <xdr:cNvSpPr txBox="1"/>
      </xdr:nvSpPr>
      <xdr:spPr>
        <a:xfrm>
          <a:off x="340053" y="5470416"/>
          <a:ext cx="5801929" cy="1000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 the </a:t>
          </a:r>
          <a:r>
            <a:rPr lang="en-IN" sz="1100" b="1"/>
            <a:t>Mann-Whitney U test</a:t>
          </a:r>
          <a:r>
            <a:rPr lang="en-IN" sz="1100"/>
            <a:t>,</a:t>
          </a:r>
          <a:r>
            <a:rPr lang="en-IN" sz="1100" baseline="0"/>
            <a:t> if the value of U-statistic is greater than U-critical value, it indicates a significant difference between the two groups being compared. In this case, since U-statistic is 18 is greater than U-critical is 5, therefore, we will reject the null hypothesis Ho. This means that there is a difference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the unemployment rate for different sexes before and after COVID. Therefore, we will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reject the null hypothesis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accept the alternative hypothesis.</a:t>
          </a:r>
          <a:endParaRPr lang="en-IN" sz="1100"/>
        </a:p>
      </xdr:txBody>
    </xdr:sp>
    <xdr:clientData/>
  </xdr:twoCellAnchor>
  <xdr:twoCellAnchor>
    <xdr:from>
      <xdr:col>0</xdr:col>
      <xdr:colOff>307579</xdr:colOff>
      <xdr:row>24</xdr:row>
      <xdr:rowOff>32845</xdr:rowOff>
    </xdr:from>
    <xdr:to>
      <xdr:col>10</xdr:col>
      <xdr:colOff>9922</xdr:colOff>
      <xdr:row>28</xdr:row>
      <xdr:rowOff>109483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93669C-83C6-83B1-BAE5-D288E85416AA}"/>
            </a:ext>
          </a:extLst>
        </xdr:cNvPr>
        <xdr:cNvSpPr txBox="1"/>
      </xdr:nvSpPr>
      <xdr:spPr>
        <a:xfrm>
          <a:off x="307579" y="4557220"/>
          <a:ext cx="5754687" cy="830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</a:t>
          </a:r>
          <a:r>
            <a:rPr lang="en-IN" sz="1100" b="1"/>
            <a:t>level of significance </a:t>
          </a:r>
          <a:r>
            <a:rPr lang="en-IN" sz="1100"/>
            <a:t>chosen for the analysis test is 0.05.</a:t>
          </a:r>
          <a:r>
            <a:rPr lang="en-IN" sz="1100" baseline="0"/>
            <a:t> Choosing a significance level of 0.05 is a common practice ins tatistical analysis and hypothesis testing. It signifies that there is a 5% chance of making a Type I error, which is the probability of rejecting a true null hypothesis when it is actually true. This level of significance balances the risk of making Type I and Type II erros.</a:t>
          </a:r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XRealStats%20(2).xlam" TargetMode="External"/><Relationship Id="rId1" Type="http://schemas.openxmlformats.org/officeDocument/2006/relationships/externalLinkPath" Target="/Users/HP/Downloads/XRealStats%20(2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QSORT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E24C-0DA1-4662-ABCD-3223A3638A72}">
  <dimension ref="A1:F445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2019</v>
      </c>
      <c r="C2" t="s">
        <v>90</v>
      </c>
      <c r="D2" t="s">
        <v>7</v>
      </c>
      <c r="E2" t="s">
        <v>8</v>
      </c>
      <c r="F2">
        <v>4.5</v>
      </c>
    </row>
    <row r="3" spans="1:6" x14ac:dyDescent="0.35">
      <c r="A3" t="s">
        <v>6</v>
      </c>
      <c r="B3">
        <v>2019</v>
      </c>
      <c r="C3" t="s">
        <v>90</v>
      </c>
      <c r="D3" t="s">
        <v>9</v>
      </c>
      <c r="E3" t="s">
        <v>8</v>
      </c>
      <c r="F3">
        <v>5.4</v>
      </c>
    </row>
    <row r="4" spans="1:6" x14ac:dyDescent="0.35">
      <c r="A4" t="s">
        <v>6</v>
      </c>
      <c r="B4">
        <v>2019</v>
      </c>
      <c r="C4" t="s">
        <v>90</v>
      </c>
      <c r="D4" t="s">
        <v>10</v>
      </c>
      <c r="E4" t="s">
        <v>8</v>
      </c>
      <c r="F4">
        <v>4.2</v>
      </c>
    </row>
    <row r="5" spans="1:6" x14ac:dyDescent="0.35">
      <c r="A5" t="s">
        <v>6</v>
      </c>
      <c r="B5">
        <v>2019</v>
      </c>
      <c r="C5" t="s">
        <v>90</v>
      </c>
      <c r="D5" t="s">
        <v>11</v>
      </c>
      <c r="E5" t="s">
        <v>8</v>
      </c>
      <c r="F5">
        <v>6.6</v>
      </c>
    </row>
    <row r="6" spans="1:6" x14ac:dyDescent="0.35">
      <c r="A6" t="s">
        <v>6</v>
      </c>
      <c r="B6">
        <v>2019</v>
      </c>
      <c r="C6" t="s">
        <v>90</v>
      </c>
      <c r="D6" t="s">
        <v>12</v>
      </c>
      <c r="E6" t="s">
        <v>8</v>
      </c>
      <c r="F6">
        <v>7.1</v>
      </c>
    </row>
    <row r="7" spans="1:6" x14ac:dyDescent="0.35">
      <c r="A7" t="s">
        <v>6</v>
      </c>
      <c r="B7">
        <v>2019</v>
      </c>
      <c r="C7" t="s">
        <v>90</v>
      </c>
      <c r="D7" t="s">
        <v>13</v>
      </c>
      <c r="E7" t="s">
        <v>8</v>
      </c>
      <c r="F7">
        <v>2</v>
      </c>
    </row>
    <row r="8" spans="1:6" x14ac:dyDescent="0.35">
      <c r="A8" t="s">
        <v>6</v>
      </c>
      <c r="B8">
        <v>2019</v>
      </c>
      <c r="C8" t="s">
        <v>90</v>
      </c>
      <c r="D8" t="s">
        <v>14</v>
      </c>
      <c r="E8" t="s">
        <v>8</v>
      </c>
      <c r="F8">
        <v>5</v>
      </c>
    </row>
    <row r="9" spans="1:6" x14ac:dyDescent="0.35">
      <c r="A9" t="s">
        <v>6</v>
      </c>
      <c r="B9">
        <v>2019</v>
      </c>
      <c r="C9" t="s">
        <v>90</v>
      </c>
      <c r="D9" t="s">
        <v>15</v>
      </c>
      <c r="E9" t="s">
        <v>8</v>
      </c>
      <c r="F9">
        <v>4.5</v>
      </c>
    </row>
    <row r="10" spans="1:6" x14ac:dyDescent="0.35">
      <c r="A10" t="s">
        <v>6</v>
      </c>
      <c r="B10">
        <v>2019</v>
      </c>
      <c r="C10" t="s">
        <v>90</v>
      </c>
      <c r="D10" t="s">
        <v>16</v>
      </c>
      <c r="E10" t="s">
        <v>8</v>
      </c>
      <c r="F10">
        <v>6.7</v>
      </c>
    </row>
    <row r="11" spans="1:6" x14ac:dyDescent="0.35">
      <c r="A11" t="s">
        <v>6</v>
      </c>
      <c r="B11">
        <v>2019</v>
      </c>
      <c r="C11" t="s">
        <v>90</v>
      </c>
      <c r="D11" t="s">
        <v>17</v>
      </c>
      <c r="E11" t="s">
        <v>8</v>
      </c>
      <c r="F11">
        <v>7.6</v>
      </c>
    </row>
    <row r="12" spans="1:6" x14ac:dyDescent="0.35">
      <c r="A12" t="s">
        <v>6</v>
      </c>
      <c r="B12">
        <v>2019</v>
      </c>
      <c r="C12" t="s">
        <v>90</v>
      </c>
      <c r="D12" t="s">
        <v>18</v>
      </c>
      <c r="E12" t="s">
        <v>8</v>
      </c>
      <c r="F12">
        <v>6.7</v>
      </c>
    </row>
    <row r="13" spans="1:6" x14ac:dyDescent="0.35">
      <c r="A13" t="s">
        <v>6</v>
      </c>
      <c r="B13">
        <v>2019</v>
      </c>
      <c r="C13" t="s">
        <v>90</v>
      </c>
      <c r="D13" t="s">
        <v>19</v>
      </c>
      <c r="E13" t="s">
        <v>8</v>
      </c>
      <c r="F13">
        <v>8.4</v>
      </c>
    </row>
    <row r="14" spans="1:6" x14ac:dyDescent="0.35">
      <c r="A14" t="s">
        <v>6</v>
      </c>
      <c r="B14">
        <v>2019</v>
      </c>
      <c r="C14" t="s">
        <v>90</v>
      </c>
      <c r="D14" t="s">
        <v>20</v>
      </c>
      <c r="E14" t="s">
        <v>8</v>
      </c>
      <c r="F14">
        <v>3.1</v>
      </c>
    </row>
    <row r="15" spans="1:6" x14ac:dyDescent="0.35">
      <c r="A15" t="s">
        <v>6</v>
      </c>
      <c r="B15">
        <v>2019</v>
      </c>
      <c r="C15" t="s">
        <v>90</v>
      </c>
      <c r="D15" t="s">
        <v>21</v>
      </c>
      <c r="E15" t="s">
        <v>8</v>
      </c>
      <c r="F15">
        <v>17.3</v>
      </c>
    </row>
    <row r="16" spans="1:6" x14ac:dyDescent="0.35">
      <c r="A16" t="s">
        <v>6</v>
      </c>
      <c r="B16">
        <v>2019</v>
      </c>
      <c r="C16" t="s">
        <v>90</v>
      </c>
      <c r="D16" t="s">
        <v>22</v>
      </c>
      <c r="E16" t="s">
        <v>8</v>
      </c>
      <c r="F16">
        <v>3.4</v>
      </c>
    </row>
    <row r="17" spans="1:6" x14ac:dyDescent="0.35">
      <c r="A17" t="s">
        <v>6</v>
      </c>
      <c r="B17">
        <v>2019</v>
      </c>
      <c r="C17" t="s">
        <v>90</v>
      </c>
      <c r="D17" t="s">
        <v>23</v>
      </c>
      <c r="E17" t="s">
        <v>8</v>
      </c>
      <c r="F17">
        <v>3.5</v>
      </c>
    </row>
    <row r="18" spans="1:6" x14ac:dyDescent="0.35">
      <c r="A18" t="s">
        <v>6</v>
      </c>
      <c r="B18">
        <v>2019</v>
      </c>
      <c r="C18" t="s">
        <v>90</v>
      </c>
      <c r="D18" t="s">
        <v>24</v>
      </c>
      <c r="E18" t="s">
        <v>8</v>
      </c>
      <c r="F18">
        <v>5</v>
      </c>
    </row>
    <row r="19" spans="1:6" x14ac:dyDescent="0.35">
      <c r="A19" t="s">
        <v>6</v>
      </c>
      <c r="B19">
        <v>2019</v>
      </c>
      <c r="C19" t="s">
        <v>90</v>
      </c>
      <c r="D19" t="s">
        <v>25</v>
      </c>
      <c r="E19" t="s">
        <v>8</v>
      </c>
      <c r="F19">
        <v>10</v>
      </c>
    </row>
    <row r="20" spans="1:6" x14ac:dyDescent="0.35">
      <c r="A20" t="s">
        <v>6</v>
      </c>
      <c r="B20">
        <v>2019</v>
      </c>
      <c r="C20" t="s">
        <v>90</v>
      </c>
      <c r="D20" t="s">
        <v>26</v>
      </c>
      <c r="E20" t="s">
        <v>8</v>
      </c>
      <c r="F20">
        <v>6.3</v>
      </c>
    </row>
    <row r="21" spans="1:6" x14ac:dyDescent="0.35">
      <c r="A21" t="s">
        <v>6</v>
      </c>
      <c r="B21">
        <v>2019</v>
      </c>
      <c r="C21" t="s">
        <v>90</v>
      </c>
      <c r="D21" t="s">
        <v>27</v>
      </c>
      <c r="E21" t="s">
        <v>8</v>
      </c>
      <c r="F21">
        <v>6.3</v>
      </c>
    </row>
    <row r="22" spans="1:6" x14ac:dyDescent="0.35">
      <c r="A22" t="s">
        <v>6</v>
      </c>
      <c r="B22">
        <v>2019</v>
      </c>
      <c r="C22" t="s">
        <v>90</v>
      </c>
      <c r="D22" t="s">
        <v>28</v>
      </c>
      <c r="E22" t="s">
        <v>8</v>
      </c>
      <c r="F22">
        <v>5.6</v>
      </c>
    </row>
    <row r="23" spans="1:6" x14ac:dyDescent="0.35">
      <c r="A23" t="s">
        <v>6</v>
      </c>
      <c r="B23">
        <v>2019</v>
      </c>
      <c r="C23" t="s">
        <v>90</v>
      </c>
      <c r="D23" t="s">
        <v>29</v>
      </c>
      <c r="E23" t="s">
        <v>8</v>
      </c>
      <c r="F23">
        <v>17.3</v>
      </c>
    </row>
    <row r="24" spans="1:6" x14ac:dyDescent="0.35">
      <c r="A24" t="s">
        <v>6</v>
      </c>
      <c r="B24">
        <v>2019</v>
      </c>
      <c r="C24" t="s">
        <v>90</v>
      </c>
      <c r="D24" t="s">
        <v>30</v>
      </c>
      <c r="E24" t="s">
        <v>8</v>
      </c>
      <c r="F24">
        <v>3.6</v>
      </c>
    </row>
    <row r="25" spans="1:6" x14ac:dyDescent="0.35">
      <c r="A25" t="s">
        <v>6</v>
      </c>
      <c r="B25">
        <v>2019</v>
      </c>
      <c r="C25" t="s">
        <v>90</v>
      </c>
      <c r="D25" t="s">
        <v>31</v>
      </c>
      <c r="E25" t="s">
        <v>8</v>
      </c>
      <c r="F25">
        <v>15.2</v>
      </c>
    </row>
    <row r="26" spans="1:6" x14ac:dyDescent="0.35">
      <c r="A26" t="s">
        <v>6</v>
      </c>
      <c r="B26">
        <v>2019</v>
      </c>
      <c r="C26" t="s">
        <v>90</v>
      </c>
      <c r="D26" t="s">
        <v>32</v>
      </c>
      <c r="E26" t="s">
        <v>8</v>
      </c>
      <c r="F26">
        <v>3.4</v>
      </c>
    </row>
    <row r="27" spans="1:6" x14ac:dyDescent="0.35">
      <c r="A27" t="s">
        <v>6</v>
      </c>
      <c r="B27">
        <v>2019</v>
      </c>
      <c r="C27" t="s">
        <v>90</v>
      </c>
      <c r="D27" t="s">
        <v>33</v>
      </c>
      <c r="E27" t="s">
        <v>8</v>
      </c>
      <c r="F27">
        <v>3.7</v>
      </c>
    </row>
    <row r="28" spans="1:6" x14ac:dyDescent="0.35">
      <c r="A28" t="s">
        <v>6</v>
      </c>
      <c r="B28">
        <v>2019</v>
      </c>
      <c r="C28" t="s">
        <v>90</v>
      </c>
      <c r="D28" t="s">
        <v>34</v>
      </c>
      <c r="E28" t="s">
        <v>8</v>
      </c>
      <c r="F28">
        <v>3.3</v>
      </c>
    </row>
    <row r="29" spans="1:6" x14ac:dyDescent="0.35">
      <c r="A29" t="s">
        <v>6</v>
      </c>
      <c r="B29">
        <v>2019</v>
      </c>
      <c r="C29" t="s">
        <v>90</v>
      </c>
      <c r="D29" t="s">
        <v>35</v>
      </c>
      <c r="E29" t="s">
        <v>8</v>
      </c>
      <c r="F29">
        <v>6.5</v>
      </c>
    </row>
    <row r="30" spans="1:6" x14ac:dyDescent="0.35">
      <c r="A30" t="s">
        <v>6</v>
      </c>
      <c r="B30">
        <v>2019</v>
      </c>
      <c r="C30" t="s">
        <v>90</v>
      </c>
      <c r="D30" t="s">
        <v>36</v>
      </c>
      <c r="E30" t="s">
        <v>8</v>
      </c>
      <c r="F30">
        <v>3.9</v>
      </c>
    </row>
    <row r="31" spans="1:6" x14ac:dyDescent="0.35">
      <c r="A31" t="s">
        <v>6</v>
      </c>
      <c r="B31">
        <v>2019</v>
      </c>
      <c r="C31" t="s">
        <v>90</v>
      </c>
      <c r="D31" t="s">
        <v>37</v>
      </c>
      <c r="E31" t="s">
        <v>8</v>
      </c>
      <c r="F31">
        <v>10.5</v>
      </c>
    </row>
    <row r="32" spans="1:6" x14ac:dyDescent="0.35">
      <c r="A32" t="s">
        <v>6</v>
      </c>
      <c r="B32">
        <v>2019</v>
      </c>
      <c r="C32" t="s">
        <v>90</v>
      </c>
      <c r="D32" t="s">
        <v>38</v>
      </c>
      <c r="E32" t="s">
        <v>8</v>
      </c>
      <c r="F32">
        <v>5.8</v>
      </c>
    </row>
    <row r="33" spans="1:6" x14ac:dyDescent="0.35">
      <c r="A33" t="s">
        <v>6</v>
      </c>
      <c r="B33">
        <v>2019</v>
      </c>
      <c r="C33" t="s">
        <v>90</v>
      </c>
      <c r="D33" t="s">
        <v>39</v>
      </c>
      <c r="E33" t="s">
        <v>8</v>
      </c>
      <c r="F33">
        <v>4.5</v>
      </c>
    </row>
    <row r="34" spans="1:6" x14ac:dyDescent="0.35">
      <c r="A34" t="s">
        <v>6</v>
      </c>
      <c r="B34">
        <v>2019</v>
      </c>
      <c r="C34" t="s">
        <v>90</v>
      </c>
      <c r="D34" t="s">
        <v>40</v>
      </c>
      <c r="E34" t="s">
        <v>8</v>
      </c>
      <c r="F34">
        <v>14.1</v>
      </c>
    </row>
    <row r="35" spans="1:6" x14ac:dyDescent="0.35">
      <c r="A35" t="s">
        <v>6</v>
      </c>
      <c r="B35">
        <v>2019</v>
      </c>
      <c r="C35" t="s">
        <v>90</v>
      </c>
      <c r="D35" t="s">
        <v>41</v>
      </c>
      <c r="E35" t="s">
        <v>8</v>
      </c>
      <c r="F35">
        <v>6.8</v>
      </c>
    </row>
    <row r="36" spans="1:6" x14ac:dyDescent="0.35">
      <c r="A36" t="s">
        <v>6</v>
      </c>
      <c r="B36">
        <v>2019</v>
      </c>
      <c r="C36" t="s">
        <v>90</v>
      </c>
      <c r="D36" t="s">
        <v>42</v>
      </c>
      <c r="E36" t="s">
        <v>8</v>
      </c>
      <c r="F36">
        <v>4.4000000000000004</v>
      </c>
    </row>
    <row r="37" spans="1:6" x14ac:dyDescent="0.35">
      <c r="A37" t="s">
        <v>6</v>
      </c>
      <c r="B37">
        <v>2019</v>
      </c>
      <c r="C37" t="s">
        <v>90</v>
      </c>
      <c r="D37" t="s">
        <v>43</v>
      </c>
      <c r="E37" t="s">
        <v>8</v>
      </c>
      <c r="F37">
        <v>13.7</v>
      </c>
    </row>
    <row r="38" spans="1:6" x14ac:dyDescent="0.35">
      <c r="A38" t="s">
        <v>6</v>
      </c>
      <c r="B38">
        <v>2019</v>
      </c>
      <c r="C38" t="s">
        <v>90</v>
      </c>
      <c r="D38" t="s">
        <v>44</v>
      </c>
      <c r="E38" t="s">
        <v>8</v>
      </c>
      <c r="F38">
        <v>8.4</v>
      </c>
    </row>
    <row r="39" spans="1:6" x14ac:dyDescent="0.35">
      <c r="A39" t="s">
        <v>6</v>
      </c>
      <c r="B39">
        <v>2019</v>
      </c>
      <c r="C39" t="s">
        <v>45</v>
      </c>
      <c r="D39" t="s">
        <v>7</v>
      </c>
      <c r="E39" t="s">
        <v>8</v>
      </c>
      <c r="F39">
        <v>4.7</v>
      </c>
    </row>
    <row r="40" spans="1:6" x14ac:dyDescent="0.35">
      <c r="A40" t="s">
        <v>6</v>
      </c>
      <c r="B40">
        <v>2019</v>
      </c>
      <c r="C40" t="s">
        <v>45</v>
      </c>
      <c r="D40" t="s">
        <v>9</v>
      </c>
      <c r="E40" t="s">
        <v>8</v>
      </c>
      <c r="F40">
        <v>5.8</v>
      </c>
    </row>
    <row r="41" spans="1:6" x14ac:dyDescent="0.35">
      <c r="A41" t="s">
        <v>6</v>
      </c>
      <c r="B41">
        <v>2019</v>
      </c>
      <c r="C41" t="s">
        <v>45</v>
      </c>
      <c r="D41" t="s">
        <v>10</v>
      </c>
      <c r="E41" t="s">
        <v>8</v>
      </c>
      <c r="F41">
        <v>4.5999999999999996</v>
      </c>
    </row>
    <row r="42" spans="1:6" x14ac:dyDescent="0.35">
      <c r="A42" t="s">
        <v>6</v>
      </c>
      <c r="B42">
        <v>2019</v>
      </c>
      <c r="C42" t="s">
        <v>45</v>
      </c>
      <c r="D42" t="s">
        <v>11</v>
      </c>
      <c r="E42" t="s">
        <v>8</v>
      </c>
      <c r="F42">
        <v>6.2</v>
      </c>
    </row>
    <row r="43" spans="1:6" x14ac:dyDescent="0.35">
      <c r="A43" t="s">
        <v>6</v>
      </c>
      <c r="B43">
        <v>2019</v>
      </c>
      <c r="C43" t="s">
        <v>45</v>
      </c>
      <c r="D43" t="s">
        <v>12</v>
      </c>
      <c r="E43" t="s">
        <v>8</v>
      </c>
      <c r="F43">
        <v>6.5</v>
      </c>
    </row>
    <row r="44" spans="1:6" x14ac:dyDescent="0.35">
      <c r="A44" t="s">
        <v>6</v>
      </c>
      <c r="B44">
        <v>2019</v>
      </c>
      <c r="C44" t="s">
        <v>45</v>
      </c>
      <c r="D44" t="s">
        <v>13</v>
      </c>
      <c r="E44" t="s">
        <v>8</v>
      </c>
      <c r="F44">
        <v>1.8</v>
      </c>
    </row>
    <row r="45" spans="1:6" x14ac:dyDescent="0.35">
      <c r="A45" t="s">
        <v>6</v>
      </c>
      <c r="B45">
        <v>2019</v>
      </c>
      <c r="C45" t="s">
        <v>45</v>
      </c>
      <c r="D45" t="s">
        <v>14</v>
      </c>
      <c r="E45" t="s">
        <v>8</v>
      </c>
      <c r="F45">
        <v>4.9000000000000004</v>
      </c>
    </row>
    <row r="46" spans="1:6" x14ac:dyDescent="0.35">
      <c r="A46" t="s">
        <v>6</v>
      </c>
      <c r="B46">
        <v>2019</v>
      </c>
      <c r="C46" t="s">
        <v>45</v>
      </c>
      <c r="D46" t="s">
        <v>15</v>
      </c>
      <c r="E46" t="s">
        <v>8</v>
      </c>
      <c r="F46">
        <v>4.0999999999999996</v>
      </c>
    </row>
    <row r="47" spans="1:6" x14ac:dyDescent="0.35">
      <c r="A47" t="s">
        <v>6</v>
      </c>
      <c r="B47">
        <v>2019</v>
      </c>
      <c r="C47" t="s">
        <v>45</v>
      </c>
      <c r="D47" t="s">
        <v>16</v>
      </c>
      <c r="E47" t="s">
        <v>8</v>
      </c>
      <c r="F47">
        <v>6.4</v>
      </c>
    </row>
    <row r="48" spans="1:6" x14ac:dyDescent="0.35">
      <c r="A48" t="s">
        <v>6</v>
      </c>
      <c r="B48">
        <v>2019</v>
      </c>
      <c r="C48" t="s">
        <v>45</v>
      </c>
      <c r="D48" t="s">
        <v>17</v>
      </c>
      <c r="E48" t="s">
        <v>8</v>
      </c>
      <c r="F48">
        <v>7.2</v>
      </c>
    </row>
    <row r="49" spans="1:6" x14ac:dyDescent="0.35">
      <c r="A49" t="s">
        <v>6</v>
      </c>
      <c r="B49">
        <v>2019</v>
      </c>
      <c r="C49" t="s">
        <v>45</v>
      </c>
      <c r="D49" t="s">
        <v>18</v>
      </c>
      <c r="E49" t="s">
        <v>8</v>
      </c>
      <c r="F49">
        <v>7.4</v>
      </c>
    </row>
    <row r="50" spans="1:6" x14ac:dyDescent="0.35">
      <c r="A50" t="s">
        <v>6</v>
      </c>
      <c r="B50">
        <v>2019</v>
      </c>
      <c r="C50" t="s">
        <v>45</v>
      </c>
      <c r="D50" t="s">
        <v>19</v>
      </c>
      <c r="E50" t="s">
        <v>8</v>
      </c>
      <c r="F50">
        <v>8.6</v>
      </c>
    </row>
    <row r="51" spans="1:6" x14ac:dyDescent="0.35">
      <c r="A51" t="s">
        <v>6</v>
      </c>
      <c r="B51">
        <v>2019</v>
      </c>
      <c r="C51" t="s">
        <v>45</v>
      </c>
      <c r="D51" t="s">
        <v>20</v>
      </c>
      <c r="E51" t="s">
        <v>8</v>
      </c>
      <c r="F51">
        <v>3.6</v>
      </c>
    </row>
    <row r="52" spans="1:6" x14ac:dyDescent="0.35">
      <c r="A52" t="s">
        <v>6</v>
      </c>
      <c r="B52">
        <v>2019</v>
      </c>
      <c r="C52" t="s">
        <v>45</v>
      </c>
      <c r="D52" t="s">
        <v>21</v>
      </c>
      <c r="E52" t="s">
        <v>8</v>
      </c>
      <c r="F52">
        <v>14.1</v>
      </c>
    </row>
    <row r="53" spans="1:6" x14ac:dyDescent="0.35">
      <c r="A53" t="s">
        <v>6</v>
      </c>
      <c r="B53">
        <v>2019</v>
      </c>
      <c r="C53" t="s">
        <v>45</v>
      </c>
      <c r="D53" t="s">
        <v>22</v>
      </c>
      <c r="E53" t="s">
        <v>8</v>
      </c>
      <c r="F53">
        <v>3.4</v>
      </c>
    </row>
    <row r="54" spans="1:6" x14ac:dyDescent="0.35">
      <c r="A54" t="s">
        <v>6</v>
      </c>
      <c r="B54">
        <v>2019</v>
      </c>
      <c r="C54" t="s">
        <v>45</v>
      </c>
      <c r="D54" t="s">
        <v>23</v>
      </c>
      <c r="E54" t="s">
        <v>8</v>
      </c>
      <c r="F54">
        <v>4</v>
      </c>
    </row>
    <row r="55" spans="1:6" x14ac:dyDescent="0.35">
      <c r="A55" t="s">
        <v>6</v>
      </c>
      <c r="B55">
        <v>2019</v>
      </c>
      <c r="C55" t="s">
        <v>45</v>
      </c>
      <c r="D55" t="s">
        <v>24</v>
      </c>
      <c r="E55" t="s">
        <v>8</v>
      </c>
      <c r="F55">
        <v>5.2</v>
      </c>
    </row>
    <row r="56" spans="1:6" x14ac:dyDescent="0.35">
      <c r="A56" t="s">
        <v>6</v>
      </c>
      <c r="B56">
        <v>2019</v>
      </c>
      <c r="C56" t="s">
        <v>45</v>
      </c>
      <c r="D56" t="s">
        <v>25</v>
      </c>
      <c r="E56" t="s">
        <v>8</v>
      </c>
      <c r="F56">
        <v>9.3000000000000007</v>
      </c>
    </row>
    <row r="57" spans="1:6" x14ac:dyDescent="0.35">
      <c r="A57" t="s">
        <v>6</v>
      </c>
      <c r="B57">
        <v>2019</v>
      </c>
      <c r="C57" t="s">
        <v>45</v>
      </c>
      <c r="D57" t="s">
        <v>26</v>
      </c>
      <c r="E57" t="s">
        <v>8</v>
      </c>
      <c r="F57">
        <v>7.3</v>
      </c>
    </row>
    <row r="58" spans="1:6" x14ac:dyDescent="0.35">
      <c r="A58" t="s">
        <v>6</v>
      </c>
      <c r="B58">
        <v>2019</v>
      </c>
      <c r="C58" t="s">
        <v>45</v>
      </c>
      <c r="D58" t="s">
        <v>27</v>
      </c>
      <c r="E58" t="s">
        <v>8</v>
      </c>
      <c r="F58">
        <v>7.3</v>
      </c>
    </row>
    <row r="59" spans="1:6" x14ac:dyDescent="0.35">
      <c r="A59" t="s">
        <v>6</v>
      </c>
      <c r="B59">
        <v>2019</v>
      </c>
      <c r="C59" t="s">
        <v>45</v>
      </c>
      <c r="D59" t="s">
        <v>28</v>
      </c>
      <c r="E59" t="s">
        <v>8</v>
      </c>
      <c r="F59">
        <v>5.7</v>
      </c>
    </row>
    <row r="60" spans="1:6" x14ac:dyDescent="0.35">
      <c r="A60" t="s">
        <v>6</v>
      </c>
      <c r="B60">
        <v>2019</v>
      </c>
      <c r="C60" t="s">
        <v>45</v>
      </c>
      <c r="D60" t="s">
        <v>29</v>
      </c>
      <c r="E60" t="s">
        <v>8</v>
      </c>
      <c r="F60">
        <v>16.600000000000001</v>
      </c>
    </row>
    <row r="61" spans="1:6" x14ac:dyDescent="0.35">
      <c r="A61" t="s">
        <v>6</v>
      </c>
      <c r="B61">
        <v>2019</v>
      </c>
      <c r="C61" t="s">
        <v>45</v>
      </c>
      <c r="D61" t="s">
        <v>30</v>
      </c>
      <c r="E61" t="s">
        <v>8</v>
      </c>
      <c r="F61">
        <v>3.4</v>
      </c>
    </row>
    <row r="62" spans="1:6" x14ac:dyDescent="0.35">
      <c r="A62" t="s">
        <v>6</v>
      </c>
      <c r="B62">
        <v>2019</v>
      </c>
      <c r="C62" t="s">
        <v>45</v>
      </c>
      <c r="D62" t="s">
        <v>31</v>
      </c>
      <c r="E62" t="s">
        <v>8</v>
      </c>
      <c r="F62">
        <v>15</v>
      </c>
    </row>
    <row r="63" spans="1:6" x14ac:dyDescent="0.35">
      <c r="A63" t="s">
        <v>6</v>
      </c>
      <c r="B63">
        <v>2019</v>
      </c>
      <c r="C63" t="s">
        <v>45</v>
      </c>
      <c r="D63" t="s">
        <v>32</v>
      </c>
      <c r="E63" t="s">
        <v>8</v>
      </c>
      <c r="F63">
        <v>3.4</v>
      </c>
    </row>
    <row r="64" spans="1:6" x14ac:dyDescent="0.35">
      <c r="A64" t="s">
        <v>6</v>
      </c>
      <c r="B64">
        <v>2019</v>
      </c>
      <c r="C64" t="s">
        <v>45</v>
      </c>
      <c r="D64" t="s">
        <v>33</v>
      </c>
      <c r="E64" t="s">
        <v>8</v>
      </c>
      <c r="F64">
        <v>4.0999999999999996</v>
      </c>
    </row>
    <row r="65" spans="1:6" x14ac:dyDescent="0.35">
      <c r="A65" t="s">
        <v>6</v>
      </c>
      <c r="B65">
        <v>2019</v>
      </c>
      <c r="C65" t="s">
        <v>45</v>
      </c>
      <c r="D65" t="s">
        <v>34</v>
      </c>
      <c r="E65" t="s">
        <v>8</v>
      </c>
      <c r="F65">
        <v>3.1</v>
      </c>
    </row>
    <row r="66" spans="1:6" x14ac:dyDescent="0.35">
      <c r="A66" t="s">
        <v>6</v>
      </c>
      <c r="B66">
        <v>2019</v>
      </c>
      <c r="C66" t="s">
        <v>45</v>
      </c>
      <c r="D66" t="s">
        <v>35</v>
      </c>
      <c r="E66" t="s">
        <v>8</v>
      </c>
      <c r="F66">
        <v>6.1</v>
      </c>
    </row>
    <row r="67" spans="1:6" x14ac:dyDescent="0.35">
      <c r="A67" t="s">
        <v>6</v>
      </c>
      <c r="B67">
        <v>2019</v>
      </c>
      <c r="C67" t="s">
        <v>45</v>
      </c>
      <c r="D67" t="s">
        <v>36</v>
      </c>
      <c r="E67" t="s">
        <v>8</v>
      </c>
      <c r="F67">
        <v>4.4000000000000004</v>
      </c>
    </row>
    <row r="68" spans="1:6" x14ac:dyDescent="0.35">
      <c r="A68" t="s">
        <v>6</v>
      </c>
      <c r="B68">
        <v>2019</v>
      </c>
      <c r="C68" t="s">
        <v>45</v>
      </c>
      <c r="D68" t="s">
        <v>37</v>
      </c>
      <c r="E68" t="s">
        <v>8</v>
      </c>
      <c r="F68">
        <v>10.4</v>
      </c>
    </row>
    <row r="69" spans="1:6" x14ac:dyDescent="0.35">
      <c r="A69" t="s">
        <v>6</v>
      </c>
      <c r="B69">
        <v>2019</v>
      </c>
      <c r="C69" t="s">
        <v>45</v>
      </c>
      <c r="D69" t="s">
        <v>38</v>
      </c>
      <c r="E69" t="s">
        <v>8</v>
      </c>
      <c r="F69">
        <v>5.7</v>
      </c>
    </row>
    <row r="70" spans="1:6" x14ac:dyDescent="0.35">
      <c r="A70" t="s">
        <v>6</v>
      </c>
      <c r="B70">
        <v>2019</v>
      </c>
      <c r="C70" t="s">
        <v>45</v>
      </c>
      <c r="D70" t="s">
        <v>39</v>
      </c>
      <c r="E70" t="s">
        <v>8</v>
      </c>
      <c r="F70">
        <v>4.0999999999999996</v>
      </c>
    </row>
    <row r="71" spans="1:6" x14ac:dyDescent="0.35">
      <c r="A71" t="s">
        <v>6</v>
      </c>
      <c r="B71">
        <v>2019</v>
      </c>
      <c r="C71" t="s">
        <v>45</v>
      </c>
      <c r="D71" t="s">
        <v>40</v>
      </c>
      <c r="E71" t="s">
        <v>8</v>
      </c>
      <c r="F71">
        <v>12.5</v>
      </c>
    </row>
    <row r="72" spans="1:6" x14ac:dyDescent="0.35">
      <c r="A72" t="s">
        <v>6</v>
      </c>
      <c r="B72">
        <v>2019</v>
      </c>
      <c r="C72" t="s">
        <v>45</v>
      </c>
      <c r="D72" t="s">
        <v>41</v>
      </c>
      <c r="E72" t="s">
        <v>8</v>
      </c>
      <c r="F72">
        <v>6.9</v>
      </c>
    </row>
    <row r="73" spans="1:6" x14ac:dyDescent="0.35">
      <c r="A73" t="s">
        <v>6</v>
      </c>
      <c r="B73">
        <v>2019</v>
      </c>
      <c r="C73" t="s">
        <v>45</v>
      </c>
      <c r="D73" t="s">
        <v>42</v>
      </c>
      <c r="E73" t="s">
        <v>8</v>
      </c>
      <c r="F73">
        <v>4.3</v>
      </c>
    </row>
    <row r="74" spans="1:6" x14ac:dyDescent="0.35">
      <c r="A74" t="s">
        <v>6</v>
      </c>
      <c r="B74">
        <v>2019</v>
      </c>
      <c r="C74" t="s">
        <v>45</v>
      </c>
      <c r="D74" t="s">
        <v>43</v>
      </c>
      <c r="E74" t="s">
        <v>8</v>
      </c>
      <c r="F74">
        <v>12.6</v>
      </c>
    </row>
    <row r="75" spans="1:6" x14ac:dyDescent="0.35">
      <c r="A75" t="s">
        <v>6</v>
      </c>
      <c r="B75">
        <v>2019</v>
      </c>
      <c r="C75" t="s">
        <v>45</v>
      </c>
      <c r="D75" t="s">
        <v>44</v>
      </c>
      <c r="E75" t="s">
        <v>8</v>
      </c>
      <c r="F75">
        <v>8.6</v>
      </c>
    </row>
    <row r="76" spans="1:6" x14ac:dyDescent="0.35">
      <c r="A76" t="s">
        <v>6</v>
      </c>
      <c r="B76">
        <v>2019</v>
      </c>
      <c r="C76" t="s">
        <v>46</v>
      </c>
      <c r="D76" t="s">
        <v>7</v>
      </c>
      <c r="E76" t="s">
        <v>8</v>
      </c>
      <c r="F76">
        <v>4.4000000000000004</v>
      </c>
    </row>
    <row r="77" spans="1:6" x14ac:dyDescent="0.35">
      <c r="A77" t="s">
        <v>6</v>
      </c>
      <c r="B77">
        <v>2019</v>
      </c>
      <c r="C77" t="s">
        <v>46</v>
      </c>
      <c r="D77" t="s">
        <v>9</v>
      </c>
      <c r="E77" t="s">
        <v>8</v>
      </c>
      <c r="F77">
        <v>4.9000000000000004</v>
      </c>
    </row>
    <row r="78" spans="1:6" x14ac:dyDescent="0.35">
      <c r="A78" t="s">
        <v>6</v>
      </c>
      <c r="B78">
        <v>2019</v>
      </c>
      <c r="C78" t="s">
        <v>46</v>
      </c>
      <c r="D78" t="s">
        <v>10</v>
      </c>
      <c r="E78" t="s">
        <v>8</v>
      </c>
      <c r="F78">
        <v>3.9</v>
      </c>
    </row>
    <row r="79" spans="1:6" x14ac:dyDescent="0.35">
      <c r="A79" t="s">
        <v>6</v>
      </c>
      <c r="B79">
        <v>2019</v>
      </c>
      <c r="C79" t="s">
        <v>46</v>
      </c>
      <c r="D79" t="s">
        <v>11</v>
      </c>
      <c r="E79" t="s">
        <v>8</v>
      </c>
      <c r="F79">
        <v>7.2</v>
      </c>
    </row>
    <row r="80" spans="1:6" x14ac:dyDescent="0.35">
      <c r="A80" t="s">
        <v>6</v>
      </c>
      <c r="B80">
        <v>2019</v>
      </c>
      <c r="C80" t="s">
        <v>46</v>
      </c>
      <c r="D80" t="s">
        <v>12</v>
      </c>
      <c r="E80" t="s">
        <v>8</v>
      </c>
      <c r="F80">
        <v>8</v>
      </c>
    </row>
    <row r="81" spans="1:6" x14ac:dyDescent="0.35">
      <c r="A81" t="s">
        <v>6</v>
      </c>
      <c r="B81">
        <v>2019</v>
      </c>
      <c r="C81" t="s">
        <v>46</v>
      </c>
      <c r="D81" t="s">
        <v>13</v>
      </c>
      <c r="E81" t="s">
        <v>8</v>
      </c>
      <c r="F81">
        <v>2.4</v>
      </c>
    </row>
    <row r="82" spans="1:6" x14ac:dyDescent="0.35">
      <c r="A82" t="s">
        <v>6</v>
      </c>
      <c r="B82">
        <v>2019</v>
      </c>
      <c r="C82" t="s">
        <v>46</v>
      </c>
      <c r="D82" t="s">
        <v>14</v>
      </c>
      <c r="E82" t="s">
        <v>8</v>
      </c>
      <c r="F82">
        <v>5.3</v>
      </c>
    </row>
    <row r="83" spans="1:6" x14ac:dyDescent="0.35">
      <c r="A83" t="s">
        <v>6</v>
      </c>
      <c r="B83">
        <v>2019</v>
      </c>
      <c r="C83" t="s">
        <v>46</v>
      </c>
      <c r="D83" t="s">
        <v>15</v>
      </c>
      <c r="E83" t="s">
        <v>8</v>
      </c>
      <c r="F83">
        <v>4.9000000000000004</v>
      </c>
    </row>
    <row r="84" spans="1:6" x14ac:dyDescent="0.35">
      <c r="A84" t="s">
        <v>6</v>
      </c>
      <c r="B84">
        <v>2019</v>
      </c>
      <c r="C84" t="s">
        <v>46</v>
      </c>
      <c r="D84" t="s">
        <v>16</v>
      </c>
      <c r="E84" t="s">
        <v>8</v>
      </c>
      <c r="F84">
        <v>7.1</v>
      </c>
    </row>
    <row r="85" spans="1:6" x14ac:dyDescent="0.35">
      <c r="A85" t="s">
        <v>6</v>
      </c>
      <c r="B85">
        <v>2019</v>
      </c>
      <c r="C85" t="s">
        <v>46</v>
      </c>
      <c r="D85" t="s">
        <v>17</v>
      </c>
      <c r="E85" t="s">
        <v>8</v>
      </c>
      <c r="F85">
        <v>7.9</v>
      </c>
    </row>
    <row r="86" spans="1:6" x14ac:dyDescent="0.35">
      <c r="A86" t="s">
        <v>6</v>
      </c>
      <c r="B86">
        <v>2019</v>
      </c>
      <c r="C86" t="s">
        <v>46</v>
      </c>
      <c r="D86" t="s">
        <v>18</v>
      </c>
      <c r="E86" t="s">
        <v>8</v>
      </c>
      <c r="F86">
        <v>6.2</v>
      </c>
    </row>
    <row r="87" spans="1:6" x14ac:dyDescent="0.35">
      <c r="A87" t="s">
        <v>6</v>
      </c>
      <c r="B87">
        <v>2019</v>
      </c>
      <c r="C87" t="s">
        <v>46</v>
      </c>
      <c r="D87" t="s">
        <v>19</v>
      </c>
      <c r="E87" t="s">
        <v>8</v>
      </c>
      <c r="F87">
        <v>8.4</v>
      </c>
    </row>
    <row r="88" spans="1:6" x14ac:dyDescent="0.35">
      <c r="A88" t="s">
        <v>6</v>
      </c>
      <c r="B88">
        <v>2019</v>
      </c>
      <c r="C88" t="s">
        <v>46</v>
      </c>
      <c r="D88" t="s">
        <v>20</v>
      </c>
      <c r="E88" t="s">
        <v>8</v>
      </c>
      <c r="F88">
        <v>2.7</v>
      </c>
    </row>
    <row r="89" spans="1:6" x14ac:dyDescent="0.35">
      <c r="A89" t="s">
        <v>6</v>
      </c>
      <c r="B89">
        <v>2019</v>
      </c>
      <c r="C89" t="s">
        <v>46</v>
      </c>
      <c r="D89" t="s">
        <v>21</v>
      </c>
      <c r="E89" t="s">
        <v>8</v>
      </c>
      <c r="F89">
        <v>21.5</v>
      </c>
    </row>
    <row r="90" spans="1:6" x14ac:dyDescent="0.35">
      <c r="A90" t="s">
        <v>6</v>
      </c>
      <c r="B90">
        <v>2019</v>
      </c>
      <c r="C90" t="s">
        <v>46</v>
      </c>
      <c r="D90" t="s">
        <v>22</v>
      </c>
      <c r="E90" t="s">
        <v>8</v>
      </c>
      <c r="F90">
        <v>3.5</v>
      </c>
    </row>
    <row r="91" spans="1:6" x14ac:dyDescent="0.35">
      <c r="A91" t="s">
        <v>6</v>
      </c>
      <c r="B91">
        <v>2019</v>
      </c>
      <c r="C91" t="s">
        <v>46</v>
      </c>
      <c r="D91" t="s">
        <v>23</v>
      </c>
      <c r="E91" t="s">
        <v>8</v>
      </c>
      <c r="F91">
        <v>3.1</v>
      </c>
    </row>
    <row r="92" spans="1:6" x14ac:dyDescent="0.35">
      <c r="A92" t="s">
        <v>6</v>
      </c>
      <c r="B92">
        <v>2019</v>
      </c>
      <c r="C92" t="s">
        <v>46</v>
      </c>
      <c r="D92" t="s">
        <v>24</v>
      </c>
      <c r="E92" t="s">
        <v>8</v>
      </c>
      <c r="F92">
        <v>4.7</v>
      </c>
    </row>
    <row r="93" spans="1:6" x14ac:dyDescent="0.35">
      <c r="A93" t="s">
        <v>6</v>
      </c>
      <c r="B93">
        <v>2019</v>
      </c>
      <c r="C93" t="s">
        <v>46</v>
      </c>
      <c r="D93" t="s">
        <v>25</v>
      </c>
      <c r="E93" t="s">
        <v>8</v>
      </c>
      <c r="F93">
        <v>11.1</v>
      </c>
    </row>
    <row r="94" spans="1:6" x14ac:dyDescent="0.35">
      <c r="A94" t="s">
        <v>6</v>
      </c>
      <c r="B94">
        <v>2019</v>
      </c>
      <c r="C94" t="s">
        <v>46</v>
      </c>
      <c r="D94" t="s">
        <v>26</v>
      </c>
      <c r="E94" t="s">
        <v>8</v>
      </c>
      <c r="F94">
        <v>5.4</v>
      </c>
    </row>
    <row r="95" spans="1:6" x14ac:dyDescent="0.35">
      <c r="A95" t="s">
        <v>6</v>
      </c>
      <c r="B95">
        <v>2019</v>
      </c>
      <c r="C95" t="s">
        <v>46</v>
      </c>
      <c r="D95" t="s">
        <v>27</v>
      </c>
      <c r="E95" t="s">
        <v>8</v>
      </c>
      <c r="F95">
        <v>5.5</v>
      </c>
    </row>
    <row r="96" spans="1:6" x14ac:dyDescent="0.35">
      <c r="A96" t="s">
        <v>6</v>
      </c>
      <c r="B96">
        <v>2019</v>
      </c>
      <c r="C96" t="s">
        <v>46</v>
      </c>
      <c r="D96" t="s">
        <v>28</v>
      </c>
      <c r="E96" t="s">
        <v>8</v>
      </c>
      <c r="F96">
        <v>5.5</v>
      </c>
    </row>
    <row r="97" spans="1:6" x14ac:dyDescent="0.35">
      <c r="A97" t="s">
        <v>6</v>
      </c>
      <c r="B97">
        <v>2019</v>
      </c>
      <c r="C97" t="s">
        <v>46</v>
      </c>
      <c r="D97" t="s">
        <v>29</v>
      </c>
      <c r="E97" t="s">
        <v>8</v>
      </c>
      <c r="F97">
        <v>18.399999999999999</v>
      </c>
    </row>
    <row r="98" spans="1:6" x14ac:dyDescent="0.35">
      <c r="A98" t="s">
        <v>6</v>
      </c>
      <c r="B98">
        <v>2019</v>
      </c>
      <c r="C98" t="s">
        <v>46</v>
      </c>
      <c r="D98" t="s">
        <v>30</v>
      </c>
      <c r="E98" t="s">
        <v>8</v>
      </c>
      <c r="F98">
        <v>4</v>
      </c>
    </row>
    <row r="99" spans="1:6" x14ac:dyDescent="0.35">
      <c r="A99" t="s">
        <v>6</v>
      </c>
      <c r="B99">
        <v>2019</v>
      </c>
      <c r="C99" t="s">
        <v>46</v>
      </c>
      <c r="D99" t="s">
        <v>31</v>
      </c>
      <c r="E99" t="s">
        <v>8</v>
      </c>
      <c r="F99">
        <v>15.7</v>
      </c>
    </row>
    <row r="100" spans="1:6" x14ac:dyDescent="0.35">
      <c r="A100" t="s">
        <v>6</v>
      </c>
      <c r="B100">
        <v>2019</v>
      </c>
      <c r="C100" t="s">
        <v>46</v>
      </c>
      <c r="D100" t="s">
        <v>32</v>
      </c>
      <c r="E100" t="s">
        <v>8</v>
      </c>
      <c r="F100">
        <v>3.4</v>
      </c>
    </row>
    <row r="101" spans="1:6" x14ac:dyDescent="0.35">
      <c r="A101" t="s">
        <v>6</v>
      </c>
      <c r="B101">
        <v>2019</v>
      </c>
      <c r="C101" t="s">
        <v>46</v>
      </c>
      <c r="D101" t="s">
        <v>33</v>
      </c>
      <c r="E101" t="s">
        <v>8</v>
      </c>
      <c r="F101">
        <v>3.4</v>
      </c>
    </row>
    <row r="102" spans="1:6" x14ac:dyDescent="0.35">
      <c r="A102" t="s">
        <v>6</v>
      </c>
      <c r="B102">
        <v>2019</v>
      </c>
      <c r="C102" t="s">
        <v>46</v>
      </c>
      <c r="D102" t="s">
        <v>34</v>
      </c>
      <c r="E102" t="s">
        <v>8</v>
      </c>
      <c r="F102">
        <v>3.6</v>
      </c>
    </row>
    <row r="103" spans="1:6" x14ac:dyDescent="0.35">
      <c r="A103" t="s">
        <v>6</v>
      </c>
      <c r="B103">
        <v>2019</v>
      </c>
      <c r="C103" t="s">
        <v>46</v>
      </c>
      <c r="D103" t="s">
        <v>35</v>
      </c>
      <c r="E103" t="s">
        <v>8</v>
      </c>
      <c r="F103">
        <v>7.2</v>
      </c>
    </row>
    <row r="104" spans="1:6" x14ac:dyDescent="0.35">
      <c r="A104" t="s">
        <v>6</v>
      </c>
      <c r="B104">
        <v>2019</v>
      </c>
      <c r="C104" t="s">
        <v>46</v>
      </c>
      <c r="D104" t="s">
        <v>36</v>
      </c>
      <c r="E104" t="s">
        <v>8</v>
      </c>
      <c r="F104">
        <v>3.4</v>
      </c>
    </row>
    <row r="105" spans="1:6" x14ac:dyDescent="0.35">
      <c r="A105" t="s">
        <v>6</v>
      </c>
      <c r="B105">
        <v>2019</v>
      </c>
      <c r="C105" t="s">
        <v>46</v>
      </c>
      <c r="D105" t="s">
        <v>37</v>
      </c>
      <c r="E105" t="s">
        <v>8</v>
      </c>
      <c r="F105">
        <v>11.2</v>
      </c>
    </row>
    <row r="106" spans="1:6" x14ac:dyDescent="0.35">
      <c r="A106" t="s">
        <v>6</v>
      </c>
      <c r="B106">
        <v>2019</v>
      </c>
      <c r="C106" t="s">
        <v>46</v>
      </c>
      <c r="D106" t="s">
        <v>38</v>
      </c>
      <c r="E106" t="s">
        <v>8</v>
      </c>
      <c r="F106">
        <v>6</v>
      </c>
    </row>
    <row r="107" spans="1:6" x14ac:dyDescent="0.35">
      <c r="A107" t="s">
        <v>6</v>
      </c>
      <c r="B107">
        <v>2019</v>
      </c>
      <c r="C107" t="s">
        <v>46</v>
      </c>
      <c r="D107" t="s">
        <v>39</v>
      </c>
      <c r="E107" t="s">
        <v>8</v>
      </c>
      <c r="F107">
        <v>5</v>
      </c>
    </row>
    <row r="108" spans="1:6" x14ac:dyDescent="0.35">
      <c r="A108" t="s">
        <v>6</v>
      </c>
      <c r="B108">
        <v>2019</v>
      </c>
      <c r="C108" t="s">
        <v>46</v>
      </c>
      <c r="D108" t="s">
        <v>40</v>
      </c>
      <c r="E108" t="s">
        <v>8</v>
      </c>
      <c r="F108">
        <v>16</v>
      </c>
    </row>
    <row r="109" spans="1:6" x14ac:dyDescent="0.35">
      <c r="A109" t="s">
        <v>6</v>
      </c>
      <c r="B109">
        <v>2019</v>
      </c>
      <c r="C109" t="s">
        <v>46</v>
      </c>
      <c r="D109" t="s">
        <v>41</v>
      </c>
      <c r="E109" t="s">
        <v>8</v>
      </c>
      <c r="F109">
        <v>7</v>
      </c>
    </row>
    <row r="110" spans="1:6" x14ac:dyDescent="0.35">
      <c r="A110" t="s">
        <v>6</v>
      </c>
      <c r="B110">
        <v>2019</v>
      </c>
      <c r="C110" t="s">
        <v>46</v>
      </c>
      <c r="D110" t="s">
        <v>42</v>
      </c>
      <c r="E110" t="s">
        <v>8</v>
      </c>
      <c r="F110">
        <v>4.7</v>
      </c>
    </row>
    <row r="111" spans="1:6" x14ac:dyDescent="0.35">
      <c r="A111" t="s">
        <v>6</v>
      </c>
      <c r="B111">
        <v>2019</v>
      </c>
      <c r="C111" t="s">
        <v>46</v>
      </c>
      <c r="D111" t="s">
        <v>43</v>
      </c>
      <c r="E111" t="s">
        <v>8</v>
      </c>
      <c r="F111">
        <v>16.5</v>
      </c>
    </row>
    <row r="112" spans="1:6" x14ac:dyDescent="0.35">
      <c r="A112" t="s">
        <v>6</v>
      </c>
      <c r="B112">
        <v>2019</v>
      </c>
      <c r="C112" t="s">
        <v>46</v>
      </c>
      <c r="D112" t="s">
        <v>44</v>
      </c>
      <c r="E112" t="s">
        <v>8</v>
      </c>
      <c r="F112">
        <v>8.4</v>
      </c>
    </row>
    <row r="113" spans="1:6" x14ac:dyDescent="0.35">
      <c r="A113" t="s">
        <v>6</v>
      </c>
      <c r="B113">
        <v>2020</v>
      </c>
      <c r="C113" t="s">
        <v>90</v>
      </c>
      <c r="D113" t="s">
        <v>7</v>
      </c>
      <c r="E113" t="s">
        <v>8</v>
      </c>
      <c r="F113">
        <v>5.4</v>
      </c>
    </row>
    <row r="114" spans="1:6" x14ac:dyDescent="0.35">
      <c r="A114" t="s">
        <v>6</v>
      </c>
      <c r="B114">
        <v>2020</v>
      </c>
      <c r="C114" t="s">
        <v>90</v>
      </c>
      <c r="D114" t="s">
        <v>9</v>
      </c>
      <c r="E114" t="s">
        <v>8</v>
      </c>
      <c r="F114">
        <v>5.6</v>
      </c>
    </row>
    <row r="115" spans="1:6" x14ac:dyDescent="0.35">
      <c r="A115" t="s">
        <v>6</v>
      </c>
      <c r="B115">
        <v>2020</v>
      </c>
      <c r="C115" t="s">
        <v>90</v>
      </c>
      <c r="D115" t="s">
        <v>10</v>
      </c>
      <c r="E115" t="s">
        <v>8</v>
      </c>
      <c r="F115">
        <v>5.0999999999999996</v>
      </c>
    </row>
    <row r="116" spans="1:6" x14ac:dyDescent="0.35">
      <c r="A116" t="s">
        <v>6</v>
      </c>
      <c r="B116">
        <v>2020</v>
      </c>
      <c r="C116" t="s">
        <v>90</v>
      </c>
      <c r="D116" t="s">
        <v>11</v>
      </c>
      <c r="E116" t="s">
        <v>8</v>
      </c>
      <c r="F116">
        <v>7.5</v>
      </c>
    </row>
    <row r="117" spans="1:6" x14ac:dyDescent="0.35">
      <c r="A117" t="s">
        <v>6</v>
      </c>
      <c r="B117">
        <v>2020</v>
      </c>
      <c r="C117" t="s">
        <v>90</v>
      </c>
      <c r="D117" t="s">
        <v>12</v>
      </c>
      <c r="E117" t="s">
        <v>8</v>
      </c>
      <c r="F117">
        <v>7.6</v>
      </c>
    </row>
    <row r="118" spans="1:6" x14ac:dyDescent="0.35">
      <c r="A118" t="s">
        <v>6</v>
      </c>
      <c r="B118">
        <v>2020</v>
      </c>
      <c r="C118" t="s">
        <v>90</v>
      </c>
      <c r="D118" t="s">
        <v>13</v>
      </c>
      <c r="E118" t="s">
        <v>8</v>
      </c>
      <c r="F118">
        <v>2.6</v>
      </c>
    </row>
    <row r="119" spans="1:6" x14ac:dyDescent="0.35">
      <c r="A119" t="s">
        <v>6</v>
      </c>
      <c r="B119">
        <v>2020</v>
      </c>
      <c r="C119" t="s">
        <v>90</v>
      </c>
      <c r="D119" t="s">
        <v>14</v>
      </c>
      <c r="E119" t="s">
        <v>8</v>
      </c>
      <c r="F119">
        <v>5.6</v>
      </c>
    </row>
    <row r="120" spans="1:6" x14ac:dyDescent="0.35">
      <c r="A120" t="s">
        <v>6</v>
      </c>
      <c r="B120">
        <v>2020</v>
      </c>
      <c r="C120" t="s">
        <v>90</v>
      </c>
      <c r="D120" t="s">
        <v>15</v>
      </c>
      <c r="E120" t="s">
        <v>8</v>
      </c>
      <c r="F120">
        <v>7</v>
      </c>
    </row>
    <row r="121" spans="1:6" x14ac:dyDescent="0.35">
      <c r="A121" t="s">
        <v>6</v>
      </c>
      <c r="B121">
        <v>2020</v>
      </c>
      <c r="C121" t="s">
        <v>90</v>
      </c>
      <c r="D121" t="s">
        <v>16</v>
      </c>
      <c r="E121" t="s">
        <v>8</v>
      </c>
      <c r="F121">
        <v>7.1</v>
      </c>
    </row>
    <row r="122" spans="1:6" x14ac:dyDescent="0.35">
      <c r="A122" t="s">
        <v>6</v>
      </c>
      <c r="B122">
        <v>2020</v>
      </c>
      <c r="C122" t="s">
        <v>90</v>
      </c>
      <c r="D122" t="s">
        <v>17</v>
      </c>
      <c r="E122" t="s">
        <v>8</v>
      </c>
      <c r="F122">
        <v>7.9</v>
      </c>
    </row>
    <row r="123" spans="1:6" x14ac:dyDescent="0.35">
      <c r="A123" t="s">
        <v>6</v>
      </c>
      <c r="B123">
        <v>2020</v>
      </c>
      <c r="C123" t="s">
        <v>90</v>
      </c>
      <c r="D123" t="s">
        <v>18</v>
      </c>
      <c r="E123" t="s">
        <v>8</v>
      </c>
      <c r="F123">
        <v>7.8</v>
      </c>
    </row>
    <row r="124" spans="1:6" x14ac:dyDescent="0.35">
      <c r="A124" t="s">
        <v>6</v>
      </c>
      <c r="B124">
        <v>2020</v>
      </c>
      <c r="C124" t="s">
        <v>90</v>
      </c>
      <c r="D124" t="s">
        <v>19</v>
      </c>
      <c r="E124" t="s">
        <v>8</v>
      </c>
      <c r="F124">
        <v>8</v>
      </c>
    </row>
    <row r="125" spans="1:6" x14ac:dyDescent="0.35">
      <c r="A125" t="s">
        <v>6</v>
      </c>
      <c r="B125">
        <v>2020</v>
      </c>
      <c r="C125" t="s">
        <v>90</v>
      </c>
      <c r="D125" t="s">
        <v>20</v>
      </c>
      <c r="E125" t="s">
        <v>8</v>
      </c>
      <c r="F125">
        <v>3.9</v>
      </c>
    </row>
    <row r="126" spans="1:6" x14ac:dyDescent="0.35">
      <c r="A126" t="s">
        <v>6</v>
      </c>
      <c r="B126">
        <v>2020</v>
      </c>
      <c r="C126" t="s">
        <v>90</v>
      </c>
      <c r="D126" t="s">
        <v>21</v>
      </c>
      <c r="E126" t="s">
        <v>8</v>
      </c>
      <c r="F126">
        <v>16.3</v>
      </c>
    </row>
    <row r="127" spans="1:6" x14ac:dyDescent="0.35">
      <c r="A127" t="s">
        <v>6</v>
      </c>
      <c r="B127">
        <v>2020</v>
      </c>
      <c r="C127" t="s">
        <v>90</v>
      </c>
      <c r="D127" t="s">
        <v>22</v>
      </c>
      <c r="E127" t="s">
        <v>8</v>
      </c>
      <c r="F127">
        <v>4.3</v>
      </c>
    </row>
    <row r="128" spans="1:6" x14ac:dyDescent="0.35">
      <c r="A128" t="s">
        <v>6</v>
      </c>
      <c r="B128">
        <v>2020</v>
      </c>
      <c r="C128" t="s">
        <v>90</v>
      </c>
      <c r="D128" t="s">
        <v>23</v>
      </c>
      <c r="E128" t="s">
        <v>8</v>
      </c>
      <c r="F128">
        <v>5.5</v>
      </c>
    </row>
    <row r="129" spans="1:6" x14ac:dyDescent="0.35">
      <c r="A129" t="s">
        <v>6</v>
      </c>
      <c r="B129">
        <v>2020</v>
      </c>
      <c r="C129" t="s">
        <v>90</v>
      </c>
      <c r="D129" t="s">
        <v>24</v>
      </c>
      <c r="E129" t="s">
        <v>8</v>
      </c>
      <c r="F129">
        <v>5.7</v>
      </c>
    </row>
    <row r="130" spans="1:6" x14ac:dyDescent="0.35">
      <c r="A130" t="s">
        <v>6</v>
      </c>
      <c r="B130">
        <v>2020</v>
      </c>
      <c r="C130" t="s">
        <v>90</v>
      </c>
      <c r="D130" t="s">
        <v>25</v>
      </c>
      <c r="E130" t="s">
        <v>8</v>
      </c>
      <c r="F130">
        <v>9.1999999999999993</v>
      </c>
    </row>
    <row r="131" spans="1:6" x14ac:dyDescent="0.35">
      <c r="A131" t="s">
        <v>6</v>
      </c>
      <c r="B131">
        <v>2020</v>
      </c>
      <c r="C131" t="s">
        <v>90</v>
      </c>
      <c r="D131" t="s">
        <v>26</v>
      </c>
      <c r="E131" t="s">
        <v>8</v>
      </c>
      <c r="F131">
        <v>8.1</v>
      </c>
    </row>
    <row r="132" spans="1:6" x14ac:dyDescent="0.35">
      <c r="A132" t="s">
        <v>6</v>
      </c>
      <c r="B132">
        <v>2020</v>
      </c>
      <c r="C132" t="s">
        <v>90</v>
      </c>
      <c r="D132" t="s">
        <v>27</v>
      </c>
      <c r="E132" t="s">
        <v>8</v>
      </c>
      <c r="F132">
        <v>8.5</v>
      </c>
    </row>
    <row r="133" spans="1:6" x14ac:dyDescent="0.35">
      <c r="A133" t="s">
        <v>6</v>
      </c>
      <c r="B133">
        <v>2020</v>
      </c>
      <c r="C133" t="s">
        <v>90</v>
      </c>
      <c r="D133" t="s">
        <v>28</v>
      </c>
      <c r="E133" t="s">
        <v>8</v>
      </c>
      <c r="F133">
        <v>6.8</v>
      </c>
    </row>
    <row r="134" spans="1:6" x14ac:dyDescent="0.35">
      <c r="A134" t="s">
        <v>6</v>
      </c>
      <c r="B134">
        <v>2020</v>
      </c>
      <c r="C134" t="s">
        <v>90</v>
      </c>
      <c r="D134" t="s">
        <v>29</v>
      </c>
      <c r="E134" t="s">
        <v>8</v>
      </c>
      <c r="F134">
        <v>16.399999999999999</v>
      </c>
    </row>
    <row r="135" spans="1:6" x14ac:dyDescent="0.35">
      <c r="A135" t="s">
        <v>6</v>
      </c>
      <c r="B135">
        <v>2020</v>
      </c>
      <c r="C135" t="s">
        <v>90</v>
      </c>
      <c r="D135" t="s">
        <v>30</v>
      </c>
      <c r="E135" t="s">
        <v>8</v>
      </c>
      <c r="F135">
        <v>4.4000000000000004</v>
      </c>
    </row>
    <row r="136" spans="1:6" x14ac:dyDescent="0.35">
      <c r="A136" t="s">
        <v>6</v>
      </c>
      <c r="B136">
        <v>2020</v>
      </c>
      <c r="C136" t="s">
        <v>90</v>
      </c>
      <c r="D136" t="s">
        <v>31</v>
      </c>
      <c r="E136" t="s">
        <v>8</v>
      </c>
      <c r="F136">
        <v>17.899999999999999</v>
      </c>
    </row>
    <row r="137" spans="1:6" x14ac:dyDescent="0.35">
      <c r="A137" t="s">
        <v>6</v>
      </c>
      <c r="B137">
        <v>2020</v>
      </c>
      <c r="C137" t="s">
        <v>90</v>
      </c>
      <c r="D137" t="s">
        <v>32</v>
      </c>
      <c r="E137" t="s">
        <v>8</v>
      </c>
      <c r="F137">
        <v>3.8</v>
      </c>
    </row>
    <row r="138" spans="1:6" x14ac:dyDescent="0.35">
      <c r="A138" t="s">
        <v>6</v>
      </c>
      <c r="B138">
        <v>2020</v>
      </c>
      <c r="C138" t="s">
        <v>90</v>
      </c>
      <c r="D138" t="s">
        <v>33</v>
      </c>
      <c r="E138" t="s">
        <v>8</v>
      </c>
      <c r="F138">
        <v>4.4000000000000004</v>
      </c>
    </row>
    <row r="139" spans="1:6" x14ac:dyDescent="0.35">
      <c r="A139" t="s">
        <v>6</v>
      </c>
      <c r="B139">
        <v>2020</v>
      </c>
      <c r="C139" t="s">
        <v>90</v>
      </c>
      <c r="D139" t="s">
        <v>34</v>
      </c>
      <c r="E139" t="s">
        <v>8</v>
      </c>
      <c r="F139">
        <v>3.2</v>
      </c>
    </row>
    <row r="140" spans="1:6" x14ac:dyDescent="0.35">
      <c r="A140" t="s">
        <v>6</v>
      </c>
      <c r="B140">
        <v>2020</v>
      </c>
      <c r="C140" t="s">
        <v>90</v>
      </c>
      <c r="D140" t="s">
        <v>35</v>
      </c>
      <c r="E140" t="s">
        <v>8</v>
      </c>
      <c r="F140">
        <v>6.9</v>
      </c>
    </row>
    <row r="141" spans="1:6" x14ac:dyDescent="0.35">
      <c r="A141" t="s">
        <v>6</v>
      </c>
      <c r="B141">
        <v>2020</v>
      </c>
      <c r="C141" t="s">
        <v>90</v>
      </c>
      <c r="D141" t="s">
        <v>36</v>
      </c>
      <c r="E141" t="s">
        <v>8</v>
      </c>
      <c r="F141">
        <v>5</v>
      </c>
    </row>
    <row r="142" spans="1:6" x14ac:dyDescent="0.35">
      <c r="A142" t="s">
        <v>6</v>
      </c>
      <c r="B142">
        <v>2020</v>
      </c>
      <c r="C142" t="s">
        <v>90</v>
      </c>
      <c r="D142" t="s">
        <v>37</v>
      </c>
      <c r="E142" t="s">
        <v>8</v>
      </c>
      <c r="F142">
        <v>9.1</v>
      </c>
    </row>
    <row r="143" spans="1:6" x14ac:dyDescent="0.35">
      <c r="A143" t="s">
        <v>6</v>
      </c>
      <c r="B143">
        <v>2020</v>
      </c>
      <c r="C143" t="s">
        <v>90</v>
      </c>
      <c r="D143" t="s">
        <v>38</v>
      </c>
      <c r="E143" t="s">
        <v>8</v>
      </c>
      <c r="F143">
        <v>6.7</v>
      </c>
    </row>
    <row r="144" spans="1:6" x14ac:dyDescent="0.35">
      <c r="A144" t="s">
        <v>6</v>
      </c>
      <c r="B144">
        <v>2020</v>
      </c>
      <c r="C144" t="s">
        <v>90</v>
      </c>
      <c r="D144" t="s">
        <v>39</v>
      </c>
      <c r="E144" t="s">
        <v>8</v>
      </c>
      <c r="F144">
        <v>5</v>
      </c>
    </row>
    <row r="145" spans="1:6" x14ac:dyDescent="0.35">
      <c r="A145" t="s">
        <v>6</v>
      </c>
      <c r="B145">
        <v>2020</v>
      </c>
      <c r="C145" t="s">
        <v>90</v>
      </c>
      <c r="D145" t="s">
        <v>40</v>
      </c>
      <c r="E145" t="s">
        <v>8</v>
      </c>
      <c r="F145">
        <v>15.5</v>
      </c>
    </row>
    <row r="146" spans="1:6" x14ac:dyDescent="0.35">
      <c r="A146" t="s">
        <v>6</v>
      </c>
      <c r="B146">
        <v>2020</v>
      </c>
      <c r="C146" t="s">
        <v>90</v>
      </c>
      <c r="D146" t="s">
        <v>41</v>
      </c>
      <c r="E146" t="s">
        <v>8</v>
      </c>
      <c r="F146">
        <v>8.3000000000000007</v>
      </c>
    </row>
    <row r="147" spans="1:6" x14ac:dyDescent="0.35">
      <c r="A147" t="s">
        <v>6</v>
      </c>
      <c r="B147">
        <v>2020</v>
      </c>
      <c r="C147" t="s">
        <v>90</v>
      </c>
      <c r="D147" t="s">
        <v>42</v>
      </c>
      <c r="E147" t="s">
        <v>8</v>
      </c>
      <c r="F147">
        <v>4.8</v>
      </c>
    </row>
    <row r="148" spans="1:6" x14ac:dyDescent="0.35">
      <c r="A148" t="s">
        <v>6</v>
      </c>
      <c r="B148">
        <v>2020</v>
      </c>
      <c r="C148" t="s">
        <v>90</v>
      </c>
      <c r="D148" t="s">
        <v>43</v>
      </c>
      <c r="E148" t="s">
        <v>8</v>
      </c>
      <c r="F148">
        <v>13.2</v>
      </c>
    </row>
    <row r="149" spans="1:6" x14ac:dyDescent="0.35">
      <c r="A149" t="s">
        <v>6</v>
      </c>
      <c r="B149">
        <v>2020</v>
      </c>
      <c r="C149" t="s">
        <v>90</v>
      </c>
      <c r="D149" t="s">
        <v>44</v>
      </c>
      <c r="E149" t="s">
        <v>8</v>
      </c>
      <c r="F149">
        <v>8</v>
      </c>
    </row>
    <row r="150" spans="1:6" x14ac:dyDescent="0.35">
      <c r="A150" t="s">
        <v>6</v>
      </c>
      <c r="B150">
        <v>2020</v>
      </c>
      <c r="C150" t="s">
        <v>45</v>
      </c>
      <c r="D150" t="s">
        <v>7</v>
      </c>
      <c r="E150" t="s">
        <v>8</v>
      </c>
      <c r="F150">
        <v>5.5</v>
      </c>
    </row>
    <row r="151" spans="1:6" x14ac:dyDescent="0.35">
      <c r="A151" t="s">
        <v>6</v>
      </c>
      <c r="B151">
        <v>2020</v>
      </c>
      <c r="C151" t="s">
        <v>45</v>
      </c>
      <c r="D151" t="s">
        <v>9</v>
      </c>
      <c r="E151" t="s">
        <v>8</v>
      </c>
      <c r="F151">
        <v>5.7</v>
      </c>
    </row>
    <row r="152" spans="1:6" x14ac:dyDescent="0.35">
      <c r="A152" t="s">
        <v>6</v>
      </c>
      <c r="B152">
        <v>2020</v>
      </c>
      <c r="C152" t="s">
        <v>45</v>
      </c>
      <c r="D152" t="s">
        <v>10</v>
      </c>
      <c r="E152" t="s">
        <v>8</v>
      </c>
      <c r="F152">
        <v>5.4</v>
      </c>
    </row>
    <row r="153" spans="1:6" x14ac:dyDescent="0.35">
      <c r="A153" t="s">
        <v>6</v>
      </c>
      <c r="B153">
        <v>2020</v>
      </c>
      <c r="C153" t="s">
        <v>45</v>
      </c>
      <c r="D153" t="s">
        <v>11</v>
      </c>
      <c r="E153" t="s">
        <v>8</v>
      </c>
      <c r="F153">
        <v>7.5</v>
      </c>
    </row>
    <row r="154" spans="1:6" x14ac:dyDescent="0.35">
      <c r="A154" t="s">
        <v>6</v>
      </c>
      <c r="B154">
        <v>2020</v>
      </c>
      <c r="C154" t="s">
        <v>45</v>
      </c>
      <c r="D154" t="s">
        <v>12</v>
      </c>
      <c r="E154" t="s">
        <v>8</v>
      </c>
      <c r="F154">
        <v>7.6</v>
      </c>
    </row>
    <row r="155" spans="1:6" x14ac:dyDescent="0.35">
      <c r="A155" t="s">
        <v>6</v>
      </c>
      <c r="B155">
        <v>2020</v>
      </c>
      <c r="C155" t="s">
        <v>45</v>
      </c>
      <c r="D155" t="s">
        <v>13</v>
      </c>
      <c r="E155" t="s">
        <v>8</v>
      </c>
      <c r="F155">
        <v>2.2000000000000002</v>
      </c>
    </row>
    <row r="156" spans="1:6" x14ac:dyDescent="0.35">
      <c r="A156" t="s">
        <v>6</v>
      </c>
      <c r="B156">
        <v>2020</v>
      </c>
      <c r="C156" t="s">
        <v>45</v>
      </c>
      <c r="D156" t="s">
        <v>14</v>
      </c>
      <c r="E156" t="s">
        <v>8</v>
      </c>
      <c r="F156">
        <v>5.3</v>
      </c>
    </row>
    <row r="157" spans="1:6" x14ac:dyDescent="0.35">
      <c r="A157" t="s">
        <v>6</v>
      </c>
      <c r="B157">
        <v>2020</v>
      </c>
      <c r="C157" t="s">
        <v>45</v>
      </c>
      <c r="D157" t="s">
        <v>15</v>
      </c>
      <c r="E157" t="s">
        <v>8</v>
      </c>
      <c r="F157">
        <v>7.1</v>
      </c>
    </row>
    <row r="158" spans="1:6" x14ac:dyDescent="0.35">
      <c r="A158" t="s">
        <v>6</v>
      </c>
      <c r="B158">
        <v>2020</v>
      </c>
      <c r="C158" t="s">
        <v>45</v>
      </c>
      <c r="D158" t="s">
        <v>16</v>
      </c>
      <c r="E158" t="s">
        <v>8</v>
      </c>
      <c r="F158">
        <v>6.8</v>
      </c>
    </row>
    <row r="159" spans="1:6" x14ac:dyDescent="0.35">
      <c r="A159" t="s">
        <v>6</v>
      </c>
      <c r="B159">
        <v>2020</v>
      </c>
      <c r="C159" t="s">
        <v>45</v>
      </c>
      <c r="D159" t="s">
        <v>17</v>
      </c>
      <c r="E159" t="s">
        <v>8</v>
      </c>
      <c r="F159">
        <v>7.6</v>
      </c>
    </row>
    <row r="160" spans="1:6" x14ac:dyDescent="0.35">
      <c r="A160" t="s">
        <v>6</v>
      </c>
      <c r="B160">
        <v>2020</v>
      </c>
      <c r="C160" t="s">
        <v>45</v>
      </c>
      <c r="D160" t="s">
        <v>18</v>
      </c>
      <c r="E160" t="s">
        <v>8</v>
      </c>
      <c r="F160">
        <v>8</v>
      </c>
    </row>
    <row r="161" spans="1:6" x14ac:dyDescent="0.35">
      <c r="A161" t="s">
        <v>6</v>
      </c>
      <c r="B161">
        <v>2020</v>
      </c>
      <c r="C161" t="s">
        <v>45</v>
      </c>
      <c r="D161" t="s">
        <v>19</v>
      </c>
      <c r="E161" t="s">
        <v>8</v>
      </c>
      <c r="F161">
        <v>8.1</v>
      </c>
    </row>
    <row r="162" spans="1:6" x14ac:dyDescent="0.35">
      <c r="A162" t="s">
        <v>6</v>
      </c>
      <c r="B162">
        <v>2020</v>
      </c>
      <c r="C162" t="s">
        <v>45</v>
      </c>
      <c r="D162" t="s">
        <v>20</v>
      </c>
      <c r="E162" t="s">
        <v>8</v>
      </c>
      <c r="F162">
        <v>4.2</v>
      </c>
    </row>
    <row r="163" spans="1:6" x14ac:dyDescent="0.35">
      <c r="A163" t="s">
        <v>6</v>
      </c>
      <c r="B163">
        <v>2020</v>
      </c>
      <c r="C163" t="s">
        <v>45</v>
      </c>
      <c r="D163" t="s">
        <v>21</v>
      </c>
      <c r="E163" t="s">
        <v>8</v>
      </c>
      <c r="F163">
        <v>13.6</v>
      </c>
    </row>
    <row r="164" spans="1:6" x14ac:dyDescent="0.35">
      <c r="A164" t="s">
        <v>6</v>
      </c>
      <c r="B164">
        <v>2020</v>
      </c>
      <c r="C164" t="s">
        <v>45</v>
      </c>
      <c r="D164" t="s">
        <v>22</v>
      </c>
      <c r="E164" t="s">
        <v>8</v>
      </c>
      <c r="F164">
        <v>4.0999999999999996</v>
      </c>
    </row>
    <row r="165" spans="1:6" x14ac:dyDescent="0.35">
      <c r="A165" t="s">
        <v>6</v>
      </c>
      <c r="B165">
        <v>2020</v>
      </c>
      <c r="C165" t="s">
        <v>45</v>
      </c>
      <c r="D165" t="s">
        <v>23</v>
      </c>
      <c r="E165" t="s">
        <v>8</v>
      </c>
      <c r="F165">
        <v>5.6</v>
      </c>
    </row>
    <row r="166" spans="1:6" x14ac:dyDescent="0.35">
      <c r="A166" t="s">
        <v>6</v>
      </c>
      <c r="B166">
        <v>2020</v>
      </c>
      <c r="C166" t="s">
        <v>45</v>
      </c>
      <c r="D166" t="s">
        <v>24</v>
      </c>
      <c r="E166" t="s">
        <v>8</v>
      </c>
      <c r="F166">
        <v>5.6</v>
      </c>
    </row>
    <row r="167" spans="1:6" x14ac:dyDescent="0.35">
      <c r="A167" t="s">
        <v>6</v>
      </c>
      <c r="B167">
        <v>2020</v>
      </c>
      <c r="C167" t="s">
        <v>45</v>
      </c>
      <c r="D167" t="s">
        <v>25</v>
      </c>
      <c r="E167" t="s">
        <v>8</v>
      </c>
      <c r="F167">
        <v>8.4</v>
      </c>
    </row>
    <row r="168" spans="1:6" x14ac:dyDescent="0.35">
      <c r="A168" t="s">
        <v>6</v>
      </c>
      <c r="B168">
        <v>2020</v>
      </c>
      <c r="C168" t="s">
        <v>45</v>
      </c>
      <c r="D168" t="s">
        <v>26</v>
      </c>
      <c r="E168" t="s">
        <v>8</v>
      </c>
      <c r="F168">
        <v>9.1</v>
      </c>
    </row>
    <row r="169" spans="1:6" x14ac:dyDescent="0.35">
      <c r="A169" t="s">
        <v>6</v>
      </c>
      <c r="B169">
        <v>2020</v>
      </c>
      <c r="C169" t="s">
        <v>45</v>
      </c>
      <c r="D169" t="s">
        <v>27</v>
      </c>
      <c r="E169" t="s">
        <v>8</v>
      </c>
      <c r="F169">
        <v>9.3000000000000007</v>
      </c>
    </row>
    <row r="170" spans="1:6" x14ac:dyDescent="0.35">
      <c r="A170" t="s">
        <v>6</v>
      </c>
      <c r="B170">
        <v>2020</v>
      </c>
      <c r="C170" t="s">
        <v>45</v>
      </c>
      <c r="D170" t="s">
        <v>28</v>
      </c>
      <c r="E170" t="s">
        <v>8</v>
      </c>
      <c r="F170">
        <v>6.6</v>
      </c>
    </row>
    <row r="171" spans="1:6" x14ac:dyDescent="0.35">
      <c r="A171" t="s">
        <v>6</v>
      </c>
      <c r="B171">
        <v>2020</v>
      </c>
      <c r="C171" t="s">
        <v>45</v>
      </c>
      <c r="D171" t="s">
        <v>29</v>
      </c>
      <c r="E171" t="s">
        <v>8</v>
      </c>
      <c r="F171">
        <v>16.7</v>
      </c>
    </row>
    <row r="172" spans="1:6" x14ac:dyDescent="0.35">
      <c r="A172" t="s">
        <v>6</v>
      </c>
      <c r="B172">
        <v>2020</v>
      </c>
      <c r="C172" t="s">
        <v>45</v>
      </c>
      <c r="D172" t="s">
        <v>30</v>
      </c>
      <c r="E172" t="s">
        <v>8</v>
      </c>
      <c r="F172">
        <v>4.3</v>
      </c>
    </row>
    <row r="173" spans="1:6" x14ac:dyDescent="0.35">
      <c r="A173" t="s">
        <v>6</v>
      </c>
      <c r="B173">
        <v>2020</v>
      </c>
      <c r="C173" t="s">
        <v>45</v>
      </c>
      <c r="D173" t="s">
        <v>31</v>
      </c>
      <c r="E173" t="s">
        <v>8</v>
      </c>
      <c r="F173">
        <v>17.5</v>
      </c>
    </row>
    <row r="174" spans="1:6" x14ac:dyDescent="0.35">
      <c r="A174" t="s">
        <v>6</v>
      </c>
      <c r="B174">
        <v>2020</v>
      </c>
      <c r="C174" t="s">
        <v>45</v>
      </c>
      <c r="D174" t="s">
        <v>32</v>
      </c>
      <c r="E174" t="s">
        <v>8</v>
      </c>
      <c r="F174">
        <v>3.7</v>
      </c>
    </row>
    <row r="175" spans="1:6" x14ac:dyDescent="0.35">
      <c r="A175" t="s">
        <v>6</v>
      </c>
      <c r="B175">
        <v>2020</v>
      </c>
      <c r="C175" t="s">
        <v>45</v>
      </c>
      <c r="D175" t="s">
        <v>33</v>
      </c>
      <c r="E175" t="s">
        <v>8</v>
      </c>
      <c r="F175">
        <v>4.7</v>
      </c>
    </row>
    <row r="176" spans="1:6" x14ac:dyDescent="0.35">
      <c r="A176" t="s">
        <v>6</v>
      </c>
      <c r="B176">
        <v>2020</v>
      </c>
      <c r="C176" t="s">
        <v>45</v>
      </c>
      <c r="D176" t="s">
        <v>34</v>
      </c>
      <c r="E176" t="s">
        <v>8</v>
      </c>
      <c r="F176">
        <v>3.1</v>
      </c>
    </row>
    <row r="177" spans="1:6" x14ac:dyDescent="0.35">
      <c r="A177" t="s">
        <v>6</v>
      </c>
      <c r="B177">
        <v>2020</v>
      </c>
      <c r="C177" t="s">
        <v>45</v>
      </c>
      <c r="D177" t="s">
        <v>35</v>
      </c>
      <c r="E177" t="s">
        <v>8</v>
      </c>
      <c r="F177">
        <v>6.6</v>
      </c>
    </row>
    <row r="178" spans="1:6" x14ac:dyDescent="0.35">
      <c r="A178" t="s">
        <v>6</v>
      </c>
      <c r="B178">
        <v>2020</v>
      </c>
      <c r="C178" t="s">
        <v>45</v>
      </c>
      <c r="D178" t="s">
        <v>36</v>
      </c>
      <c r="E178" t="s">
        <v>8</v>
      </c>
      <c r="F178">
        <v>5.3</v>
      </c>
    </row>
    <row r="179" spans="1:6" x14ac:dyDescent="0.35">
      <c r="A179" t="s">
        <v>6</v>
      </c>
      <c r="B179">
        <v>2020</v>
      </c>
      <c r="C179" t="s">
        <v>45</v>
      </c>
      <c r="D179" t="s">
        <v>37</v>
      </c>
      <c r="E179" t="s">
        <v>8</v>
      </c>
      <c r="F179">
        <v>8.8000000000000007</v>
      </c>
    </row>
    <row r="180" spans="1:6" x14ac:dyDescent="0.35">
      <c r="A180" t="s">
        <v>6</v>
      </c>
      <c r="B180">
        <v>2020</v>
      </c>
      <c r="C180" t="s">
        <v>45</v>
      </c>
      <c r="D180" t="s">
        <v>38</v>
      </c>
      <c r="E180" t="s">
        <v>8</v>
      </c>
      <c r="F180">
        <v>6.4</v>
      </c>
    </row>
    <row r="181" spans="1:6" x14ac:dyDescent="0.35">
      <c r="A181" t="s">
        <v>6</v>
      </c>
      <c r="B181">
        <v>2020</v>
      </c>
      <c r="C181" t="s">
        <v>45</v>
      </c>
      <c r="D181" t="s">
        <v>39</v>
      </c>
      <c r="E181" t="s">
        <v>8</v>
      </c>
      <c r="F181">
        <v>4.4000000000000004</v>
      </c>
    </row>
    <row r="182" spans="1:6" x14ac:dyDescent="0.35">
      <c r="A182" t="s">
        <v>6</v>
      </c>
      <c r="B182">
        <v>2020</v>
      </c>
      <c r="C182" t="s">
        <v>45</v>
      </c>
      <c r="D182" t="s">
        <v>40</v>
      </c>
      <c r="E182" t="s">
        <v>8</v>
      </c>
      <c r="F182">
        <v>13.9</v>
      </c>
    </row>
    <row r="183" spans="1:6" x14ac:dyDescent="0.35">
      <c r="A183" t="s">
        <v>6</v>
      </c>
      <c r="B183">
        <v>2020</v>
      </c>
      <c r="C183" t="s">
        <v>45</v>
      </c>
      <c r="D183" t="s">
        <v>41</v>
      </c>
      <c r="E183" t="s">
        <v>8</v>
      </c>
      <c r="F183">
        <v>8.3000000000000007</v>
      </c>
    </row>
    <row r="184" spans="1:6" x14ac:dyDescent="0.35">
      <c r="A184" t="s">
        <v>6</v>
      </c>
      <c r="B184">
        <v>2020</v>
      </c>
      <c r="C184" t="s">
        <v>45</v>
      </c>
      <c r="D184" t="s">
        <v>42</v>
      </c>
      <c r="E184" t="s">
        <v>8</v>
      </c>
      <c r="F184">
        <v>4.7</v>
      </c>
    </row>
    <row r="185" spans="1:6" x14ac:dyDescent="0.35">
      <c r="A185" t="s">
        <v>6</v>
      </c>
      <c r="B185">
        <v>2020</v>
      </c>
      <c r="C185" t="s">
        <v>45</v>
      </c>
      <c r="D185" t="s">
        <v>43</v>
      </c>
      <c r="E185" t="s">
        <v>8</v>
      </c>
      <c r="F185">
        <v>12.4</v>
      </c>
    </row>
    <row r="186" spans="1:6" x14ac:dyDescent="0.35">
      <c r="A186" t="s">
        <v>6</v>
      </c>
      <c r="B186">
        <v>2020</v>
      </c>
      <c r="C186" t="s">
        <v>45</v>
      </c>
      <c r="D186" t="s">
        <v>44</v>
      </c>
      <c r="E186" t="s">
        <v>8</v>
      </c>
      <c r="F186">
        <v>8.1</v>
      </c>
    </row>
    <row r="187" spans="1:6" x14ac:dyDescent="0.35">
      <c r="A187" t="s">
        <v>6</v>
      </c>
      <c r="B187">
        <v>2020</v>
      </c>
      <c r="C187" t="s">
        <v>46</v>
      </c>
      <c r="D187" t="s">
        <v>7</v>
      </c>
      <c r="E187" t="s">
        <v>8</v>
      </c>
      <c r="F187">
        <v>5.2</v>
      </c>
    </row>
    <row r="188" spans="1:6" x14ac:dyDescent="0.35">
      <c r="A188" t="s">
        <v>6</v>
      </c>
      <c r="B188">
        <v>2020</v>
      </c>
      <c r="C188" t="s">
        <v>46</v>
      </c>
      <c r="D188" t="s">
        <v>9</v>
      </c>
      <c r="E188" t="s">
        <v>8</v>
      </c>
      <c r="F188">
        <v>5.4</v>
      </c>
    </row>
    <row r="189" spans="1:6" x14ac:dyDescent="0.35">
      <c r="A189" t="s">
        <v>6</v>
      </c>
      <c r="B189">
        <v>2020</v>
      </c>
      <c r="C189" t="s">
        <v>46</v>
      </c>
      <c r="D189" t="s">
        <v>10</v>
      </c>
      <c r="E189" t="s">
        <v>8</v>
      </c>
      <c r="F189">
        <v>4.8</v>
      </c>
    </row>
    <row r="190" spans="1:6" x14ac:dyDescent="0.35">
      <c r="A190" t="s">
        <v>6</v>
      </c>
      <c r="B190">
        <v>2020</v>
      </c>
      <c r="C190" t="s">
        <v>46</v>
      </c>
      <c r="D190" t="s">
        <v>11</v>
      </c>
      <c r="E190" t="s">
        <v>8</v>
      </c>
      <c r="F190">
        <v>7.6</v>
      </c>
    </row>
    <row r="191" spans="1:6" x14ac:dyDescent="0.35">
      <c r="A191" t="s">
        <v>6</v>
      </c>
      <c r="B191">
        <v>2020</v>
      </c>
      <c r="C191" t="s">
        <v>46</v>
      </c>
      <c r="D191" t="s">
        <v>12</v>
      </c>
      <c r="E191" t="s">
        <v>8</v>
      </c>
      <c r="F191">
        <v>7.6</v>
      </c>
    </row>
    <row r="192" spans="1:6" x14ac:dyDescent="0.35">
      <c r="A192" t="s">
        <v>6</v>
      </c>
      <c r="B192">
        <v>2020</v>
      </c>
      <c r="C192" t="s">
        <v>46</v>
      </c>
      <c r="D192" t="s">
        <v>13</v>
      </c>
      <c r="E192" t="s">
        <v>8</v>
      </c>
      <c r="F192">
        <v>3</v>
      </c>
    </row>
    <row r="193" spans="1:6" x14ac:dyDescent="0.35">
      <c r="A193" t="s">
        <v>6</v>
      </c>
      <c r="B193">
        <v>2020</v>
      </c>
      <c r="C193" t="s">
        <v>46</v>
      </c>
      <c r="D193" t="s">
        <v>14</v>
      </c>
      <c r="E193" t="s">
        <v>8</v>
      </c>
      <c r="F193">
        <v>6</v>
      </c>
    </row>
    <row r="194" spans="1:6" x14ac:dyDescent="0.35">
      <c r="A194" t="s">
        <v>6</v>
      </c>
      <c r="B194">
        <v>2020</v>
      </c>
      <c r="C194" t="s">
        <v>46</v>
      </c>
      <c r="D194" t="s">
        <v>15</v>
      </c>
      <c r="E194" t="s">
        <v>8</v>
      </c>
      <c r="F194">
        <v>6.8</v>
      </c>
    </row>
    <row r="195" spans="1:6" x14ac:dyDescent="0.35">
      <c r="A195" t="s">
        <v>6</v>
      </c>
      <c r="B195">
        <v>2020</v>
      </c>
      <c r="C195" t="s">
        <v>46</v>
      </c>
      <c r="D195" t="s">
        <v>16</v>
      </c>
      <c r="E195" t="s">
        <v>8</v>
      </c>
      <c r="F195">
        <v>7.4</v>
      </c>
    </row>
    <row r="196" spans="1:6" x14ac:dyDescent="0.35">
      <c r="A196" t="s">
        <v>6</v>
      </c>
      <c r="B196">
        <v>2020</v>
      </c>
      <c r="C196" t="s">
        <v>46</v>
      </c>
      <c r="D196" t="s">
        <v>17</v>
      </c>
      <c r="E196" t="s">
        <v>8</v>
      </c>
      <c r="F196">
        <v>8.1999999999999993</v>
      </c>
    </row>
    <row r="197" spans="1:6" x14ac:dyDescent="0.35">
      <c r="A197" t="s">
        <v>6</v>
      </c>
      <c r="B197">
        <v>2020</v>
      </c>
      <c r="C197" t="s">
        <v>46</v>
      </c>
      <c r="D197" t="s">
        <v>18</v>
      </c>
      <c r="E197" t="s">
        <v>8</v>
      </c>
      <c r="F197">
        <v>7.5</v>
      </c>
    </row>
    <row r="198" spans="1:6" x14ac:dyDescent="0.35">
      <c r="A198" t="s">
        <v>6</v>
      </c>
      <c r="B198">
        <v>2020</v>
      </c>
      <c r="C198" t="s">
        <v>46</v>
      </c>
      <c r="D198" t="s">
        <v>19</v>
      </c>
      <c r="E198" t="s">
        <v>8</v>
      </c>
      <c r="F198">
        <v>8</v>
      </c>
    </row>
    <row r="199" spans="1:6" x14ac:dyDescent="0.35">
      <c r="A199" t="s">
        <v>6</v>
      </c>
      <c r="B199">
        <v>2020</v>
      </c>
      <c r="C199" t="s">
        <v>46</v>
      </c>
      <c r="D199" t="s">
        <v>20</v>
      </c>
      <c r="E199" t="s">
        <v>8</v>
      </c>
      <c r="F199">
        <v>3.4</v>
      </c>
    </row>
    <row r="200" spans="1:6" x14ac:dyDescent="0.35">
      <c r="A200" t="s">
        <v>6</v>
      </c>
      <c r="B200">
        <v>2020</v>
      </c>
      <c r="C200" t="s">
        <v>46</v>
      </c>
      <c r="D200" t="s">
        <v>21</v>
      </c>
      <c r="E200" t="s">
        <v>8</v>
      </c>
      <c r="F200">
        <v>19.8</v>
      </c>
    </row>
    <row r="201" spans="1:6" x14ac:dyDescent="0.35">
      <c r="A201" t="s">
        <v>6</v>
      </c>
      <c r="B201">
        <v>2020</v>
      </c>
      <c r="C201" t="s">
        <v>46</v>
      </c>
      <c r="D201" t="s">
        <v>22</v>
      </c>
      <c r="E201" t="s">
        <v>8</v>
      </c>
      <c r="F201">
        <v>4.5</v>
      </c>
    </row>
    <row r="202" spans="1:6" x14ac:dyDescent="0.35">
      <c r="A202" t="s">
        <v>6</v>
      </c>
      <c r="B202">
        <v>2020</v>
      </c>
      <c r="C202" t="s">
        <v>46</v>
      </c>
      <c r="D202" t="s">
        <v>23</v>
      </c>
      <c r="E202" t="s">
        <v>8</v>
      </c>
      <c r="F202">
        <v>5.3</v>
      </c>
    </row>
    <row r="203" spans="1:6" x14ac:dyDescent="0.35">
      <c r="A203" t="s">
        <v>6</v>
      </c>
      <c r="B203">
        <v>2020</v>
      </c>
      <c r="C203" t="s">
        <v>46</v>
      </c>
      <c r="D203" t="s">
        <v>24</v>
      </c>
      <c r="E203" t="s">
        <v>8</v>
      </c>
      <c r="F203">
        <v>5.7</v>
      </c>
    </row>
    <row r="204" spans="1:6" x14ac:dyDescent="0.35">
      <c r="A204" t="s">
        <v>6</v>
      </c>
      <c r="B204">
        <v>2020</v>
      </c>
      <c r="C204" t="s">
        <v>46</v>
      </c>
      <c r="D204" t="s">
        <v>25</v>
      </c>
      <c r="E204" t="s">
        <v>8</v>
      </c>
      <c r="F204">
        <v>10.199999999999999</v>
      </c>
    </row>
    <row r="205" spans="1:6" x14ac:dyDescent="0.35">
      <c r="A205" t="s">
        <v>6</v>
      </c>
      <c r="B205">
        <v>2020</v>
      </c>
      <c r="C205" t="s">
        <v>46</v>
      </c>
      <c r="D205" t="s">
        <v>26</v>
      </c>
      <c r="E205" t="s">
        <v>8</v>
      </c>
      <c r="F205">
        <v>7.1</v>
      </c>
    </row>
    <row r="206" spans="1:6" x14ac:dyDescent="0.35">
      <c r="A206" t="s">
        <v>6</v>
      </c>
      <c r="B206">
        <v>2020</v>
      </c>
      <c r="C206" t="s">
        <v>46</v>
      </c>
      <c r="D206" t="s">
        <v>27</v>
      </c>
      <c r="E206" t="s">
        <v>8</v>
      </c>
      <c r="F206">
        <v>7.7</v>
      </c>
    </row>
    <row r="207" spans="1:6" x14ac:dyDescent="0.35">
      <c r="A207" t="s">
        <v>6</v>
      </c>
      <c r="B207">
        <v>2020</v>
      </c>
      <c r="C207" t="s">
        <v>46</v>
      </c>
      <c r="D207" t="s">
        <v>28</v>
      </c>
      <c r="E207" t="s">
        <v>8</v>
      </c>
      <c r="F207">
        <v>7</v>
      </c>
    </row>
    <row r="208" spans="1:6" x14ac:dyDescent="0.35">
      <c r="A208" t="s">
        <v>6</v>
      </c>
      <c r="B208">
        <v>2020</v>
      </c>
      <c r="C208" t="s">
        <v>46</v>
      </c>
      <c r="D208" t="s">
        <v>29</v>
      </c>
      <c r="E208" t="s">
        <v>8</v>
      </c>
      <c r="F208">
        <v>15.9</v>
      </c>
    </row>
    <row r="209" spans="1:6" x14ac:dyDescent="0.35">
      <c r="A209" t="s">
        <v>6</v>
      </c>
      <c r="B209">
        <v>2020</v>
      </c>
      <c r="C209" t="s">
        <v>46</v>
      </c>
      <c r="D209" t="s">
        <v>30</v>
      </c>
      <c r="E209" t="s">
        <v>8</v>
      </c>
      <c r="F209">
        <v>4.5</v>
      </c>
    </row>
    <row r="210" spans="1:6" x14ac:dyDescent="0.35">
      <c r="A210" t="s">
        <v>6</v>
      </c>
      <c r="B210">
        <v>2020</v>
      </c>
      <c r="C210" t="s">
        <v>46</v>
      </c>
      <c r="D210" t="s">
        <v>31</v>
      </c>
      <c r="E210" t="s">
        <v>8</v>
      </c>
      <c r="F210">
        <v>18.399999999999999</v>
      </c>
    </row>
    <row r="211" spans="1:6" x14ac:dyDescent="0.35">
      <c r="A211" t="s">
        <v>6</v>
      </c>
      <c r="B211">
        <v>2020</v>
      </c>
      <c r="C211" t="s">
        <v>46</v>
      </c>
      <c r="D211" t="s">
        <v>32</v>
      </c>
      <c r="E211" t="s">
        <v>8</v>
      </c>
      <c r="F211">
        <v>4</v>
      </c>
    </row>
    <row r="212" spans="1:6" x14ac:dyDescent="0.35">
      <c r="A212" t="s">
        <v>6</v>
      </c>
      <c r="B212">
        <v>2020</v>
      </c>
      <c r="C212" t="s">
        <v>46</v>
      </c>
      <c r="D212" t="s">
        <v>33</v>
      </c>
      <c r="E212" t="s">
        <v>8</v>
      </c>
      <c r="F212">
        <v>4.0999999999999996</v>
      </c>
    </row>
    <row r="213" spans="1:6" x14ac:dyDescent="0.35">
      <c r="A213" t="s">
        <v>6</v>
      </c>
      <c r="B213">
        <v>2020</v>
      </c>
      <c r="C213" t="s">
        <v>46</v>
      </c>
      <c r="D213" t="s">
        <v>34</v>
      </c>
      <c r="E213" t="s">
        <v>8</v>
      </c>
      <c r="F213">
        <v>3.3</v>
      </c>
    </row>
    <row r="214" spans="1:6" x14ac:dyDescent="0.35">
      <c r="A214" t="s">
        <v>6</v>
      </c>
      <c r="B214">
        <v>2020</v>
      </c>
      <c r="C214" t="s">
        <v>46</v>
      </c>
      <c r="D214" t="s">
        <v>35</v>
      </c>
      <c r="E214" t="s">
        <v>8</v>
      </c>
      <c r="F214">
        <v>7.1</v>
      </c>
    </row>
    <row r="215" spans="1:6" x14ac:dyDescent="0.35">
      <c r="A215" t="s">
        <v>6</v>
      </c>
      <c r="B215">
        <v>2020</v>
      </c>
      <c r="C215" t="s">
        <v>46</v>
      </c>
      <c r="D215" t="s">
        <v>36</v>
      </c>
      <c r="E215" t="s">
        <v>8</v>
      </c>
      <c r="F215">
        <v>4.7</v>
      </c>
    </row>
    <row r="216" spans="1:6" x14ac:dyDescent="0.35">
      <c r="A216" t="s">
        <v>6</v>
      </c>
      <c r="B216">
        <v>2020</v>
      </c>
      <c r="C216" t="s">
        <v>46</v>
      </c>
      <c r="D216" t="s">
        <v>37</v>
      </c>
      <c r="E216" t="s">
        <v>8</v>
      </c>
      <c r="F216">
        <v>9.5</v>
      </c>
    </row>
    <row r="217" spans="1:6" x14ac:dyDescent="0.35">
      <c r="A217" t="s">
        <v>6</v>
      </c>
      <c r="B217">
        <v>2020</v>
      </c>
      <c r="C217" t="s">
        <v>46</v>
      </c>
      <c r="D217" t="s">
        <v>38</v>
      </c>
      <c r="E217" t="s">
        <v>8</v>
      </c>
      <c r="F217">
        <v>7.1</v>
      </c>
    </row>
    <row r="218" spans="1:6" x14ac:dyDescent="0.35">
      <c r="A218" t="s">
        <v>6</v>
      </c>
      <c r="B218">
        <v>2020</v>
      </c>
      <c r="C218" t="s">
        <v>46</v>
      </c>
      <c r="D218" t="s">
        <v>39</v>
      </c>
      <c r="E218" t="s">
        <v>8</v>
      </c>
      <c r="F218">
        <v>5.6</v>
      </c>
    </row>
    <row r="219" spans="1:6" x14ac:dyDescent="0.35">
      <c r="A219" t="s">
        <v>6</v>
      </c>
      <c r="B219">
        <v>2020</v>
      </c>
      <c r="C219" t="s">
        <v>46</v>
      </c>
      <c r="D219" t="s">
        <v>40</v>
      </c>
      <c r="E219" t="s">
        <v>8</v>
      </c>
      <c r="F219">
        <v>17.399999999999999</v>
      </c>
    </row>
    <row r="220" spans="1:6" x14ac:dyDescent="0.35">
      <c r="A220" t="s">
        <v>6</v>
      </c>
      <c r="B220">
        <v>2020</v>
      </c>
      <c r="C220" t="s">
        <v>46</v>
      </c>
      <c r="D220" t="s">
        <v>41</v>
      </c>
      <c r="E220" t="s">
        <v>8</v>
      </c>
      <c r="F220">
        <v>8.3000000000000007</v>
      </c>
    </row>
    <row r="221" spans="1:6" x14ac:dyDescent="0.35">
      <c r="A221" t="s">
        <v>6</v>
      </c>
      <c r="B221">
        <v>2020</v>
      </c>
      <c r="C221" t="s">
        <v>46</v>
      </c>
      <c r="D221" t="s">
        <v>42</v>
      </c>
      <c r="E221" t="s">
        <v>8</v>
      </c>
      <c r="F221">
        <v>5</v>
      </c>
    </row>
    <row r="222" spans="1:6" x14ac:dyDescent="0.35">
      <c r="A222" t="s">
        <v>6</v>
      </c>
      <c r="B222">
        <v>2020</v>
      </c>
      <c r="C222" t="s">
        <v>46</v>
      </c>
      <c r="D222" t="s">
        <v>43</v>
      </c>
      <c r="E222" t="s">
        <v>8</v>
      </c>
      <c r="F222">
        <v>14.9</v>
      </c>
    </row>
    <row r="223" spans="1:6" x14ac:dyDescent="0.35">
      <c r="A223" t="s">
        <v>6</v>
      </c>
      <c r="B223">
        <v>2020</v>
      </c>
      <c r="C223" t="s">
        <v>46</v>
      </c>
      <c r="D223" t="s">
        <v>44</v>
      </c>
      <c r="E223" t="s">
        <v>8</v>
      </c>
      <c r="F223">
        <v>8</v>
      </c>
    </row>
    <row r="224" spans="1:6" x14ac:dyDescent="0.35">
      <c r="A224" t="s">
        <v>6</v>
      </c>
      <c r="B224">
        <v>2021</v>
      </c>
      <c r="C224" t="s">
        <v>90</v>
      </c>
      <c r="D224" t="s">
        <v>7</v>
      </c>
      <c r="E224" t="s">
        <v>8</v>
      </c>
      <c r="F224">
        <v>6.2</v>
      </c>
    </row>
    <row r="225" spans="1:6" x14ac:dyDescent="0.35">
      <c r="A225" t="s">
        <v>6</v>
      </c>
      <c r="B225">
        <v>2021</v>
      </c>
      <c r="C225" t="s">
        <v>90</v>
      </c>
      <c r="D225" t="s">
        <v>9</v>
      </c>
      <c r="E225" t="s">
        <v>8</v>
      </c>
      <c r="F225">
        <v>6.3</v>
      </c>
    </row>
    <row r="226" spans="1:6" x14ac:dyDescent="0.35">
      <c r="A226" t="s">
        <v>6</v>
      </c>
      <c r="B226">
        <v>2021</v>
      </c>
      <c r="C226" t="s">
        <v>90</v>
      </c>
      <c r="D226" t="s">
        <v>10</v>
      </c>
      <c r="E226" t="s">
        <v>8</v>
      </c>
      <c r="F226">
        <v>5.3</v>
      </c>
    </row>
    <row r="227" spans="1:6" x14ac:dyDescent="0.35">
      <c r="A227" t="s">
        <v>6</v>
      </c>
      <c r="B227">
        <v>2021</v>
      </c>
      <c r="C227" t="s">
        <v>90</v>
      </c>
      <c r="D227" t="s">
        <v>11</v>
      </c>
      <c r="E227" t="s">
        <v>8</v>
      </c>
      <c r="F227">
        <v>7.6</v>
      </c>
    </row>
    <row r="228" spans="1:6" x14ac:dyDescent="0.35">
      <c r="A228" t="s">
        <v>6</v>
      </c>
      <c r="B228">
        <v>2021</v>
      </c>
      <c r="C228" t="s">
        <v>90</v>
      </c>
      <c r="D228" t="s">
        <v>12</v>
      </c>
      <c r="E228" t="s">
        <v>8</v>
      </c>
      <c r="F228">
        <v>7.5</v>
      </c>
    </row>
    <row r="229" spans="1:6" x14ac:dyDescent="0.35">
      <c r="A229" t="s">
        <v>6</v>
      </c>
      <c r="B229">
        <v>2021</v>
      </c>
      <c r="C229" t="s">
        <v>90</v>
      </c>
      <c r="D229" t="s">
        <v>13</v>
      </c>
      <c r="E229" t="s">
        <v>8</v>
      </c>
      <c r="F229">
        <v>2.8</v>
      </c>
    </row>
    <row r="230" spans="1:6" x14ac:dyDescent="0.35">
      <c r="A230" t="s">
        <v>6</v>
      </c>
      <c r="B230">
        <v>2021</v>
      </c>
      <c r="C230" t="s">
        <v>90</v>
      </c>
      <c r="D230" t="s">
        <v>14</v>
      </c>
      <c r="E230" t="s">
        <v>8</v>
      </c>
      <c r="F230">
        <v>5.0999999999999996</v>
      </c>
    </row>
    <row r="231" spans="1:6" x14ac:dyDescent="0.35">
      <c r="A231" t="s">
        <v>6</v>
      </c>
      <c r="B231">
        <v>2021</v>
      </c>
      <c r="C231" t="s">
        <v>90</v>
      </c>
      <c r="D231" t="s">
        <v>15</v>
      </c>
      <c r="E231" t="s">
        <v>8</v>
      </c>
      <c r="F231">
        <v>6.2</v>
      </c>
    </row>
    <row r="232" spans="1:6" x14ac:dyDescent="0.35">
      <c r="A232" t="s">
        <v>6</v>
      </c>
      <c r="B232">
        <v>2021</v>
      </c>
      <c r="C232" t="s">
        <v>90</v>
      </c>
      <c r="D232" t="s">
        <v>16</v>
      </c>
      <c r="E232" t="s">
        <v>8</v>
      </c>
      <c r="F232">
        <v>7.1</v>
      </c>
    </row>
    <row r="233" spans="1:6" x14ac:dyDescent="0.35">
      <c r="A233" t="s">
        <v>6</v>
      </c>
      <c r="B233">
        <v>2021</v>
      </c>
      <c r="C233" t="s">
        <v>90</v>
      </c>
      <c r="D233" t="s">
        <v>17</v>
      </c>
      <c r="E233" t="s">
        <v>8</v>
      </c>
      <c r="F233">
        <v>7.7</v>
      </c>
    </row>
    <row r="234" spans="1:6" x14ac:dyDescent="0.35">
      <c r="A234" t="s">
        <v>6</v>
      </c>
      <c r="B234">
        <v>2021</v>
      </c>
      <c r="C234" t="s">
        <v>90</v>
      </c>
      <c r="D234" t="s">
        <v>18</v>
      </c>
      <c r="E234" t="s">
        <v>8</v>
      </c>
      <c r="F234">
        <v>7.7</v>
      </c>
    </row>
    <row r="235" spans="1:6" x14ac:dyDescent="0.35">
      <c r="A235" t="s">
        <v>6</v>
      </c>
      <c r="B235">
        <v>2021</v>
      </c>
      <c r="C235" t="s">
        <v>90</v>
      </c>
      <c r="D235" t="s">
        <v>19</v>
      </c>
      <c r="E235" t="s">
        <v>8</v>
      </c>
      <c r="F235">
        <v>7.9</v>
      </c>
    </row>
    <row r="236" spans="1:6" x14ac:dyDescent="0.35">
      <c r="A236" t="s">
        <v>6</v>
      </c>
      <c r="B236">
        <v>2021</v>
      </c>
      <c r="C236" t="s">
        <v>90</v>
      </c>
      <c r="D236" t="s">
        <v>20</v>
      </c>
      <c r="E236" t="s">
        <v>8</v>
      </c>
      <c r="F236">
        <v>3.7</v>
      </c>
    </row>
    <row r="237" spans="1:6" x14ac:dyDescent="0.35">
      <c r="A237" t="s">
        <v>6</v>
      </c>
      <c r="B237">
        <v>2021</v>
      </c>
      <c r="C237" t="s">
        <v>90</v>
      </c>
      <c r="D237" t="s">
        <v>21</v>
      </c>
      <c r="E237" t="s">
        <v>8</v>
      </c>
      <c r="F237">
        <v>14.7</v>
      </c>
    </row>
    <row r="238" spans="1:6" x14ac:dyDescent="0.35">
      <c r="A238" t="s">
        <v>6</v>
      </c>
      <c r="B238">
        <v>2021</v>
      </c>
      <c r="C238" t="s">
        <v>90</v>
      </c>
      <c r="D238" t="s">
        <v>22</v>
      </c>
      <c r="E238" t="s">
        <v>8</v>
      </c>
      <c r="F238">
        <v>4.0999999999999996</v>
      </c>
    </row>
    <row r="239" spans="1:6" x14ac:dyDescent="0.35">
      <c r="A239" t="s">
        <v>6</v>
      </c>
      <c r="B239">
        <v>2021</v>
      </c>
      <c r="C239" t="s">
        <v>90</v>
      </c>
      <c r="D239" t="s">
        <v>23</v>
      </c>
      <c r="E239" t="s">
        <v>8</v>
      </c>
      <c r="F239">
        <v>6.1</v>
      </c>
    </row>
    <row r="240" spans="1:6" x14ac:dyDescent="0.35">
      <c r="A240" t="s">
        <v>6</v>
      </c>
      <c r="B240">
        <v>2021</v>
      </c>
      <c r="C240" t="s">
        <v>90</v>
      </c>
      <c r="D240" t="s">
        <v>24</v>
      </c>
      <c r="E240" t="s">
        <v>8</v>
      </c>
      <c r="F240">
        <v>6.2</v>
      </c>
    </row>
    <row r="241" spans="1:6" x14ac:dyDescent="0.35">
      <c r="A241" t="s">
        <v>6</v>
      </c>
      <c r="B241">
        <v>2021</v>
      </c>
      <c r="C241" t="s">
        <v>90</v>
      </c>
      <c r="D241" t="s">
        <v>25</v>
      </c>
      <c r="E241" t="s">
        <v>8</v>
      </c>
      <c r="F241">
        <v>9.5</v>
      </c>
    </row>
    <row r="242" spans="1:6" x14ac:dyDescent="0.35">
      <c r="A242" t="s">
        <v>6</v>
      </c>
      <c r="B242">
        <v>2021</v>
      </c>
      <c r="C242" t="s">
        <v>90</v>
      </c>
      <c r="D242" t="s">
        <v>26</v>
      </c>
      <c r="E242" t="s">
        <v>8</v>
      </c>
      <c r="F242">
        <v>7.6</v>
      </c>
    </row>
    <row r="243" spans="1:6" x14ac:dyDescent="0.35">
      <c r="A243" t="s">
        <v>6</v>
      </c>
      <c r="B243">
        <v>2021</v>
      </c>
      <c r="C243" t="s">
        <v>90</v>
      </c>
      <c r="D243" t="s">
        <v>27</v>
      </c>
      <c r="E243" t="s">
        <v>8</v>
      </c>
      <c r="F243">
        <v>7.1</v>
      </c>
    </row>
    <row r="244" spans="1:6" x14ac:dyDescent="0.35">
      <c r="A244" t="s">
        <v>6</v>
      </c>
      <c r="B244">
        <v>2021</v>
      </c>
      <c r="C244" t="s">
        <v>90</v>
      </c>
      <c r="D244" t="s">
        <v>28</v>
      </c>
      <c r="E244" t="s">
        <v>8</v>
      </c>
      <c r="F244">
        <v>5.3</v>
      </c>
    </row>
    <row r="245" spans="1:6" x14ac:dyDescent="0.35">
      <c r="A245" t="s">
        <v>6</v>
      </c>
      <c r="B245">
        <v>2021</v>
      </c>
      <c r="C245" t="s">
        <v>90</v>
      </c>
      <c r="D245" t="s">
        <v>29</v>
      </c>
      <c r="E245" t="s">
        <v>8</v>
      </c>
    </row>
    <row r="246" spans="1:6" x14ac:dyDescent="0.35">
      <c r="A246" t="s">
        <v>6</v>
      </c>
      <c r="B246">
        <v>2021</v>
      </c>
      <c r="C246" t="s">
        <v>90</v>
      </c>
      <c r="D246" t="s">
        <v>30</v>
      </c>
      <c r="E246" t="s">
        <v>8</v>
      </c>
      <c r="F246">
        <v>3.4</v>
      </c>
    </row>
    <row r="247" spans="1:6" x14ac:dyDescent="0.35">
      <c r="A247" t="s">
        <v>6</v>
      </c>
      <c r="B247">
        <v>2021</v>
      </c>
      <c r="C247" t="s">
        <v>90</v>
      </c>
      <c r="D247" t="s">
        <v>31</v>
      </c>
      <c r="E247" t="s">
        <v>8</v>
      </c>
    </row>
    <row r="248" spans="1:6" x14ac:dyDescent="0.35">
      <c r="A248" t="s">
        <v>6</v>
      </c>
      <c r="B248">
        <v>2021</v>
      </c>
      <c r="C248" t="s">
        <v>90</v>
      </c>
      <c r="D248" t="s">
        <v>32</v>
      </c>
      <c r="E248" t="s">
        <v>8</v>
      </c>
      <c r="F248">
        <v>4.2</v>
      </c>
    </row>
    <row r="249" spans="1:6" x14ac:dyDescent="0.35">
      <c r="A249" t="s">
        <v>6</v>
      </c>
      <c r="B249">
        <v>2021</v>
      </c>
      <c r="C249" t="s">
        <v>90</v>
      </c>
      <c r="D249" t="s">
        <v>33</v>
      </c>
      <c r="E249" t="s">
        <v>8</v>
      </c>
      <c r="F249">
        <v>4.4000000000000004</v>
      </c>
    </row>
    <row r="250" spans="1:6" x14ac:dyDescent="0.35">
      <c r="A250" t="s">
        <v>6</v>
      </c>
      <c r="B250">
        <v>2021</v>
      </c>
      <c r="C250" t="s">
        <v>90</v>
      </c>
      <c r="D250" t="s">
        <v>34</v>
      </c>
      <c r="E250" t="s">
        <v>8</v>
      </c>
      <c r="F250">
        <v>3.4</v>
      </c>
    </row>
    <row r="251" spans="1:6" x14ac:dyDescent="0.35">
      <c r="A251" t="s">
        <v>6</v>
      </c>
      <c r="B251">
        <v>2021</v>
      </c>
      <c r="C251" t="s">
        <v>90</v>
      </c>
      <c r="D251" t="s">
        <v>35</v>
      </c>
      <c r="E251" t="s">
        <v>8</v>
      </c>
      <c r="F251">
        <v>6.6</v>
      </c>
    </row>
    <row r="252" spans="1:6" x14ac:dyDescent="0.35">
      <c r="A252" t="s">
        <v>6</v>
      </c>
      <c r="B252">
        <v>2021</v>
      </c>
      <c r="C252" t="s">
        <v>90</v>
      </c>
      <c r="D252" t="s">
        <v>36</v>
      </c>
      <c r="E252" t="s">
        <v>8</v>
      </c>
      <c r="F252">
        <v>5.6</v>
      </c>
    </row>
    <row r="253" spans="1:6" x14ac:dyDescent="0.35">
      <c r="A253" t="s">
        <v>6</v>
      </c>
      <c r="B253">
        <v>2021</v>
      </c>
      <c r="C253" t="s">
        <v>90</v>
      </c>
      <c r="D253" t="s">
        <v>37</v>
      </c>
      <c r="E253" t="s">
        <v>8</v>
      </c>
      <c r="F253">
        <v>11.1</v>
      </c>
    </row>
    <row r="254" spans="1:6" x14ac:dyDescent="0.35">
      <c r="A254" t="s">
        <v>6</v>
      </c>
      <c r="B254">
        <v>2021</v>
      </c>
      <c r="C254" t="s">
        <v>90</v>
      </c>
      <c r="D254" t="s">
        <v>38</v>
      </c>
      <c r="E254" t="s">
        <v>8</v>
      </c>
      <c r="F254">
        <v>6.8</v>
      </c>
    </row>
    <row r="255" spans="1:6" x14ac:dyDescent="0.35">
      <c r="A255" t="s">
        <v>6</v>
      </c>
      <c r="B255">
        <v>2021</v>
      </c>
      <c r="C255" t="s">
        <v>90</v>
      </c>
      <c r="D255" t="s">
        <v>39</v>
      </c>
      <c r="E255" t="s">
        <v>8</v>
      </c>
      <c r="F255">
        <v>4.8</v>
      </c>
    </row>
    <row r="256" spans="1:6" x14ac:dyDescent="0.35">
      <c r="A256" t="s">
        <v>6</v>
      </c>
      <c r="B256">
        <v>2021</v>
      </c>
      <c r="C256" t="s">
        <v>90</v>
      </c>
      <c r="D256" t="s">
        <v>40</v>
      </c>
      <c r="E256" t="s">
        <v>8</v>
      </c>
      <c r="F256">
        <v>14.8</v>
      </c>
    </row>
    <row r="257" spans="1:6" x14ac:dyDescent="0.35">
      <c r="A257" t="s">
        <v>6</v>
      </c>
      <c r="B257">
        <v>2021</v>
      </c>
      <c r="C257" t="s">
        <v>90</v>
      </c>
      <c r="D257" t="s">
        <v>41</v>
      </c>
      <c r="E257" t="s">
        <v>8</v>
      </c>
      <c r="F257">
        <v>8.8000000000000007</v>
      </c>
    </row>
    <row r="258" spans="1:6" x14ac:dyDescent="0.35">
      <c r="A258" t="s">
        <v>6</v>
      </c>
      <c r="B258">
        <v>2021</v>
      </c>
      <c r="C258" t="s">
        <v>90</v>
      </c>
      <c r="D258" t="s">
        <v>42</v>
      </c>
      <c r="E258" t="s">
        <v>8</v>
      </c>
      <c r="F258">
        <v>5.0999999999999996</v>
      </c>
    </row>
    <row r="259" spans="1:6" x14ac:dyDescent="0.35">
      <c r="A259" t="s">
        <v>6</v>
      </c>
      <c r="B259">
        <v>2021</v>
      </c>
      <c r="C259" t="s">
        <v>90</v>
      </c>
      <c r="D259" t="s">
        <v>43</v>
      </c>
      <c r="E259" t="s">
        <v>8</v>
      </c>
    </row>
    <row r="260" spans="1:6" x14ac:dyDescent="0.35">
      <c r="A260" t="s">
        <v>6</v>
      </c>
      <c r="B260">
        <v>2021</v>
      </c>
      <c r="C260" t="s">
        <v>90</v>
      </c>
      <c r="D260" t="s">
        <v>44</v>
      </c>
      <c r="E260" t="s">
        <v>8</v>
      </c>
      <c r="F260">
        <v>4.5</v>
      </c>
    </row>
    <row r="261" spans="1:6" x14ac:dyDescent="0.35">
      <c r="A261" t="s">
        <v>6</v>
      </c>
      <c r="B261">
        <v>2021</v>
      </c>
      <c r="C261" t="s">
        <v>45</v>
      </c>
      <c r="D261" t="s">
        <v>7</v>
      </c>
      <c r="E261" t="s">
        <v>8</v>
      </c>
      <c r="F261">
        <v>6.3</v>
      </c>
    </row>
    <row r="262" spans="1:6" x14ac:dyDescent="0.35">
      <c r="A262" t="s">
        <v>6</v>
      </c>
      <c r="B262">
        <v>2021</v>
      </c>
      <c r="C262" t="s">
        <v>45</v>
      </c>
      <c r="D262" t="s">
        <v>9</v>
      </c>
      <c r="E262" t="s">
        <v>8</v>
      </c>
      <c r="F262">
        <v>6.6</v>
      </c>
    </row>
    <row r="263" spans="1:6" x14ac:dyDescent="0.35">
      <c r="A263" t="s">
        <v>6</v>
      </c>
      <c r="B263">
        <v>2021</v>
      </c>
      <c r="C263" t="s">
        <v>45</v>
      </c>
      <c r="D263" t="s">
        <v>10</v>
      </c>
      <c r="E263" t="s">
        <v>8</v>
      </c>
      <c r="F263">
        <v>5.5</v>
      </c>
    </row>
    <row r="264" spans="1:6" x14ac:dyDescent="0.35">
      <c r="A264" t="s">
        <v>6</v>
      </c>
      <c r="B264">
        <v>2021</v>
      </c>
      <c r="C264" t="s">
        <v>45</v>
      </c>
      <c r="D264" t="s">
        <v>11</v>
      </c>
      <c r="E264" t="s">
        <v>8</v>
      </c>
      <c r="F264">
        <v>7.3</v>
      </c>
    </row>
    <row r="265" spans="1:6" x14ac:dyDescent="0.35">
      <c r="A265" t="s">
        <v>6</v>
      </c>
      <c r="B265">
        <v>2021</v>
      </c>
      <c r="C265" t="s">
        <v>45</v>
      </c>
      <c r="D265" t="s">
        <v>12</v>
      </c>
      <c r="E265" t="s">
        <v>8</v>
      </c>
      <c r="F265">
        <v>7.1</v>
      </c>
    </row>
    <row r="266" spans="1:6" x14ac:dyDescent="0.35">
      <c r="A266" t="s">
        <v>6</v>
      </c>
      <c r="B266">
        <v>2021</v>
      </c>
      <c r="C266" t="s">
        <v>45</v>
      </c>
      <c r="D266" t="s">
        <v>13</v>
      </c>
      <c r="E266" t="s">
        <v>8</v>
      </c>
      <c r="F266">
        <v>2.2999999999999998</v>
      </c>
    </row>
    <row r="267" spans="1:6" x14ac:dyDescent="0.35">
      <c r="A267" t="s">
        <v>6</v>
      </c>
      <c r="B267">
        <v>2021</v>
      </c>
      <c r="C267" t="s">
        <v>45</v>
      </c>
      <c r="D267" t="s">
        <v>14</v>
      </c>
      <c r="E267" t="s">
        <v>8</v>
      </c>
      <c r="F267">
        <v>5</v>
      </c>
    </row>
    <row r="268" spans="1:6" x14ac:dyDescent="0.35">
      <c r="A268" t="s">
        <v>6</v>
      </c>
      <c r="B268">
        <v>2021</v>
      </c>
      <c r="C268" t="s">
        <v>45</v>
      </c>
      <c r="D268" t="s">
        <v>15</v>
      </c>
      <c r="E268" t="s">
        <v>8</v>
      </c>
      <c r="F268">
        <v>6.8</v>
      </c>
    </row>
    <row r="269" spans="1:6" x14ac:dyDescent="0.35">
      <c r="A269" t="s">
        <v>6</v>
      </c>
      <c r="B269">
        <v>2021</v>
      </c>
      <c r="C269" t="s">
        <v>45</v>
      </c>
      <c r="D269" t="s">
        <v>16</v>
      </c>
      <c r="E269" t="s">
        <v>8</v>
      </c>
      <c r="F269">
        <v>6.7</v>
      </c>
    </row>
    <row r="270" spans="1:6" x14ac:dyDescent="0.35">
      <c r="A270" t="s">
        <v>6</v>
      </c>
      <c r="B270">
        <v>2021</v>
      </c>
      <c r="C270" t="s">
        <v>45</v>
      </c>
      <c r="D270" t="s">
        <v>17</v>
      </c>
      <c r="E270" t="s">
        <v>8</v>
      </c>
      <c r="F270">
        <v>7.4</v>
      </c>
    </row>
    <row r="271" spans="1:6" x14ac:dyDescent="0.35">
      <c r="A271" t="s">
        <v>6</v>
      </c>
      <c r="B271">
        <v>2021</v>
      </c>
      <c r="C271" t="s">
        <v>45</v>
      </c>
      <c r="D271" t="s">
        <v>18</v>
      </c>
      <c r="E271" t="s">
        <v>8</v>
      </c>
      <c r="F271">
        <v>8.1999999999999993</v>
      </c>
    </row>
    <row r="272" spans="1:6" x14ac:dyDescent="0.35">
      <c r="A272" t="s">
        <v>6</v>
      </c>
      <c r="B272">
        <v>2021</v>
      </c>
      <c r="C272" t="s">
        <v>45</v>
      </c>
      <c r="D272" t="s">
        <v>19</v>
      </c>
      <c r="E272" t="s">
        <v>8</v>
      </c>
      <c r="F272">
        <v>8</v>
      </c>
    </row>
    <row r="273" spans="1:6" x14ac:dyDescent="0.35">
      <c r="A273" t="s">
        <v>6</v>
      </c>
      <c r="B273">
        <v>2021</v>
      </c>
      <c r="C273" t="s">
        <v>45</v>
      </c>
      <c r="D273" t="s">
        <v>20</v>
      </c>
      <c r="E273" t="s">
        <v>8</v>
      </c>
      <c r="F273">
        <v>4</v>
      </c>
    </row>
    <row r="274" spans="1:6" x14ac:dyDescent="0.35">
      <c r="A274" t="s">
        <v>6</v>
      </c>
      <c r="B274">
        <v>2021</v>
      </c>
      <c r="C274" t="s">
        <v>45</v>
      </c>
      <c r="D274" t="s">
        <v>21</v>
      </c>
      <c r="E274" t="s">
        <v>8</v>
      </c>
      <c r="F274">
        <v>11.4</v>
      </c>
    </row>
    <row r="275" spans="1:6" x14ac:dyDescent="0.35">
      <c r="A275" t="s">
        <v>6</v>
      </c>
      <c r="B275">
        <v>2021</v>
      </c>
      <c r="C275" t="s">
        <v>45</v>
      </c>
      <c r="D275" t="s">
        <v>22</v>
      </c>
      <c r="E275" t="s">
        <v>8</v>
      </c>
      <c r="F275">
        <v>3.9</v>
      </c>
    </row>
    <row r="276" spans="1:6" x14ac:dyDescent="0.35">
      <c r="A276" t="s">
        <v>6</v>
      </c>
      <c r="B276">
        <v>2021</v>
      </c>
      <c r="C276" t="s">
        <v>45</v>
      </c>
      <c r="D276" t="s">
        <v>23</v>
      </c>
      <c r="E276" t="s">
        <v>8</v>
      </c>
      <c r="F276">
        <v>5.8</v>
      </c>
    </row>
    <row r="277" spans="1:6" x14ac:dyDescent="0.35">
      <c r="A277" t="s">
        <v>6</v>
      </c>
      <c r="B277">
        <v>2021</v>
      </c>
      <c r="C277" t="s">
        <v>45</v>
      </c>
      <c r="D277" t="s">
        <v>24</v>
      </c>
      <c r="E277" t="s">
        <v>8</v>
      </c>
      <c r="F277">
        <v>6.3</v>
      </c>
    </row>
    <row r="278" spans="1:6" x14ac:dyDescent="0.35">
      <c r="A278" t="s">
        <v>6</v>
      </c>
      <c r="B278">
        <v>2021</v>
      </c>
      <c r="C278" t="s">
        <v>45</v>
      </c>
      <c r="D278" t="s">
        <v>25</v>
      </c>
      <c r="E278" t="s">
        <v>8</v>
      </c>
      <c r="F278">
        <v>8.6999999999999993</v>
      </c>
    </row>
    <row r="279" spans="1:6" x14ac:dyDescent="0.35">
      <c r="A279" t="s">
        <v>6</v>
      </c>
      <c r="B279">
        <v>2021</v>
      </c>
      <c r="C279" t="s">
        <v>45</v>
      </c>
      <c r="D279" t="s">
        <v>26</v>
      </c>
      <c r="E279" t="s">
        <v>8</v>
      </c>
      <c r="F279">
        <v>8.5</v>
      </c>
    </row>
    <row r="280" spans="1:6" x14ac:dyDescent="0.35">
      <c r="A280" t="s">
        <v>6</v>
      </c>
      <c r="B280">
        <v>2021</v>
      </c>
      <c r="C280" t="s">
        <v>45</v>
      </c>
      <c r="D280" t="s">
        <v>27</v>
      </c>
      <c r="E280" t="s">
        <v>8</v>
      </c>
      <c r="F280">
        <v>7.6</v>
      </c>
    </row>
    <row r="281" spans="1:6" x14ac:dyDescent="0.35">
      <c r="A281" t="s">
        <v>6</v>
      </c>
      <c r="B281">
        <v>2021</v>
      </c>
      <c r="C281" t="s">
        <v>45</v>
      </c>
      <c r="D281" t="s">
        <v>28</v>
      </c>
      <c r="E281" t="s">
        <v>8</v>
      </c>
      <c r="F281">
        <v>4.9000000000000004</v>
      </c>
    </row>
    <row r="282" spans="1:6" x14ac:dyDescent="0.35">
      <c r="A282" t="s">
        <v>6</v>
      </c>
      <c r="B282">
        <v>2021</v>
      </c>
      <c r="C282" t="s">
        <v>45</v>
      </c>
      <c r="D282" t="s">
        <v>29</v>
      </c>
      <c r="E282" t="s">
        <v>8</v>
      </c>
    </row>
    <row r="283" spans="1:6" x14ac:dyDescent="0.35">
      <c r="A283" t="s">
        <v>6</v>
      </c>
      <c r="B283">
        <v>2021</v>
      </c>
      <c r="C283" t="s">
        <v>45</v>
      </c>
      <c r="D283" t="s">
        <v>30</v>
      </c>
      <c r="E283" t="s">
        <v>8</v>
      </c>
      <c r="F283">
        <v>3.6</v>
      </c>
    </row>
    <row r="284" spans="1:6" x14ac:dyDescent="0.35">
      <c r="A284" t="s">
        <v>6</v>
      </c>
      <c r="B284">
        <v>2021</v>
      </c>
      <c r="C284" t="s">
        <v>45</v>
      </c>
      <c r="D284" t="s">
        <v>31</v>
      </c>
      <c r="E284" t="s">
        <v>8</v>
      </c>
    </row>
    <row r="285" spans="1:6" x14ac:dyDescent="0.35">
      <c r="A285" t="s">
        <v>6</v>
      </c>
      <c r="B285">
        <v>2021</v>
      </c>
      <c r="C285" t="s">
        <v>45</v>
      </c>
      <c r="D285" t="s">
        <v>32</v>
      </c>
      <c r="E285" t="s">
        <v>8</v>
      </c>
      <c r="F285">
        <v>4</v>
      </c>
    </row>
    <row r="286" spans="1:6" x14ac:dyDescent="0.35">
      <c r="A286" t="s">
        <v>6</v>
      </c>
      <c r="B286">
        <v>2021</v>
      </c>
      <c r="C286" t="s">
        <v>45</v>
      </c>
      <c r="D286" t="s">
        <v>33</v>
      </c>
      <c r="E286" t="s">
        <v>8</v>
      </c>
      <c r="F286">
        <v>4.5999999999999996</v>
      </c>
    </row>
    <row r="287" spans="1:6" x14ac:dyDescent="0.35">
      <c r="A287" t="s">
        <v>6</v>
      </c>
      <c r="B287">
        <v>2021</v>
      </c>
      <c r="C287" t="s">
        <v>45</v>
      </c>
      <c r="D287" t="s">
        <v>34</v>
      </c>
      <c r="E287" t="s">
        <v>8</v>
      </c>
      <c r="F287">
        <v>3.4</v>
      </c>
    </row>
    <row r="288" spans="1:6" x14ac:dyDescent="0.35">
      <c r="A288" t="s">
        <v>6</v>
      </c>
      <c r="B288">
        <v>2021</v>
      </c>
      <c r="C288" t="s">
        <v>45</v>
      </c>
      <c r="D288" t="s">
        <v>35</v>
      </c>
      <c r="E288" t="s">
        <v>8</v>
      </c>
      <c r="F288">
        <v>6.3</v>
      </c>
    </row>
    <row r="289" spans="1:6" x14ac:dyDescent="0.35">
      <c r="A289" t="s">
        <v>6</v>
      </c>
      <c r="B289">
        <v>2021</v>
      </c>
      <c r="C289" t="s">
        <v>45</v>
      </c>
      <c r="D289" t="s">
        <v>36</v>
      </c>
      <c r="E289" t="s">
        <v>8</v>
      </c>
      <c r="F289">
        <v>6</v>
      </c>
    </row>
    <row r="290" spans="1:6" x14ac:dyDescent="0.35">
      <c r="A290" t="s">
        <v>6</v>
      </c>
      <c r="B290">
        <v>2021</v>
      </c>
      <c r="C290" t="s">
        <v>45</v>
      </c>
      <c r="D290" t="s">
        <v>37</v>
      </c>
      <c r="E290" t="s">
        <v>8</v>
      </c>
      <c r="F290">
        <v>10.199999999999999</v>
      </c>
    </row>
    <row r="291" spans="1:6" x14ac:dyDescent="0.35">
      <c r="A291" t="s">
        <v>6</v>
      </c>
      <c r="B291">
        <v>2021</v>
      </c>
      <c r="C291" t="s">
        <v>45</v>
      </c>
      <c r="D291" t="s">
        <v>38</v>
      </c>
      <c r="E291" t="s">
        <v>8</v>
      </c>
      <c r="F291">
        <v>6.7</v>
      </c>
    </row>
    <row r="292" spans="1:6" x14ac:dyDescent="0.35">
      <c r="A292" t="s">
        <v>6</v>
      </c>
      <c r="B292">
        <v>2021</v>
      </c>
      <c r="C292" t="s">
        <v>45</v>
      </c>
      <c r="D292" t="s">
        <v>39</v>
      </c>
      <c r="E292" t="s">
        <v>8</v>
      </c>
      <c r="F292">
        <v>4.3</v>
      </c>
    </row>
    <row r="293" spans="1:6" x14ac:dyDescent="0.35">
      <c r="A293" t="s">
        <v>6</v>
      </c>
      <c r="B293">
        <v>2021</v>
      </c>
      <c r="C293" t="s">
        <v>45</v>
      </c>
      <c r="D293" t="s">
        <v>40</v>
      </c>
      <c r="E293" t="s">
        <v>8</v>
      </c>
      <c r="F293">
        <v>13.1</v>
      </c>
    </row>
    <row r="294" spans="1:6" x14ac:dyDescent="0.35">
      <c r="A294" t="s">
        <v>6</v>
      </c>
      <c r="B294">
        <v>2021</v>
      </c>
      <c r="C294" t="s">
        <v>45</v>
      </c>
      <c r="D294" t="s">
        <v>41</v>
      </c>
      <c r="E294" t="s">
        <v>8</v>
      </c>
      <c r="F294">
        <v>8.5</v>
      </c>
    </row>
    <row r="295" spans="1:6" x14ac:dyDescent="0.35">
      <c r="A295" t="s">
        <v>6</v>
      </c>
      <c r="B295">
        <v>2021</v>
      </c>
      <c r="C295" t="s">
        <v>45</v>
      </c>
      <c r="D295" t="s">
        <v>42</v>
      </c>
      <c r="E295" t="s">
        <v>8</v>
      </c>
      <c r="F295">
        <v>4.9000000000000004</v>
      </c>
    </row>
    <row r="296" spans="1:6" x14ac:dyDescent="0.35">
      <c r="A296" t="s">
        <v>6</v>
      </c>
      <c r="B296">
        <v>2021</v>
      </c>
      <c r="C296" t="s">
        <v>45</v>
      </c>
      <c r="D296" t="s">
        <v>43</v>
      </c>
      <c r="E296" t="s">
        <v>8</v>
      </c>
    </row>
    <row r="297" spans="1:6" x14ac:dyDescent="0.35">
      <c r="A297" t="s">
        <v>6</v>
      </c>
      <c r="B297">
        <v>2021</v>
      </c>
      <c r="C297" t="s">
        <v>45</v>
      </c>
      <c r="D297" t="s">
        <v>44</v>
      </c>
      <c r="E297" t="s">
        <v>8</v>
      </c>
      <c r="F297">
        <v>4.5999999999999996</v>
      </c>
    </row>
    <row r="298" spans="1:6" x14ac:dyDescent="0.35">
      <c r="A298" t="s">
        <v>6</v>
      </c>
      <c r="B298">
        <v>2021</v>
      </c>
      <c r="C298" t="s">
        <v>46</v>
      </c>
      <c r="D298" t="s">
        <v>7</v>
      </c>
      <c r="E298" t="s">
        <v>8</v>
      </c>
      <c r="F298">
        <v>6.1</v>
      </c>
    </row>
    <row r="299" spans="1:6" x14ac:dyDescent="0.35">
      <c r="A299" t="s">
        <v>6</v>
      </c>
      <c r="B299">
        <v>2021</v>
      </c>
      <c r="C299" t="s">
        <v>46</v>
      </c>
      <c r="D299" t="s">
        <v>9</v>
      </c>
      <c r="E299" t="s">
        <v>8</v>
      </c>
      <c r="F299">
        <v>5.9</v>
      </c>
    </row>
    <row r="300" spans="1:6" x14ac:dyDescent="0.35">
      <c r="A300" t="s">
        <v>6</v>
      </c>
      <c r="B300">
        <v>2021</v>
      </c>
      <c r="C300" t="s">
        <v>46</v>
      </c>
      <c r="D300" t="s">
        <v>10</v>
      </c>
      <c r="E300" t="s">
        <v>8</v>
      </c>
      <c r="F300">
        <v>5</v>
      </c>
    </row>
    <row r="301" spans="1:6" x14ac:dyDescent="0.35">
      <c r="A301" t="s">
        <v>6</v>
      </c>
      <c r="B301">
        <v>2021</v>
      </c>
      <c r="C301" t="s">
        <v>46</v>
      </c>
      <c r="D301" t="s">
        <v>11</v>
      </c>
      <c r="E301" t="s">
        <v>8</v>
      </c>
      <c r="F301">
        <v>8</v>
      </c>
    </row>
    <row r="302" spans="1:6" x14ac:dyDescent="0.35">
      <c r="A302" t="s">
        <v>6</v>
      </c>
      <c r="B302">
        <v>2021</v>
      </c>
      <c r="C302" t="s">
        <v>46</v>
      </c>
      <c r="D302" t="s">
        <v>12</v>
      </c>
      <c r="E302" t="s">
        <v>8</v>
      </c>
      <c r="F302">
        <v>7.9</v>
      </c>
    </row>
    <row r="303" spans="1:6" x14ac:dyDescent="0.35">
      <c r="A303" t="s">
        <v>6</v>
      </c>
      <c r="B303">
        <v>2021</v>
      </c>
      <c r="C303" t="s">
        <v>46</v>
      </c>
      <c r="D303" t="s">
        <v>13</v>
      </c>
      <c r="E303" t="s">
        <v>8</v>
      </c>
      <c r="F303">
        <v>3.4</v>
      </c>
    </row>
    <row r="304" spans="1:6" x14ac:dyDescent="0.35">
      <c r="A304" t="s">
        <v>6</v>
      </c>
      <c r="B304">
        <v>2021</v>
      </c>
      <c r="C304" t="s">
        <v>46</v>
      </c>
      <c r="D304" t="s">
        <v>14</v>
      </c>
      <c r="E304" t="s">
        <v>8</v>
      </c>
      <c r="F304">
        <v>5.2</v>
      </c>
    </row>
    <row r="305" spans="1:6" x14ac:dyDescent="0.35">
      <c r="A305" t="s">
        <v>6</v>
      </c>
      <c r="B305">
        <v>2021</v>
      </c>
      <c r="C305" t="s">
        <v>46</v>
      </c>
      <c r="D305" t="s">
        <v>15</v>
      </c>
      <c r="E305" t="s">
        <v>8</v>
      </c>
      <c r="F305">
        <v>5.6</v>
      </c>
    </row>
    <row r="306" spans="1:6" x14ac:dyDescent="0.35">
      <c r="A306" t="s">
        <v>6</v>
      </c>
      <c r="B306">
        <v>2021</v>
      </c>
      <c r="C306" t="s">
        <v>46</v>
      </c>
      <c r="D306" t="s">
        <v>16</v>
      </c>
      <c r="E306" t="s">
        <v>8</v>
      </c>
      <c r="F306">
        <v>7.4</v>
      </c>
    </row>
    <row r="307" spans="1:6" x14ac:dyDescent="0.35">
      <c r="A307" t="s">
        <v>6</v>
      </c>
      <c r="B307">
        <v>2021</v>
      </c>
      <c r="C307" t="s">
        <v>46</v>
      </c>
      <c r="D307" t="s">
        <v>17</v>
      </c>
      <c r="E307" t="s">
        <v>8</v>
      </c>
      <c r="F307">
        <v>8.1</v>
      </c>
    </row>
    <row r="308" spans="1:6" x14ac:dyDescent="0.35">
      <c r="A308" t="s">
        <v>6</v>
      </c>
      <c r="B308">
        <v>2021</v>
      </c>
      <c r="C308" t="s">
        <v>46</v>
      </c>
      <c r="D308" t="s">
        <v>18</v>
      </c>
      <c r="E308" t="s">
        <v>8</v>
      </c>
      <c r="F308">
        <v>7.1</v>
      </c>
    </row>
    <row r="309" spans="1:6" x14ac:dyDescent="0.35">
      <c r="A309" t="s">
        <v>6</v>
      </c>
      <c r="B309">
        <v>2021</v>
      </c>
      <c r="C309" t="s">
        <v>46</v>
      </c>
      <c r="D309" t="s">
        <v>19</v>
      </c>
      <c r="E309" t="s">
        <v>8</v>
      </c>
      <c r="F309">
        <v>7.8</v>
      </c>
    </row>
    <row r="310" spans="1:6" x14ac:dyDescent="0.35">
      <c r="A310" t="s">
        <v>6</v>
      </c>
      <c r="B310">
        <v>2021</v>
      </c>
      <c r="C310" t="s">
        <v>46</v>
      </c>
      <c r="D310" t="s">
        <v>20</v>
      </c>
      <c r="E310" t="s">
        <v>8</v>
      </c>
      <c r="F310">
        <v>3.2</v>
      </c>
    </row>
    <row r="311" spans="1:6" x14ac:dyDescent="0.35">
      <c r="A311" t="s">
        <v>6</v>
      </c>
      <c r="B311">
        <v>2021</v>
      </c>
      <c r="C311" t="s">
        <v>46</v>
      </c>
      <c r="D311" t="s">
        <v>21</v>
      </c>
      <c r="E311" t="s">
        <v>8</v>
      </c>
      <c r="F311">
        <v>18.899999999999999</v>
      </c>
    </row>
    <row r="312" spans="1:6" x14ac:dyDescent="0.35">
      <c r="A312" t="s">
        <v>6</v>
      </c>
      <c r="B312">
        <v>2021</v>
      </c>
      <c r="C312" t="s">
        <v>46</v>
      </c>
      <c r="D312" t="s">
        <v>22</v>
      </c>
      <c r="E312" t="s">
        <v>8</v>
      </c>
      <c r="F312">
        <v>4.2</v>
      </c>
    </row>
    <row r="313" spans="1:6" x14ac:dyDescent="0.35">
      <c r="A313" t="s">
        <v>6</v>
      </c>
      <c r="B313">
        <v>2021</v>
      </c>
      <c r="C313" t="s">
        <v>46</v>
      </c>
      <c r="D313" t="s">
        <v>23</v>
      </c>
      <c r="E313" t="s">
        <v>8</v>
      </c>
      <c r="F313">
        <v>6.4</v>
      </c>
    </row>
    <row r="314" spans="1:6" x14ac:dyDescent="0.35">
      <c r="A314" t="s">
        <v>6</v>
      </c>
      <c r="B314">
        <v>2021</v>
      </c>
      <c r="C314" t="s">
        <v>46</v>
      </c>
      <c r="D314" t="s">
        <v>24</v>
      </c>
      <c r="E314" t="s">
        <v>8</v>
      </c>
      <c r="F314">
        <v>6.2</v>
      </c>
    </row>
    <row r="315" spans="1:6" x14ac:dyDescent="0.35">
      <c r="A315" t="s">
        <v>6</v>
      </c>
      <c r="B315">
        <v>2021</v>
      </c>
      <c r="C315" t="s">
        <v>46</v>
      </c>
      <c r="D315" t="s">
        <v>25</v>
      </c>
      <c r="E315" t="s">
        <v>8</v>
      </c>
      <c r="F315">
        <v>10.6</v>
      </c>
    </row>
    <row r="316" spans="1:6" x14ac:dyDescent="0.35">
      <c r="A316" t="s">
        <v>6</v>
      </c>
      <c r="B316">
        <v>2021</v>
      </c>
      <c r="C316" t="s">
        <v>46</v>
      </c>
      <c r="D316" t="s">
        <v>26</v>
      </c>
      <c r="E316" t="s">
        <v>8</v>
      </c>
      <c r="F316">
        <v>6.6</v>
      </c>
    </row>
    <row r="317" spans="1:6" x14ac:dyDescent="0.35">
      <c r="A317" t="s">
        <v>6</v>
      </c>
      <c r="B317">
        <v>2021</v>
      </c>
      <c r="C317" t="s">
        <v>46</v>
      </c>
      <c r="D317" t="s">
        <v>27</v>
      </c>
      <c r="E317" t="s">
        <v>8</v>
      </c>
      <c r="F317">
        <v>6.6</v>
      </c>
    </row>
    <row r="318" spans="1:6" x14ac:dyDescent="0.35">
      <c r="A318" t="s">
        <v>6</v>
      </c>
      <c r="B318">
        <v>2021</v>
      </c>
      <c r="C318" t="s">
        <v>46</v>
      </c>
      <c r="D318" t="s">
        <v>28</v>
      </c>
      <c r="E318" t="s">
        <v>8</v>
      </c>
      <c r="F318">
        <v>5.6</v>
      </c>
    </row>
    <row r="319" spans="1:6" x14ac:dyDescent="0.35">
      <c r="A319" t="s">
        <v>6</v>
      </c>
      <c r="B319">
        <v>2021</v>
      </c>
      <c r="C319" t="s">
        <v>46</v>
      </c>
      <c r="D319" t="s">
        <v>29</v>
      </c>
      <c r="E319" t="s">
        <v>8</v>
      </c>
    </row>
    <row r="320" spans="1:6" x14ac:dyDescent="0.35">
      <c r="A320" t="s">
        <v>6</v>
      </c>
      <c r="B320">
        <v>2021</v>
      </c>
      <c r="C320" t="s">
        <v>46</v>
      </c>
      <c r="D320" t="s">
        <v>30</v>
      </c>
      <c r="E320" t="s">
        <v>8</v>
      </c>
      <c r="F320">
        <v>3.1</v>
      </c>
    </row>
    <row r="321" spans="1:6" x14ac:dyDescent="0.35">
      <c r="A321" t="s">
        <v>6</v>
      </c>
      <c r="B321">
        <v>2021</v>
      </c>
      <c r="C321" t="s">
        <v>46</v>
      </c>
      <c r="D321" t="s">
        <v>31</v>
      </c>
      <c r="E321" t="s">
        <v>8</v>
      </c>
    </row>
    <row r="322" spans="1:6" x14ac:dyDescent="0.35">
      <c r="A322" t="s">
        <v>6</v>
      </c>
      <c r="B322">
        <v>2021</v>
      </c>
      <c r="C322" t="s">
        <v>46</v>
      </c>
      <c r="D322" t="s">
        <v>32</v>
      </c>
      <c r="E322" t="s">
        <v>8</v>
      </c>
      <c r="F322">
        <v>4.5</v>
      </c>
    </row>
    <row r="323" spans="1:6" x14ac:dyDescent="0.35">
      <c r="A323" t="s">
        <v>6</v>
      </c>
      <c r="B323">
        <v>2021</v>
      </c>
      <c r="C323" t="s">
        <v>46</v>
      </c>
      <c r="D323" t="s">
        <v>33</v>
      </c>
      <c r="E323" t="s">
        <v>8</v>
      </c>
      <c r="F323">
        <v>4.2</v>
      </c>
    </row>
    <row r="324" spans="1:6" x14ac:dyDescent="0.35">
      <c r="A324" t="s">
        <v>6</v>
      </c>
      <c r="B324">
        <v>2021</v>
      </c>
      <c r="C324" t="s">
        <v>46</v>
      </c>
      <c r="D324" t="s">
        <v>34</v>
      </c>
      <c r="E324" t="s">
        <v>8</v>
      </c>
      <c r="F324">
        <v>3.4</v>
      </c>
    </row>
    <row r="325" spans="1:6" x14ac:dyDescent="0.35">
      <c r="A325" t="s">
        <v>6</v>
      </c>
      <c r="B325">
        <v>2021</v>
      </c>
      <c r="C325" t="s">
        <v>46</v>
      </c>
      <c r="D325" t="s">
        <v>35</v>
      </c>
      <c r="E325" t="s">
        <v>8</v>
      </c>
      <c r="F325">
        <v>6.9</v>
      </c>
    </row>
    <row r="326" spans="1:6" x14ac:dyDescent="0.35">
      <c r="A326" t="s">
        <v>6</v>
      </c>
      <c r="B326">
        <v>2021</v>
      </c>
      <c r="C326" t="s">
        <v>46</v>
      </c>
      <c r="D326" t="s">
        <v>36</v>
      </c>
      <c r="E326" t="s">
        <v>8</v>
      </c>
      <c r="F326">
        <v>5.0999999999999996</v>
      </c>
    </row>
    <row r="327" spans="1:6" x14ac:dyDescent="0.35">
      <c r="A327" t="s">
        <v>6</v>
      </c>
      <c r="B327">
        <v>2021</v>
      </c>
      <c r="C327" t="s">
        <v>46</v>
      </c>
      <c r="D327" t="s">
        <v>37</v>
      </c>
      <c r="E327" t="s">
        <v>8</v>
      </c>
      <c r="F327">
        <v>12.1</v>
      </c>
    </row>
    <row r="328" spans="1:6" x14ac:dyDescent="0.35">
      <c r="A328" t="s">
        <v>6</v>
      </c>
      <c r="B328">
        <v>2021</v>
      </c>
      <c r="C328" t="s">
        <v>46</v>
      </c>
      <c r="D328" t="s">
        <v>38</v>
      </c>
      <c r="E328" t="s">
        <v>8</v>
      </c>
      <c r="F328">
        <v>7</v>
      </c>
    </row>
    <row r="329" spans="1:6" x14ac:dyDescent="0.35">
      <c r="A329" t="s">
        <v>6</v>
      </c>
      <c r="B329">
        <v>2021</v>
      </c>
      <c r="C329" t="s">
        <v>46</v>
      </c>
      <c r="D329" t="s">
        <v>39</v>
      </c>
      <c r="E329" t="s">
        <v>8</v>
      </c>
      <c r="F329">
        <v>5.3</v>
      </c>
    </row>
    <row r="330" spans="1:6" x14ac:dyDescent="0.35">
      <c r="A330" t="s">
        <v>6</v>
      </c>
      <c r="B330">
        <v>2021</v>
      </c>
      <c r="C330" t="s">
        <v>46</v>
      </c>
      <c r="D330" t="s">
        <v>40</v>
      </c>
      <c r="E330" t="s">
        <v>8</v>
      </c>
      <c r="F330">
        <v>16.7</v>
      </c>
    </row>
    <row r="331" spans="1:6" x14ac:dyDescent="0.35">
      <c r="A331" t="s">
        <v>6</v>
      </c>
      <c r="B331">
        <v>2021</v>
      </c>
      <c r="C331" t="s">
        <v>46</v>
      </c>
      <c r="D331" t="s">
        <v>41</v>
      </c>
      <c r="E331" t="s">
        <v>8</v>
      </c>
      <c r="F331">
        <v>9.1</v>
      </c>
    </row>
    <row r="332" spans="1:6" x14ac:dyDescent="0.35">
      <c r="A332" t="s">
        <v>6</v>
      </c>
      <c r="B332">
        <v>2021</v>
      </c>
      <c r="C332" t="s">
        <v>46</v>
      </c>
      <c r="D332" t="s">
        <v>42</v>
      </c>
      <c r="E332" t="s">
        <v>8</v>
      </c>
      <c r="F332">
        <v>5.3</v>
      </c>
    </row>
    <row r="333" spans="1:6" x14ac:dyDescent="0.35">
      <c r="A333" t="s">
        <v>6</v>
      </c>
      <c r="B333">
        <v>2021</v>
      </c>
      <c r="C333" t="s">
        <v>46</v>
      </c>
      <c r="D333" t="s">
        <v>43</v>
      </c>
      <c r="E333" t="s">
        <v>8</v>
      </c>
    </row>
    <row r="334" spans="1:6" x14ac:dyDescent="0.35">
      <c r="A334" t="s">
        <v>6</v>
      </c>
      <c r="B334">
        <v>2021</v>
      </c>
      <c r="C334" t="s">
        <v>46</v>
      </c>
      <c r="D334" t="s">
        <v>44</v>
      </c>
      <c r="E334" t="s">
        <v>8</v>
      </c>
    </row>
    <row r="335" spans="1:6" x14ac:dyDescent="0.35">
      <c r="A335" t="s">
        <v>6</v>
      </c>
      <c r="B335">
        <v>2022</v>
      </c>
      <c r="C335" t="s">
        <v>90</v>
      </c>
      <c r="D335" t="s">
        <v>7</v>
      </c>
      <c r="E335" t="s">
        <v>8</v>
      </c>
      <c r="F335">
        <v>4.8</v>
      </c>
    </row>
    <row r="336" spans="1:6" x14ac:dyDescent="0.35">
      <c r="A336" t="s">
        <v>6</v>
      </c>
      <c r="B336">
        <v>2022</v>
      </c>
      <c r="C336" t="s">
        <v>90</v>
      </c>
      <c r="D336" t="s">
        <v>9</v>
      </c>
      <c r="E336" t="s">
        <v>8</v>
      </c>
      <c r="F336">
        <v>5.6</v>
      </c>
    </row>
    <row r="337" spans="1:6" x14ac:dyDescent="0.35">
      <c r="A337" t="s">
        <v>6</v>
      </c>
      <c r="B337">
        <v>2022</v>
      </c>
      <c r="C337" t="s">
        <v>90</v>
      </c>
      <c r="D337" t="s">
        <v>10</v>
      </c>
      <c r="E337" t="s">
        <v>8</v>
      </c>
      <c r="F337">
        <v>4.3</v>
      </c>
    </row>
    <row r="338" spans="1:6" x14ac:dyDescent="0.35">
      <c r="A338" t="s">
        <v>6</v>
      </c>
      <c r="B338">
        <v>2022</v>
      </c>
      <c r="C338" t="s">
        <v>90</v>
      </c>
      <c r="D338" t="s">
        <v>11</v>
      </c>
      <c r="E338" t="s">
        <v>8</v>
      </c>
      <c r="F338">
        <v>7</v>
      </c>
    </row>
    <row r="339" spans="1:6" x14ac:dyDescent="0.35">
      <c r="A339" t="s">
        <v>6</v>
      </c>
      <c r="B339">
        <v>2022</v>
      </c>
      <c r="C339" t="s">
        <v>90</v>
      </c>
      <c r="D339" t="s">
        <v>12</v>
      </c>
      <c r="E339" t="s">
        <v>8</v>
      </c>
      <c r="F339">
        <v>6.8</v>
      </c>
    </row>
    <row r="340" spans="1:6" x14ac:dyDescent="0.35">
      <c r="A340" t="s">
        <v>6</v>
      </c>
      <c r="B340">
        <v>2022</v>
      </c>
      <c r="C340" t="s">
        <v>90</v>
      </c>
      <c r="D340" t="s">
        <v>13</v>
      </c>
      <c r="E340" t="s">
        <v>8</v>
      </c>
      <c r="F340">
        <v>2.2000000000000002</v>
      </c>
    </row>
    <row r="341" spans="1:6" x14ac:dyDescent="0.35">
      <c r="A341" t="s">
        <v>6</v>
      </c>
      <c r="B341">
        <v>2022</v>
      </c>
      <c r="C341" t="s">
        <v>90</v>
      </c>
      <c r="D341" t="s">
        <v>14</v>
      </c>
      <c r="E341" t="s">
        <v>8</v>
      </c>
      <c r="F341">
        <v>4.5</v>
      </c>
    </row>
    <row r="342" spans="1:6" x14ac:dyDescent="0.35">
      <c r="A342" t="s">
        <v>6</v>
      </c>
      <c r="B342">
        <v>2022</v>
      </c>
      <c r="C342" t="s">
        <v>90</v>
      </c>
      <c r="D342" t="s">
        <v>15</v>
      </c>
      <c r="E342" t="s">
        <v>8</v>
      </c>
      <c r="F342">
        <v>5.6</v>
      </c>
    </row>
    <row r="343" spans="1:6" x14ac:dyDescent="0.35">
      <c r="A343" t="s">
        <v>6</v>
      </c>
      <c r="B343">
        <v>2022</v>
      </c>
      <c r="C343" t="s">
        <v>90</v>
      </c>
      <c r="D343" t="s">
        <v>16</v>
      </c>
      <c r="E343" t="s">
        <v>8</v>
      </c>
      <c r="F343">
        <v>6.2</v>
      </c>
    </row>
    <row r="344" spans="1:6" x14ac:dyDescent="0.35">
      <c r="A344" t="s">
        <v>6</v>
      </c>
      <c r="B344">
        <v>2022</v>
      </c>
      <c r="C344" t="s">
        <v>90</v>
      </c>
      <c r="D344" t="s">
        <v>17</v>
      </c>
      <c r="E344" t="s">
        <v>8</v>
      </c>
    </row>
    <row r="345" spans="1:6" x14ac:dyDescent="0.35">
      <c r="A345" t="s">
        <v>6</v>
      </c>
      <c r="B345">
        <v>2022</v>
      </c>
      <c r="C345" t="s">
        <v>90</v>
      </c>
      <c r="D345" t="s">
        <v>18</v>
      </c>
      <c r="E345" t="s">
        <v>8</v>
      </c>
      <c r="F345">
        <v>6.8</v>
      </c>
    </row>
    <row r="346" spans="1:6" x14ac:dyDescent="0.35">
      <c r="A346" t="s">
        <v>6</v>
      </c>
      <c r="B346">
        <v>2022</v>
      </c>
      <c r="C346" t="s">
        <v>90</v>
      </c>
      <c r="D346" t="s">
        <v>19</v>
      </c>
      <c r="E346" t="s">
        <v>8</v>
      </c>
      <c r="F346">
        <v>7.3</v>
      </c>
    </row>
    <row r="347" spans="1:6" x14ac:dyDescent="0.35">
      <c r="A347" t="s">
        <v>6</v>
      </c>
      <c r="B347">
        <v>2022</v>
      </c>
      <c r="C347" t="s">
        <v>90</v>
      </c>
      <c r="D347" t="s">
        <v>20</v>
      </c>
      <c r="E347" t="s">
        <v>8</v>
      </c>
      <c r="F347">
        <v>3.1</v>
      </c>
    </row>
    <row r="348" spans="1:6" x14ac:dyDescent="0.35">
      <c r="A348" t="s">
        <v>6</v>
      </c>
      <c r="B348">
        <v>2022</v>
      </c>
      <c r="C348" t="s">
        <v>90</v>
      </c>
      <c r="D348" t="s">
        <v>21</v>
      </c>
      <c r="E348" t="s">
        <v>8</v>
      </c>
      <c r="F348">
        <v>12.5</v>
      </c>
    </row>
    <row r="349" spans="1:6" x14ac:dyDescent="0.35">
      <c r="A349" t="s">
        <v>6</v>
      </c>
      <c r="B349">
        <v>2022</v>
      </c>
      <c r="C349" t="s">
        <v>90</v>
      </c>
      <c r="D349" t="s">
        <v>22</v>
      </c>
      <c r="E349" t="s">
        <v>8</v>
      </c>
      <c r="F349">
        <v>3.6</v>
      </c>
    </row>
    <row r="350" spans="1:6" x14ac:dyDescent="0.35">
      <c r="A350" t="s">
        <v>6</v>
      </c>
      <c r="B350">
        <v>2022</v>
      </c>
      <c r="C350" t="s">
        <v>90</v>
      </c>
      <c r="D350" t="s">
        <v>23</v>
      </c>
      <c r="E350" t="s">
        <v>8</v>
      </c>
      <c r="F350">
        <v>3.8</v>
      </c>
    </row>
    <row r="351" spans="1:6" x14ac:dyDescent="0.35">
      <c r="A351" t="s">
        <v>6</v>
      </c>
      <c r="B351">
        <v>2022</v>
      </c>
      <c r="C351" t="s">
        <v>90</v>
      </c>
      <c r="D351" t="s">
        <v>24</v>
      </c>
      <c r="E351" t="s">
        <v>8</v>
      </c>
      <c r="F351">
        <v>4.5</v>
      </c>
    </row>
    <row r="352" spans="1:6" x14ac:dyDescent="0.35">
      <c r="A352" t="s">
        <v>6</v>
      </c>
      <c r="B352">
        <v>2022</v>
      </c>
      <c r="C352" t="s">
        <v>90</v>
      </c>
      <c r="D352" t="s">
        <v>25</v>
      </c>
      <c r="E352" t="s">
        <v>8</v>
      </c>
      <c r="F352">
        <v>8.1</v>
      </c>
    </row>
    <row r="353" spans="1:6" x14ac:dyDescent="0.35">
      <c r="A353" t="s">
        <v>6</v>
      </c>
      <c r="B353">
        <v>2022</v>
      </c>
      <c r="C353" t="s">
        <v>90</v>
      </c>
      <c r="D353" t="s">
        <v>26</v>
      </c>
      <c r="E353" t="s">
        <v>8</v>
      </c>
      <c r="F353">
        <v>6.9</v>
      </c>
    </row>
    <row r="354" spans="1:6" x14ac:dyDescent="0.35">
      <c r="A354" t="s">
        <v>6</v>
      </c>
      <c r="B354">
        <v>2022</v>
      </c>
      <c r="C354" t="s">
        <v>90</v>
      </c>
      <c r="D354" t="s">
        <v>27</v>
      </c>
      <c r="E354" t="s">
        <v>8</v>
      </c>
      <c r="F354">
        <v>6</v>
      </c>
    </row>
    <row r="355" spans="1:6" x14ac:dyDescent="0.35">
      <c r="A355" t="s">
        <v>6</v>
      </c>
      <c r="B355">
        <v>2022</v>
      </c>
      <c r="C355" t="s">
        <v>90</v>
      </c>
      <c r="D355" t="s">
        <v>28</v>
      </c>
      <c r="E355" t="s">
        <v>8</v>
      </c>
      <c r="F355">
        <v>4.5999999999999996</v>
      </c>
    </row>
    <row r="356" spans="1:6" x14ac:dyDescent="0.35">
      <c r="A356" t="s">
        <v>6</v>
      </c>
      <c r="B356">
        <v>2022</v>
      </c>
      <c r="C356" t="s">
        <v>90</v>
      </c>
      <c r="D356" t="s">
        <v>29</v>
      </c>
      <c r="E356" t="s">
        <v>8</v>
      </c>
    </row>
    <row r="357" spans="1:6" x14ac:dyDescent="0.35">
      <c r="A357" t="s">
        <v>6</v>
      </c>
      <c r="B357">
        <v>2022</v>
      </c>
      <c r="C357" t="s">
        <v>90</v>
      </c>
      <c r="D357" t="s">
        <v>30</v>
      </c>
      <c r="E357" t="s">
        <v>8</v>
      </c>
      <c r="F357">
        <v>2.9</v>
      </c>
    </row>
    <row r="358" spans="1:6" x14ac:dyDescent="0.35">
      <c r="A358" t="s">
        <v>6</v>
      </c>
      <c r="B358">
        <v>2022</v>
      </c>
      <c r="C358" t="s">
        <v>90</v>
      </c>
      <c r="D358" t="s">
        <v>31</v>
      </c>
      <c r="E358" t="s">
        <v>8</v>
      </c>
    </row>
    <row r="359" spans="1:6" x14ac:dyDescent="0.35">
      <c r="A359" t="s">
        <v>6</v>
      </c>
      <c r="B359">
        <v>2022</v>
      </c>
      <c r="C359" t="s">
        <v>90</v>
      </c>
      <c r="D359" t="s">
        <v>32</v>
      </c>
      <c r="E359" t="s">
        <v>8</v>
      </c>
      <c r="F359">
        <v>3.5</v>
      </c>
    </row>
    <row r="360" spans="1:6" x14ac:dyDescent="0.35">
      <c r="A360" t="s">
        <v>6</v>
      </c>
      <c r="B360">
        <v>2022</v>
      </c>
      <c r="C360" t="s">
        <v>90</v>
      </c>
      <c r="D360" t="s">
        <v>33</v>
      </c>
      <c r="E360" t="s">
        <v>8</v>
      </c>
      <c r="F360">
        <v>3.2</v>
      </c>
    </row>
    <row r="361" spans="1:6" x14ac:dyDescent="0.35">
      <c r="A361" t="s">
        <v>6</v>
      </c>
      <c r="B361">
        <v>2022</v>
      </c>
      <c r="C361" t="s">
        <v>90</v>
      </c>
      <c r="D361" t="s">
        <v>34</v>
      </c>
      <c r="E361" t="s">
        <v>8</v>
      </c>
      <c r="F361">
        <v>2.9</v>
      </c>
    </row>
    <row r="362" spans="1:6" x14ac:dyDescent="0.35">
      <c r="A362" t="s">
        <v>6</v>
      </c>
      <c r="B362">
        <v>2022</v>
      </c>
      <c r="C362" t="s">
        <v>90</v>
      </c>
      <c r="D362" t="s">
        <v>35</v>
      </c>
      <c r="E362" t="s">
        <v>8</v>
      </c>
      <c r="F362">
        <v>6</v>
      </c>
    </row>
    <row r="363" spans="1:6" x14ac:dyDescent="0.35">
      <c r="A363" t="s">
        <v>6</v>
      </c>
      <c r="B363">
        <v>2022</v>
      </c>
      <c r="C363" t="s">
        <v>90</v>
      </c>
      <c r="D363" t="s">
        <v>36</v>
      </c>
      <c r="E363" t="s">
        <v>8</v>
      </c>
      <c r="F363">
        <v>5.6</v>
      </c>
    </row>
    <row r="364" spans="1:6" x14ac:dyDescent="0.35">
      <c r="A364" t="s">
        <v>6</v>
      </c>
      <c r="B364">
        <v>2022</v>
      </c>
      <c r="C364" t="s">
        <v>90</v>
      </c>
      <c r="D364" t="s">
        <v>37</v>
      </c>
      <c r="E364" t="s">
        <v>8</v>
      </c>
      <c r="F364">
        <v>9.4</v>
      </c>
    </row>
    <row r="365" spans="1:6" x14ac:dyDescent="0.35">
      <c r="A365" t="s">
        <v>6</v>
      </c>
      <c r="B365">
        <v>2022</v>
      </c>
      <c r="C365" t="s">
        <v>90</v>
      </c>
      <c r="D365" t="s">
        <v>38</v>
      </c>
      <c r="E365" t="s">
        <v>8</v>
      </c>
      <c r="F365">
        <v>6.1</v>
      </c>
    </row>
    <row r="366" spans="1:6" x14ac:dyDescent="0.35">
      <c r="A366" t="s">
        <v>6</v>
      </c>
      <c r="B366">
        <v>2022</v>
      </c>
      <c r="C366" t="s">
        <v>90</v>
      </c>
      <c r="D366" t="s">
        <v>39</v>
      </c>
      <c r="E366" t="s">
        <v>8</v>
      </c>
      <c r="F366">
        <v>4</v>
      </c>
    </row>
    <row r="367" spans="1:6" x14ac:dyDescent="0.35">
      <c r="A367" t="s">
        <v>6</v>
      </c>
      <c r="B367">
        <v>2022</v>
      </c>
      <c r="C367" t="s">
        <v>90</v>
      </c>
      <c r="D367" t="s">
        <v>40</v>
      </c>
      <c r="E367" t="s">
        <v>8</v>
      </c>
      <c r="F367">
        <v>12.9</v>
      </c>
    </row>
    <row r="368" spans="1:6" x14ac:dyDescent="0.35">
      <c r="A368" t="s">
        <v>6</v>
      </c>
      <c r="B368">
        <v>2022</v>
      </c>
      <c r="C368" t="s">
        <v>90</v>
      </c>
      <c r="D368" t="s">
        <v>41</v>
      </c>
      <c r="E368" t="s">
        <v>8</v>
      </c>
      <c r="F368">
        <v>7.5</v>
      </c>
    </row>
    <row r="369" spans="1:6" x14ac:dyDescent="0.35">
      <c r="A369" t="s">
        <v>6</v>
      </c>
      <c r="B369">
        <v>2022</v>
      </c>
      <c r="C369" t="s">
        <v>90</v>
      </c>
      <c r="D369" t="s">
        <v>42</v>
      </c>
      <c r="E369" t="s">
        <v>8</v>
      </c>
      <c r="F369">
        <v>4.3</v>
      </c>
    </row>
    <row r="370" spans="1:6" x14ac:dyDescent="0.35">
      <c r="A370" t="s">
        <v>6</v>
      </c>
      <c r="B370">
        <v>2022</v>
      </c>
      <c r="C370" t="s">
        <v>90</v>
      </c>
      <c r="D370" t="s">
        <v>43</v>
      </c>
      <c r="E370" t="s">
        <v>8</v>
      </c>
    </row>
    <row r="371" spans="1:6" x14ac:dyDescent="0.35">
      <c r="A371" t="s">
        <v>6</v>
      </c>
      <c r="B371">
        <v>2022</v>
      </c>
      <c r="C371" t="s">
        <v>90</v>
      </c>
      <c r="D371" t="s">
        <v>44</v>
      </c>
      <c r="E371" t="s">
        <v>8</v>
      </c>
      <c r="F371">
        <v>4.8</v>
      </c>
    </row>
    <row r="372" spans="1:6" x14ac:dyDescent="0.35">
      <c r="A372" t="s">
        <v>6</v>
      </c>
      <c r="B372">
        <v>2022</v>
      </c>
      <c r="C372" t="s">
        <v>45</v>
      </c>
      <c r="D372" t="s">
        <v>7</v>
      </c>
      <c r="E372" t="s">
        <v>8</v>
      </c>
      <c r="F372">
        <v>4.9000000000000004</v>
      </c>
    </row>
    <row r="373" spans="1:6" x14ac:dyDescent="0.35">
      <c r="A373" t="s">
        <v>6</v>
      </c>
      <c r="B373">
        <v>2022</v>
      </c>
      <c r="C373" t="s">
        <v>45</v>
      </c>
      <c r="D373" t="s">
        <v>9</v>
      </c>
      <c r="E373" t="s">
        <v>8</v>
      </c>
      <c r="F373">
        <v>5.8</v>
      </c>
    </row>
    <row r="374" spans="1:6" x14ac:dyDescent="0.35">
      <c r="A374" t="s">
        <v>6</v>
      </c>
      <c r="B374">
        <v>2022</v>
      </c>
      <c r="C374" t="s">
        <v>45</v>
      </c>
      <c r="D374" t="s">
        <v>10</v>
      </c>
      <c r="E374" t="s">
        <v>8</v>
      </c>
      <c r="F374">
        <v>4.5</v>
      </c>
    </row>
    <row r="375" spans="1:6" x14ac:dyDescent="0.35">
      <c r="A375" t="s">
        <v>6</v>
      </c>
      <c r="B375">
        <v>2022</v>
      </c>
      <c r="C375" t="s">
        <v>45</v>
      </c>
      <c r="D375" t="s">
        <v>11</v>
      </c>
      <c r="E375" t="s">
        <v>8</v>
      </c>
      <c r="F375">
        <v>6.2</v>
      </c>
    </row>
    <row r="376" spans="1:6" x14ac:dyDescent="0.35">
      <c r="A376" t="s">
        <v>6</v>
      </c>
      <c r="B376">
        <v>2022</v>
      </c>
      <c r="C376" t="s">
        <v>45</v>
      </c>
      <c r="D376" t="s">
        <v>12</v>
      </c>
      <c r="E376" t="s">
        <v>8</v>
      </c>
      <c r="F376">
        <v>6</v>
      </c>
    </row>
    <row r="377" spans="1:6" x14ac:dyDescent="0.35">
      <c r="A377" t="s">
        <v>6</v>
      </c>
      <c r="B377">
        <v>2022</v>
      </c>
      <c r="C377" t="s">
        <v>45</v>
      </c>
      <c r="D377" t="s">
        <v>13</v>
      </c>
      <c r="E377" t="s">
        <v>8</v>
      </c>
      <c r="F377">
        <v>1.8</v>
      </c>
    </row>
    <row r="378" spans="1:6" x14ac:dyDescent="0.35">
      <c r="A378" t="s">
        <v>6</v>
      </c>
      <c r="B378">
        <v>2022</v>
      </c>
      <c r="C378" t="s">
        <v>45</v>
      </c>
      <c r="D378" t="s">
        <v>14</v>
      </c>
      <c r="E378" t="s">
        <v>8</v>
      </c>
      <c r="F378">
        <v>4.4000000000000004</v>
      </c>
    </row>
    <row r="379" spans="1:6" x14ac:dyDescent="0.35">
      <c r="A379" t="s">
        <v>6</v>
      </c>
      <c r="B379">
        <v>2022</v>
      </c>
      <c r="C379" t="s">
        <v>45</v>
      </c>
      <c r="D379" t="s">
        <v>15</v>
      </c>
      <c r="E379" t="s">
        <v>8</v>
      </c>
      <c r="F379">
        <v>6.1</v>
      </c>
    </row>
    <row r="380" spans="1:6" x14ac:dyDescent="0.35">
      <c r="A380" t="s">
        <v>6</v>
      </c>
      <c r="B380">
        <v>2022</v>
      </c>
      <c r="C380" t="s">
        <v>45</v>
      </c>
      <c r="D380" t="s">
        <v>16</v>
      </c>
      <c r="E380" t="s">
        <v>8</v>
      </c>
      <c r="F380">
        <v>5.9</v>
      </c>
    </row>
    <row r="381" spans="1:6" x14ac:dyDescent="0.35">
      <c r="A381" t="s">
        <v>6</v>
      </c>
      <c r="B381">
        <v>2022</v>
      </c>
      <c r="C381" t="s">
        <v>45</v>
      </c>
      <c r="D381" t="s">
        <v>17</v>
      </c>
      <c r="E381" t="s">
        <v>8</v>
      </c>
    </row>
    <row r="382" spans="1:6" x14ac:dyDescent="0.35">
      <c r="A382" t="s">
        <v>6</v>
      </c>
      <c r="B382">
        <v>2022</v>
      </c>
      <c r="C382" t="s">
        <v>45</v>
      </c>
      <c r="D382" t="s">
        <v>18</v>
      </c>
      <c r="E382" t="s">
        <v>8</v>
      </c>
      <c r="F382">
        <v>7.1</v>
      </c>
    </row>
    <row r="383" spans="1:6" x14ac:dyDescent="0.35">
      <c r="A383" t="s">
        <v>6</v>
      </c>
      <c r="B383">
        <v>2022</v>
      </c>
      <c r="C383" t="s">
        <v>45</v>
      </c>
      <c r="D383" t="s">
        <v>19</v>
      </c>
      <c r="E383" t="s">
        <v>8</v>
      </c>
      <c r="F383">
        <v>7.5</v>
      </c>
    </row>
    <row r="384" spans="1:6" x14ac:dyDescent="0.35">
      <c r="A384" t="s">
        <v>6</v>
      </c>
      <c r="B384">
        <v>2022</v>
      </c>
      <c r="C384" t="s">
        <v>45</v>
      </c>
      <c r="D384" t="s">
        <v>20</v>
      </c>
      <c r="E384" t="s">
        <v>8</v>
      </c>
      <c r="F384">
        <v>3.4</v>
      </c>
    </row>
    <row r="385" spans="1:6" x14ac:dyDescent="0.35">
      <c r="A385" t="s">
        <v>6</v>
      </c>
      <c r="B385">
        <v>2022</v>
      </c>
      <c r="C385" t="s">
        <v>45</v>
      </c>
      <c r="D385" t="s">
        <v>21</v>
      </c>
      <c r="E385" t="s">
        <v>8</v>
      </c>
      <c r="F385">
        <v>9.3000000000000007</v>
      </c>
    </row>
    <row r="386" spans="1:6" x14ac:dyDescent="0.35">
      <c r="A386" t="s">
        <v>6</v>
      </c>
      <c r="B386">
        <v>2022</v>
      </c>
      <c r="C386" t="s">
        <v>45</v>
      </c>
      <c r="D386" t="s">
        <v>22</v>
      </c>
      <c r="E386" t="s">
        <v>8</v>
      </c>
      <c r="F386">
        <v>3.7</v>
      </c>
    </row>
    <row r="387" spans="1:6" x14ac:dyDescent="0.35">
      <c r="A387" t="s">
        <v>6</v>
      </c>
      <c r="B387">
        <v>2022</v>
      </c>
      <c r="C387" t="s">
        <v>45</v>
      </c>
      <c r="D387" t="s">
        <v>23</v>
      </c>
      <c r="E387" t="s">
        <v>8</v>
      </c>
      <c r="F387">
        <v>4.2</v>
      </c>
    </row>
    <row r="388" spans="1:6" x14ac:dyDescent="0.35">
      <c r="A388" t="s">
        <v>6</v>
      </c>
      <c r="B388">
        <v>2022</v>
      </c>
      <c r="C388" t="s">
        <v>45</v>
      </c>
      <c r="D388" t="s">
        <v>24</v>
      </c>
      <c r="E388" t="s">
        <v>8</v>
      </c>
      <c r="F388">
        <v>4.4000000000000004</v>
      </c>
    </row>
    <row r="389" spans="1:6" x14ac:dyDescent="0.35">
      <c r="A389" t="s">
        <v>6</v>
      </c>
      <c r="B389">
        <v>2022</v>
      </c>
      <c r="C389" t="s">
        <v>45</v>
      </c>
      <c r="D389" t="s">
        <v>25</v>
      </c>
      <c r="E389" t="s">
        <v>8</v>
      </c>
      <c r="F389">
        <v>7.1</v>
      </c>
    </row>
    <row r="390" spans="1:6" x14ac:dyDescent="0.35">
      <c r="A390" t="s">
        <v>6</v>
      </c>
      <c r="B390">
        <v>2022</v>
      </c>
      <c r="C390" t="s">
        <v>45</v>
      </c>
      <c r="D390" t="s">
        <v>26</v>
      </c>
      <c r="E390" t="s">
        <v>8</v>
      </c>
      <c r="F390">
        <v>8.1</v>
      </c>
    </row>
    <row r="391" spans="1:6" x14ac:dyDescent="0.35">
      <c r="A391" t="s">
        <v>6</v>
      </c>
      <c r="B391">
        <v>2022</v>
      </c>
      <c r="C391" t="s">
        <v>45</v>
      </c>
      <c r="D391" t="s">
        <v>27</v>
      </c>
      <c r="E391" t="s">
        <v>8</v>
      </c>
      <c r="F391">
        <v>6.5</v>
      </c>
    </row>
    <row r="392" spans="1:6" x14ac:dyDescent="0.35">
      <c r="A392" t="s">
        <v>6</v>
      </c>
      <c r="B392">
        <v>2022</v>
      </c>
      <c r="C392" t="s">
        <v>45</v>
      </c>
      <c r="D392" t="s">
        <v>28</v>
      </c>
      <c r="E392" t="s">
        <v>8</v>
      </c>
      <c r="F392">
        <v>4.5</v>
      </c>
    </row>
    <row r="393" spans="1:6" x14ac:dyDescent="0.35">
      <c r="A393" t="s">
        <v>6</v>
      </c>
      <c r="B393">
        <v>2022</v>
      </c>
      <c r="C393" t="s">
        <v>45</v>
      </c>
      <c r="D393" t="s">
        <v>29</v>
      </c>
      <c r="E393" t="s">
        <v>8</v>
      </c>
    </row>
    <row r="394" spans="1:6" x14ac:dyDescent="0.35">
      <c r="A394" t="s">
        <v>6</v>
      </c>
      <c r="B394">
        <v>2022</v>
      </c>
      <c r="C394" t="s">
        <v>45</v>
      </c>
      <c r="D394" t="s">
        <v>30</v>
      </c>
      <c r="E394" t="s">
        <v>8</v>
      </c>
      <c r="F394">
        <v>3.1</v>
      </c>
    </row>
    <row r="395" spans="1:6" x14ac:dyDescent="0.35">
      <c r="A395" t="s">
        <v>6</v>
      </c>
      <c r="B395">
        <v>2022</v>
      </c>
      <c r="C395" t="s">
        <v>45</v>
      </c>
      <c r="D395" t="s">
        <v>31</v>
      </c>
      <c r="E395" t="s">
        <v>8</v>
      </c>
    </row>
    <row r="396" spans="1:6" x14ac:dyDescent="0.35">
      <c r="A396" t="s">
        <v>6</v>
      </c>
      <c r="B396">
        <v>2022</v>
      </c>
      <c r="C396" t="s">
        <v>45</v>
      </c>
      <c r="D396" t="s">
        <v>32</v>
      </c>
      <c r="E396" t="s">
        <v>8</v>
      </c>
      <c r="F396">
        <v>3.3</v>
      </c>
    </row>
    <row r="397" spans="1:6" x14ac:dyDescent="0.35">
      <c r="A397" t="s">
        <v>6</v>
      </c>
      <c r="B397">
        <v>2022</v>
      </c>
      <c r="C397" t="s">
        <v>45</v>
      </c>
      <c r="D397" t="s">
        <v>33</v>
      </c>
      <c r="E397" t="s">
        <v>8</v>
      </c>
      <c r="F397">
        <v>3.4</v>
      </c>
    </row>
    <row r="398" spans="1:6" x14ac:dyDescent="0.35">
      <c r="A398" t="s">
        <v>6</v>
      </c>
      <c r="B398">
        <v>2022</v>
      </c>
      <c r="C398" t="s">
        <v>45</v>
      </c>
      <c r="D398" t="s">
        <v>34</v>
      </c>
      <c r="E398" t="s">
        <v>8</v>
      </c>
      <c r="F398">
        <v>2.9</v>
      </c>
    </row>
    <row r="399" spans="1:6" x14ac:dyDescent="0.35">
      <c r="A399" t="s">
        <v>6</v>
      </c>
      <c r="B399">
        <v>2022</v>
      </c>
      <c r="C399" t="s">
        <v>45</v>
      </c>
      <c r="D399" t="s">
        <v>35</v>
      </c>
      <c r="E399" t="s">
        <v>8</v>
      </c>
      <c r="F399">
        <v>5.6</v>
      </c>
    </row>
    <row r="400" spans="1:6" x14ac:dyDescent="0.35">
      <c r="A400" t="s">
        <v>6</v>
      </c>
      <c r="B400">
        <v>2022</v>
      </c>
      <c r="C400" t="s">
        <v>45</v>
      </c>
      <c r="D400" t="s">
        <v>36</v>
      </c>
      <c r="E400" t="s">
        <v>8</v>
      </c>
      <c r="F400">
        <v>6</v>
      </c>
    </row>
    <row r="401" spans="1:6" x14ac:dyDescent="0.35">
      <c r="A401" t="s">
        <v>6</v>
      </c>
      <c r="B401">
        <v>2022</v>
      </c>
      <c r="C401" t="s">
        <v>45</v>
      </c>
      <c r="D401" t="s">
        <v>37</v>
      </c>
      <c r="E401" t="s">
        <v>8</v>
      </c>
      <c r="F401">
        <v>9.1</v>
      </c>
    </row>
    <row r="402" spans="1:6" x14ac:dyDescent="0.35">
      <c r="A402" t="s">
        <v>6</v>
      </c>
      <c r="B402">
        <v>2022</v>
      </c>
      <c r="C402" t="s">
        <v>45</v>
      </c>
      <c r="D402" t="s">
        <v>38</v>
      </c>
      <c r="E402" t="s">
        <v>8</v>
      </c>
      <c r="F402">
        <v>5.9</v>
      </c>
    </row>
    <row r="403" spans="1:6" x14ac:dyDescent="0.35">
      <c r="A403" t="s">
        <v>6</v>
      </c>
      <c r="B403">
        <v>2022</v>
      </c>
      <c r="C403" t="s">
        <v>45</v>
      </c>
      <c r="D403" t="s">
        <v>39</v>
      </c>
      <c r="E403" t="s">
        <v>8</v>
      </c>
      <c r="F403">
        <v>3.8</v>
      </c>
    </row>
    <row r="404" spans="1:6" x14ac:dyDescent="0.35">
      <c r="A404" t="s">
        <v>6</v>
      </c>
      <c r="B404">
        <v>2022</v>
      </c>
      <c r="C404" t="s">
        <v>45</v>
      </c>
      <c r="D404" t="s">
        <v>40</v>
      </c>
      <c r="E404" t="s">
        <v>8</v>
      </c>
      <c r="F404">
        <v>11.3</v>
      </c>
    </row>
    <row r="405" spans="1:6" x14ac:dyDescent="0.35">
      <c r="A405" t="s">
        <v>6</v>
      </c>
      <c r="B405">
        <v>2022</v>
      </c>
      <c r="C405" t="s">
        <v>45</v>
      </c>
      <c r="D405" t="s">
        <v>41</v>
      </c>
      <c r="E405" t="s">
        <v>8</v>
      </c>
      <c r="F405">
        <v>7</v>
      </c>
    </row>
    <row r="406" spans="1:6" x14ac:dyDescent="0.35">
      <c r="A406" t="s">
        <v>6</v>
      </c>
      <c r="B406">
        <v>2022</v>
      </c>
      <c r="C406" t="s">
        <v>45</v>
      </c>
      <c r="D406" t="s">
        <v>42</v>
      </c>
      <c r="E406" t="s">
        <v>8</v>
      </c>
      <c r="F406">
        <v>4.0999999999999996</v>
      </c>
    </row>
    <row r="407" spans="1:6" x14ac:dyDescent="0.35">
      <c r="A407" t="s">
        <v>6</v>
      </c>
      <c r="B407">
        <v>2022</v>
      </c>
      <c r="C407" t="s">
        <v>45</v>
      </c>
      <c r="D407" t="s">
        <v>43</v>
      </c>
      <c r="E407" t="s">
        <v>8</v>
      </c>
    </row>
    <row r="408" spans="1:6" x14ac:dyDescent="0.35">
      <c r="A408" t="s">
        <v>6</v>
      </c>
      <c r="B408">
        <v>2022</v>
      </c>
      <c r="C408" t="s">
        <v>45</v>
      </c>
      <c r="D408" t="s">
        <v>44</v>
      </c>
      <c r="E408" t="s">
        <v>8</v>
      </c>
    </row>
    <row r="409" spans="1:6" x14ac:dyDescent="0.35">
      <c r="A409" t="s">
        <v>6</v>
      </c>
      <c r="B409">
        <v>2022</v>
      </c>
      <c r="C409" t="s">
        <v>46</v>
      </c>
      <c r="D409" t="s">
        <v>7</v>
      </c>
      <c r="E409" t="s">
        <v>8</v>
      </c>
      <c r="F409">
        <v>4.5</v>
      </c>
    </row>
    <row r="410" spans="1:6" x14ac:dyDescent="0.35">
      <c r="A410" t="s">
        <v>6</v>
      </c>
      <c r="B410">
        <v>2022</v>
      </c>
      <c r="C410" t="s">
        <v>46</v>
      </c>
      <c r="D410" t="s">
        <v>9</v>
      </c>
      <c r="E410" t="s">
        <v>8</v>
      </c>
      <c r="F410">
        <v>5.3</v>
      </c>
    </row>
    <row r="411" spans="1:6" x14ac:dyDescent="0.35">
      <c r="A411" t="s">
        <v>6</v>
      </c>
      <c r="B411">
        <v>2022</v>
      </c>
      <c r="C411" t="s">
        <v>46</v>
      </c>
      <c r="D411" t="s">
        <v>10</v>
      </c>
      <c r="E411" t="s">
        <v>8</v>
      </c>
      <c r="F411">
        <v>4.0999999999999996</v>
      </c>
    </row>
    <row r="412" spans="1:6" x14ac:dyDescent="0.35">
      <c r="A412" t="s">
        <v>6</v>
      </c>
      <c r="B412">
        <v>2022</v>
      </c>
      <c r="C412" t="s">
        <v>46</v>
      </c>
      <c r="D412" t="s">
        <v>11</v>
      </c>
      <c r="E412" t="s">
        <v>8</v>
      </c>
      <c r="F412">
        <v>7.9</v>
      </c>
    </row>
    <row r="413" spans="1:6" x14ac:dyDescent="0.35">
      <c r="A413" t="s">
        <v>6</v>
      </c>
      <c r="B413">
        <v>2022</v>
      </c>
      <c r="C413" t="s">
        <v>46</v>
      </c>
      <c r="D413" t="s">
        <v>12</v>
      </c>
      <c r="E413" t="s">
        <v>8</v>
      </c>
      <c r="F413">
        <v>7.7</v>
      </c>
    </row>
    <row r="414" spans="1:6" x14ac:dyDescent="0.35">
      <c r="A414" t="s">
        <v>6</v>
      </c>
      <c r="B414">
        <v>2022</v>
      </c>
      <c r="C414" t="s">
        <v>46</v>
      </c>
      <c r="D414" t="s">
        <v>13</v>
      </c>
      <c r="E414" t="s">
        <v>8</v>
      </c>
      <c r="F414">
        <v>2.8</v>
      </c>
    </row>
    <row r="415" spans="1:6" x14ac:dyDescent="0.35">
      <c r="A415" t="s">
        <v>6</v>
      </c>
      <c r="B415">
        <v>2022</v>
      </c>
      <c r="C415" t="s">
        <v>46</v>
      </c>
      <c r="D415" t="s">
        <v>14</v>
      </c>
      <c r="E415" t="s">
        <v>8</v>
      </c>
      <c r="F415">
        <v>4.5</v>
      </c>
    </row>
    <row r="416" spans="1:6" x14ac:dyDescent="0.35">
      <c r="A416" t="s">
        <v>6</v>
      </c>
      <c r="B416">
        <v>2022</v>
      </c>
      <c r="C416" t="s">
        <v>46</v>
      </c>
      <c r="D416" t="s">
        <v>15</v>
      </c>
      <c r="E416" t="s">
        <v>8</v>
      </c>
      <c r="F416">
        <v>5.0999999999999996</v>
      </c>
    </row>
    <row r="417" spans="1:6" x14ac:dyDescent="0.35">
      <c r="A417" t="s">
        <v>6</v>
      </c>
      <c r="B417">
        <v>2022</v>
      </c>
      <c r="C417" t="s">
        <v>46</v>
      </c>
      <c r="D417" t="s">
        <v>16</v>
      </c>
      <c r="E417" t="s">
        <v>8</v>
      </c>
      <c r="F417">
        <v>6.5</v>
      </c>
    </row>
    <row r="418" spans="1:6" x14ac:dyDescent="0.35">
      <c r="A418" t="s">
        <v>6</v>
      </c>
      <c r="B418">
        <v>2022</v>
      </c>
      <c r="C418" t="s">
        <v>46</v>
      </c>
      <c r="D418" t="s">
        <v>17</v>
      </c>
      <c r="E418" t="s">
        <v>8</v>
      </c>
    </row>
    <row r="419" spans="1:6" x14ac:dyDescent="0.35">
      <c r="A419" t="s">
        <v>6</v>
      </c>
      <c r="B419">
        <v>2022</v>
      </c>
      <c r="C419" t="s">
        <v>46</v>
      </c>
      <c r="D419" t="s">
        <v>18</v>
      </c>
      <c r="E419" t="s">
        <v>8</v>
      </c>
      <c r="F419">
        <v>6.4</v>
      </c>
    </row>
    <row r="420" spans="1:6" x14ac:dyDescent="0.35">
      <c r="A420" t="s">
        <v>6</v>
      </c>
      <c r="B420">
        <v>2022</v>
      </c>
      <c r="C420" t="s">
        <v>46</v>
      </c>
      <c r="D420" t="s">
        <v>19</v>
      </c>
      <c r="E420" t="s">
        <v>8</v>
      </c>
      <c r="F420">
        <v>7.1</v>
      </c>
    </row>
    <row r="421" spans="1:6" x14ac:dyDescent="0.35">
      <c r="A421" t="s">
        <v>6</v>
      </c>
      <c r="B421">
        <v>2022</v>
      </c>
      <c r="C421" t="s">
        <v>46</v>
      </c>
      <c r="D421" t="s">
        <v>20</v>
      </c>
      <c r="E421" t="s">
        <v>8</v>
      </c>
      <c r="F421">
        <v>2.9</v>
      </c>
    </row>
    <row r="422" spans="1:6" x14ac:dyDescent="0.35">
      <c r="A422" t="s">
        <v>6</v>
      </c>
      <c r="B422">
        <v>2022</v>
      </c>
      <c r="C422" t="s">
        <v>46</v>
      </c>
      <c r="D422" t="s">
        <v>21</v>
      </c>
      <c r="E422" t="s">
        <v>8</v>
      </c>
      <c r="F422">
        <v>16.399999999999999</v>
      </c>
    </row>
    <row r="423" spans="1:6" x14ac:dyDescent="0.35">
      <c r="A423" t="s">
        <v>6</v>
      </c>
      <c r="B423">
        <v>2022</v>
      </c>
      <c r="C423" t="s">
        <v>46</v>
      </c>
      <c r="D423" t="s">
        <v>22</v>
      </c>
      <c r="E423" t="s">
        <v>8</v>
      </c>
      <c r="F423">
        <v>3.5</v>
      </c>
    </row>
    <row r="424" spans="1:6" x14ac:dyDescent="0.35">
      <c r="A424" t="s">
        <v>6</v>
      </c>
      <c r="B424">
        <v>2022</v>
      </c>
      <c r="C424" t="s">
        <v>46</v>
      </c>
      <c r="D424" t="s">
        <v>23</v>
      </c>
      <c r="E424" t="s">
        <v>8</v>
      </c>
      <c r="F424">
        <v>3.4</v>
      </c>
    </row>
    <row r="425" spans="1:6" x14ac:dyDescent="0.35">
      <c r="A425" t="s">
        <v>6</v>
      </c>
      <c r="B425">
        <v>2022</v>
      </c>
      <c r="C425" t="s">
        <v>46</v>
      </c>
      <c r="D425" t="s">
        <v>24</v>
      </c>
      <c r="E425" t="s">
        <v>8</v>
      </c>
      <c r="F425">
        <v>4.5999999999999996</v>
      </c>
    </row>
    <row r="426" spans="1:6" x14ac:dyDescent="0.35">
      <c r="A426" t="s">
        <v>6</v>
      </c>
      <c r="B426">
        <v>2022</v>
      </c>
      <c r="C426" t="s">
        <v>46</v>
      </c>
      <c r="D426" t="s">
        <v>25</v>
      </c>
      <c r="E426" t="s">
        <v>8</v>
      </c>
      <c r="F426">
        <v>9.4</v>
      </c>
    </row>
    <row r="427" spans="1:6" x14ac:dyDescent="0.35">
      <c r="A427" t="s">
        <v>6</v>
      </c>
      <c r="B427">
        <v>2022</v>
      </c>
      <c r="C427" t="s">
        <v>46</v>
      </c>
      <c r="D427" t="s">
        <v>26</v>
      </c>
      <c r="E427" t="s">
        <v>8</v>
      </c>
      <c r="F427">
        <v>5.6</v>
      </c>
    </row>
    <row r="428" spans="1:6" x14ac:dyDescent="0.35">
      <c r="A428" t="s">
        <v>6</v>
      </c>
      <c r="B428">
        <v>2022</v>
      </c>
      <c r="C428" t="s">
        <v>46</v>
      </c>
      <c r="D428" t="s">
        <v>27</v>
      </c>
      <c r="E428" t="s">
        <v>8</v>
      </c>
      <c r="F428">
        <v>5.5</v>
      </c>
    </row>
    <row r="429" spans="1:6" x14ac:dyDescent="0.35">
      <c r="A429" t="s">
        <v>6</v>
      </c>
      <c r="B429">
        <v>2022</v>
      </c>
      <c r="C429" t="s">
        <v>46</v>
      </c>
      <c r="D429" t="s">
        <v>28</v>
      </c>
      <c r="E429" t="s">
        <v>8</v>
      </c>
      <c r="F429">
        <v>4.7</v>
      </c>
    </row>
    <row r="430" spans="1:6" x14ac:dyDescent="0.35">
      <c r="A430" t="s">
        <v>6</v>
      </c>
      <c r="B430">
        <v>2022</v>
      </c>
      <c r="C430" t="s">
        <v>46</v>
      </c>
      <c r="D430" t="s">
        <v>29</v>
      </c>
      <c r="E430" t="s">
        <v>8</v>
      </c>
    </row>
    <row r="431" spans="1:6" x14ac:dyDescent="0.35">
      <c r="A431" t="s">
        <v>6</v>
      </c>
      <c r="B431">
        <v>2022</v>
      </c>
      <c r="C431" t="s">
        <v>46</v>
      </c>
      <c r="D431" t="s">
        <v>30</v>
      </c>
      <c r="E431" t="s">
        <v>8</v>
      </c>
      <c r="F431">
        <v>2.6</v>
      </c>
    </row>
    <row r="432" spans="1:6" x14ac:dyDescent="0.35">
      <c r="A432" t="s">
        <v>6</v>
      </c>
      <c r="B432">
        <v>2022</v>
      </c>
      <c r="C432" t="s">
        <v>46</v>
      </c>
      <c r="D432" t="s">
        <v>31</v>
      </c>
      <c r="E432" t="s">
        <v>8</v>
      </c>
    </row>
    <row r="433" spans="1:6" x14ac:dyDescent="0.35">
      <c r="A433" t="s">
        <v>6</v>
      </c>
      <c r="B433">
        <v>2022</v>
      </c>
      <c r="C433" t="s">
        <v>46</v>
      </c>
      <c r="D433" t="s">
        <v>32</v>
      </c>
      <c r="E433" t="s">
        <v>8</v>
      </c>
      <c r="F433">
        <v>3.8</v>
      </c>
    </row>
    <row r="434" spans="1:6" x14ac:dyDescent="0.35">
      <c r="A434" t="s">
        <v>6</v>
      </c>
      <c r="B434">
        <v>2022</v>
      </c>
      <c r="C434" t="s">
        <v>46</v>
      </c>
      <c r="D434" t="s">
        <v>33</v>
      </c>
      <c r="E434" t="s">
        <v>8</v>
      </c>
      <c r="F434">
        <v>3.1</v>
      </c>
    </row>
    <row r="435" spans="1:6" x14ac:dyDescent="0.35">
      <c r="A435" t="s">
        <v>6</v>
      </c>
      <c r="B435">
        <v>2022</v>
      </c>
      <c r="C435" t="s">
        <v>46</v>
      </c>
      <c r="D435" t="s">
        <v>34</v>
      </c>
      <c r="E435" t="s">
        <v>8</v>
      </c>
      <c r="F435">
        <v>2.9</v>
      </c>
    </row>
    <row r="436" spans="1:6" x14ac:dyDescent="0.35">
      <c r="A436" t="s">
        <v>6</v>
      </c>
      <c r="B436">
        <v>2022</v>
      </c>
      <c r="C436" t="s">
        <v>46</v>
      </c>
      <c r="D436" t="s">
        <v>35</v>
      </c>
      <c r="E436" t="s">
        <v>8</v>
      </c>
      <c r="F436">
        <v>6.5</v>
      </c>
    </row>
    <row r="437" spans="1:6" x14ac:dyDescent="0.35">
      <c r="A437" t="s">
        <v>6</v>
      </c>
      <c r="B437">
        <v>2022</v>
      </c>
      <c r="C437" t="s">
        <v>46</v>
      </c>
      <c r="D437" t="s">
        <v>36</v>
      </c>
      <c r="E437" t="s">
        <v>8</v>
      </c>
      <c r="F437">
        <v>5.0999999999999996</v>
      </c>
    </row>
    <row r="438" spans="1:6" x14ac:dyDescent="0.35">
      <c r="A438" t="s">
        <v>6</v>
      </c>
      <c r="B438">
        <v>2022</v>
      </c>
      <c r="C438" t="s">
        <v>46</v>
      </c>
      <c r="D438" t="s">
        <v>37</v>
      </c>
      <c r="E438" t="s">
        <v>8</v>
      </c>
      <c r="F438">
        <v>9.9</v>
      </c>
    </row>
    <row r="439" spans="1:6" x14ac:dyDescent="0.35">
      <c r="A439" t="s">
        <v>6</v>
      </c>
      <c r="B439">
        <v>2022</v>
      </c>
      <c r="C439" t="s">
        <v>46</v>
      </c>
      <c r="D439" t="s">
        <v>38</v>
      </c>
      <c r="E439" t="s">
        <v>8</v>
      </c>
      <c r="F439">
        <v>6.4</v>
      </c>
    </row>
    <row r="440" spans="1:6" x14ac:dyDescent="0.35">
      <c r="A440" t="s">
        <v>6</v>
      </c>
      <c r="B440">
        <v>2022</v>
      </c>
      <c r="C440" t="s">
        <v>46</v>
      </c>
      <c r="D440" t="s">
        <v>39</v>
      </c>
      <c r="E440" t="s">
        <v>8</v>
      </c>
      <c r="F440">
        <v>4.3</v>
      </c>
    </row>
    <row r="441" spans="1:6" x14ac:dyDescent="0.35">
      <c r="A441" t="s">
        <v>6</v>
      </c>
      <c r="B441">
        <v>2022</v>
      </c>
      <c r="C441" t="s">
        <v>46</v>
      </c>
      <c r="D441" t="s">
        <v>40</v>
      </c>
      <c r="E441" t="s">
        <v>8</v>
      </c>
      <c r="F441">
        <v>14.8</v>
      </c>
    </row>
    <row r="442" spans="1:6" x14ac:dyDescent="0.35">
      <c r="A442" t="s">
        <v>6</v>
      </c>
      <c r="B442">
        <v>2022</v>
      </c>
      <c r="C442" t="s">
        <v>46</v>
      </c>
      <c r="D442" t="s">
        <v>41</v>
      </c>
      <c r="E442" t="s">
        <v>8</v>
      </c>
      <c r="F442">
        <v>8</v>
      </c>
    </row>
    <row r="443" spans="1:6" x14ac:dyDescent="0.35">
      <c r="A443" t="s">
        <v>6</v>
      </c>
      <c r="B443">
        <v>2022</v>
      </c>
      <c r="C443" t="s">
        <v>46</v>
      </c>
      <c r="D443" t="s">
        <v>42</v>
      </c>
      <c r="E443" t="s">
        <v>8</v>
      </c>
      <c r="F443">
        <v>4.5999999999999996</v>
      </c>
    </row>
    <row r="444" spans="1:6" x14ac:dyDescent="0.35">
      <c r="A444" t="s">
        <v>6</v>
      </c>
      <c r="B444">
        <v>2022</v>
      </c>
      <c r="C444" t="s">
        <v>46</v>
      </c>
      <c r="D444" t="s">
        <v>43</v>
      </c>
      <c r="E444" t="s">
        <v>8</v>
      </c>
    </row>
    <row r="445" spans="1:6" x14ac:dyDescent="0.35">
      <c r="A445" t="s">
        <v>6</v>
      </c>
      <c r="B445">
        <v>2022</v>
      </c>
      <c r="C445" t="s">
        <v>46</v>
      </c>
      <c r="D445" t="s">
        <v>44</v>
      </c>
      <c r="E445" t="s">
        <v>8</v>
      </c>
      <c r="F445">
        <v>4.5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3BC2-EE61-467E-94FA-C77595127802}">
  <dimension ref="A1:F22"/>
  <sheetViews>
    <sheetView workbookViewId="0">
      <selection activeCell="I3" sqref="I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2019</v>
      </c>
      <c r="C2" t="s">
        <v>45</v>
      </c>
      <c r="D2" t="s">
        <v>24</v>
      </c>
      <c r="E2" t="s">
        <v>8</v>
      </c>
      <c r="F2">
        <v>5.2</v>
      </c>
    </row>
    <row r="3" spans="1:6" x14ac:dyDescent="0.35">
      <c r="A3" t="s">
        <v>6</v>
      </c>
      <c r="B3">
        <v>2019</v>
      </c>
      <c r="C3" t="s">
        <v>46</v>
      </c>
      <c r="D3" t="s">
        <v>24</v>
      </c>
      <c r="E3" t="s">
        <v>8</v>
      </c>
      <c r="F3">
        <v>4.7</v>
      </c>
    </row>
    <row r="4" spans="1:6" x14ac:dyDescent="0.35">
      <c r="A4" t="s">
        <v>6</v>
      </c>
      <c r="B4">
        <v>2019</v>
      </c>
      <c r="C4" t="s">
        <v>90</v>
      </c>
      <c r="D4" t="s">
        <v>24</v>
      </c>
      <c r="E4" t="s">
        <v>8</v>
      </c>
      <c r="F4">
        <v>5</v>
      </c>
    </row>
    <row r="5" spans="1:6" x14ac:dyDescent="0.35">
      <c r="A5" t="s">
        <v>6</v>
      </c>
      <c r="B5">
        <v>2020</v>
      </c>
      <c r="C5" t="s">
        <v>45</v>
      </c>
      <c r="D5" t="s">
        <v>24</v>
      </c>
      <c r="E5" t="s">
        <v>8</v>
      </c>
      <c r="F5">
        <v>5.6</v>
      </c>
    </row>
    <row r="6" spans="1:6" x14ac:dyDescent="0.35">
      <c r="A6" t="s">
        <v>6</v>
      </c>
      <c r="B6">
        <v>2020</v>
      </c>
      <c r="C6" t="s">
        <v>46</v>
      </c>
      <c r="D6" t="s">
        <v>24</v>
      </c>
      <c r="E6" t="s">
        <v>8</v>
      </c>
      <c r="F6">
        <v>5.7</v>
      </c>
    </row>
    <row r="7" spans="1:6" x14ac:dyDescent="0.35">
      <c r="A7" t="s">
        <v>6</v>
      </c>
      <c r="B7">
        <v>2020</v>
      </c>
      <c r="C7" t="s">
        <v>90</v>
      </c>
      <c r="D7" t="s">
        <v>24</v>
      </c>
      <c r="E7" t="s">
        <v>8</v>
      </c>
      <c r="F7">
        <v>5.7</v>
      </c>
    </row>
    <row r="8" spans="1:6" x14ac:dyDescent="0.35">
      <c r="A8" t="s">
        <v>6</v>
      </c>
      <c r="B8">
        <v>2019</v>
      </c>
      <c r="C8" t="s">
        <v>90</v>
      </c>
      <c r="D8" t="s">
        <v>44</v>
      </c>
      <c r="E8" t="s">
        <v>8</v>
      </c>
      <c r="F8">
        <v>8.4</v>
      </c>
    </row>
    <row r="9" spans="1:6" x14ac:dyDescent="0.35">
      <c r="A9" t="s">
        <v>6</v>
      </c>
      <c r="B9">
        <v>2019</v>
      </c>
      <c r="C9" t="s">
        <v>45</v>
      </c>
      <c r="D9" t="s">
        <v>44</v>
      </c>
      <c r="E9" t="s">
        <v>8</v>
      </c>
      <c r="F9">
        <v>8.6</v>
      </c>
    </row>
    <row r="10" spans="1:6" x14ac:dyDescent="0.35">
      <c r="A10" t="s">
        <v>6</v>
      </c>
      <c r="B10">
        <v>2019</v>
      </c>
      <c r="C10" t="s">
        <v>46</v>
      </c>
      <c r="D10" t="s">
        <v>44</v>
      </c>
      <c r="E10" t="s">
        <v>8</v>
      </c>
      <c r="F10">
        <v>8.4</v>
      </c>
    </row>
    <row r="11" spans="1:6" x14ac:dyDescent="0.35">
      <c r="A11" t="s">
        <v>6</v>
      </c>
      <c r="B11">
        <v>2020</v>
      </c>
      <c r="C11" t="s">
        <v>90</v>
      </c>
      <c r="D11" t="s">
        <v>44</v>
      </c>
      <c r="E11" t="s">
        <v>8</v>
      </c>
      <c r="F11">
        <v>8</v>
      </c>
    </row>
    <row r="12" spans="1:6" x14ac:dyDescent="0.35">
      <c r="A12" t="s">
        <v>6</v>
      </c>
      <c r="B12">
        <v>2020</v>
      </c>
      <c r="C12" t="s">
        <v>45</v>
      </c>
      <c r="D12" t="s">
        <v>44</v>
      </c>
      <c r="E12" t="s">
        <v>8</v>
      </c>
      <c r="F12">
        <v>8.1</v>
      </c>
    </row>
    <row r="13" spans="1:6" x14ac:dyDescent="0.35">
      <c r="A13" t="s">
        <v>6</v>
      </c>
      <c r="B13">
        <v>2020</v>
      </c>
      <c r="C13" t="s">
        <v>46</v>
      </c>
      <c r="D13" t="s">
        <v>44</v>
      </c>
      <c r="E13" t="s">
        <v>8</v>
      </c>
      <c r="F13">
        <v>8</v>
      </c>
    </row>
    <row r="16" spans="1:6" x14ac:dyDescent="0.35">
      <c r="A16" t="s">
        <v>49</v>
      </c>
      <c r="B16">
        <v>2019</v>
      </c>
      <c r="C16">
        <v>2020</v>
      </c>
      <c r="D16" t="s">
        <v>67</v>
      </c>
    </row>
    <row r="17" spans="1:4" x14ac:dyDescent="0.35">
      <c r="A17" t="s">
        <v>61</v>
      </c>
      <c r="B17">
        <v>5.2</v>
      </c>
      <c r="C17">
        <v>5.6</v>
      </c>
      <c r="D17" t="s">
        <v>45</v>
      </c>
    </row>
    <row r="18" spans="1:4" x14ac:dyDescent="0.35">
      <c r="A18" t="s">
        <v>62</v>
      </c>
      <c r="B18">
        <v>4.7</v>
      </c>
      <c r="C18">
        <v>5.7</v>
      </c>
      <c r="D18" t="s">
        <v>46</v>
      </c>
    </row>
    <row r="19" spans="1:4" x14ac:dyDescent="0.35">
      <c r="A19" t="s">
        <v>63</v>
      </c>
      <c r="B19">
        <v>5</v>
      </c>
      <c r="C19">
        <v>5.7</v>
      </c>
      <c r="D19" t="s">
        <v>90</v>
      </c>
    </row>
    <row r="20" spans="1:4" x14ac:dyDescent="0.35">
      <c r="A20" t="s">
        <v>64</v>
      </c>
      <c r="B20">
        <v>8.4</v>
      </c>
      <c r="C20">
        <v>8</v>
      </c>
      <c r="D20" t="s">
        <v>45</v>
      </c>
    </row>
    <row r="21" spans="1:4" x14ac:dyDescent="0.35">
      <c r="A21" t="s">
        <v>65</v>
      </c>
      <c r="B21">
        <v>8.6</v>
      </c>
      <c r="C21">
        <v>8.1</v>
      </c>
      <c r="D21" t="s">
        <v>46</v>
      </c>
    </row>
    <row r="22" spans="1:4" x14ac:dyDescent="0.35">
      <c r="A22" t="s">
        <v>66</v>
      </c>
      <c r="B22">
        <v>8.4</v>
      </c>
      <c r="C22">
        <v>8</v>
      </c>
      <c r="D2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831D-82B4-427F-A932-1DF78BB5F1F8}">
  <dimension ref="A1:D15"/>
  <sheetViews>
    <sheetView workbookViewId="0">
      <selection activeCell="E14" sqref="E14"/>
    </sheetView>
  </sheetViews>
  <sheetFormatPr defaultRowHeight="14.5" x14ac:dyDescent="0.35"/>
  <sheetData>
    <row r="1" spans="1:4" x14ac:dyDescent="0.35">
      <c r="A1" s="5">
        <v>2019</v>
      </c>
      <c r="B1" s="5"/>
      <c r="C1" s="5">
        <v>2020</v>
      </c>
      <c r="D1" s="5"/>
    </row>
    <row r="3" spans="1:4" x14ac:dyDescent="0.35">
      <c r="A3" t="s">
        <v>50</v>
      </c>
      <c r="B3">
        <v>6.7166666666666659</v>
      </c>
      <c r="C3" t="s">
        <v>50</v>
      </c>
      <c r="D3">
        <v>6.8500000000000005</v>
      </c>
    </row>
    <row r="4" spans="1:4" x14ac:dyDescent="0.35">
      <c r="A4" t="s">
        <v>51</v>
      </c>
      <c r="B4">
        <v>0.78588237740205891</v>
      </c>
      <c r="C4" t="s">
        <v>51</v>
      </c>
      <c r="D4">
        <v>0.52962250707461334</v>
      </c>
    </row>
    <row r="5" spans="1:4" x14ac:dyDescent="0.35">
      <c r="A5" t="s">
        <v>52</v>
      </c>
      <c r="B5">
        <v>6.8000000000000007</v>
      </c>
      <c r="C5" t="s">
        <v>52</v>
      </c>
      <c r="D5">
        <v>6.85</v>
      </c>
    </row>
    <row r="6" spans="1:4" x14ac:dyDescent="0.35">
      <c r="A6" t="s">
        <v>53</v>
      </c>
      <c r="B6">
        <v>8.4</v>
      </c>
      <c r="C6" t="s">
        <v>53</v>
      </c>
      <c r="D6">
        <v>5.7</v>
      </c>
    </row>
    <row r="7" spans="1:4" x14ac:dyDescent="0.35">
      <c r="A7" t="s">
        <v>54</v>
      </c>
      <c r="B7">
        <v>1.9250108224804017</v>
      </c>
      <c r="C7" t="s">
        <v>54</v>
      </c>
      <c r="D7">
        <v>1.2973048986263764</v>
      </c>
    </row>
    <row r="8" spans="1:4" x14ac:dyDescent="0.35">
      <c r="A8" t="s">
        <v>55</v>
      </c>
      <c r="B8">
        <v>3.7056666666666729</v>
      </c>
      <c r="C8" t="s">
        <v>55</v>
      </c>
      <c r="D8">
        <v>1.6829999999999927</v>
      </c>
    </row>
    <row r="9" spans="1:4" x14ac:dyDescent="0.35">
      <c r="A9" t="s">
        <v>56</v>
      </c>
      <c r="B9">
        <v>-3.2345015367995114</v>
      </c>
      <c r="C9" t="s">
        <v>56</v>
      </c>
      <c r="D9">
        <v>-3.3143535597137359</v>
      </c>
    </row>
    <row r="10" spans="1:4" x14ac:dyDescent="0.35">
      <c r="A10" t="s">
        <v>57</v>
      </c>
      <c r="B10">
        <v>-2.2265995852835074E-2</v>
      </c>
      <c r="C10" t="s">
        <v>57</v>
      </c>
      <c r="D10">
        <v>-2.1649348980190553E-15</v>
      </c>
    </row>
    <row r="11" spans="1:4" x14ac:dyDescent="0.35">
      <c r="A11" t="s">
        <v>58</v>
      </c>
      <c r="B11">
        <v>3.8999999999999995</v>
      </c>
      <c r="C11" t="s">
        <v>58</v>
      </c>
      <c r="D11">
        <v>2.5</v>
      </c>
    </row>
    <row r="12" spans="1:4" x14ac:dyDescent="0.35">
      <c r="A12" t="s">
        <v>59</v>
      </c>
      <c r="B12">
        <v>4.7</v>
      </c>
      <c r="C12" t="s">
        <v>59</v>
      </c>
      <c r="D12">
        <v>5.6</v>
      </c>
    </row>
    <row r="13" spans="1:4" x14ac:dyDescent="0.35">
      <c r="A13" t="s">
        <v>60</v>
      </c>
      <c r="B13">
        <v>8.6</v>
      </c>
      <c r="C13" t="s">
        <v>60</v>
      </c>
      <c r="D13">
        <v>8.1</v>
      </c>
    </row>
    <row r="14" spans="1:4" x14ac:dyDescent="0.35">
      <c r="A14" t="s">
        <v>48</v>
      </c>
      <c r="B14">
        <v>40.299999999999997</v>
      </c>
      <c r="C14" t="s">
        <v>48</v>
      </c>
      <c r="D14">
        <v>41.1</v>
      </c>
    </row>
    <row r="15" spans="1:4" ht="15" thickBot="1" x14ac:dyDescent="0.4">
      <c r="A15" s="4" t="s">
        <v>47</v>
      </c>
      <c r="B15" s="4">
        <v>6</v>
      </c>
      <c r="C15" s="4" t="s">
        <v>47</v>
      </c>
      <c r="D15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A320-F016-4965-996F-710571852504}">
  <dimension ref="A5:N79"/>
  <sheetViews>
    <sheetView topLeftCell="A35" zoomScale="94" workbookViewId="0">
      <selection activeCell="F9" sqref="F9"/>
    </sheetView>
  </sheetViews>
  <sheetFormatPr defaultRowHeight="14.5" x14ac:dyDescent="0.35"/>
  <sheetData>
    <row r="5" spans="1:4" x14ac:dyDescent="0.35">
      <c r="A5" t="s">
        <v>49</v>
      </c>
      <c r="B5">
        <v>2019</v>
      </c>
      <c r="C5">
        <v>2020</v>
      </c>
      <c r="D5" t="s">
        <v>67</v>
      </c>
    </row>
    <row r="6" spans="1:4" x14ac:dyDescent="0.35">
      <c r="A6" t="s">
        <v>61</v>
      </c>
      <c r="B6">
        <v>5.2</v>
      </c>
      <c r="C6">
        <v>5.6</v>
      </c>
      <c r="D6" t="s">
        <v>45</v>
      </c>
    </row>
    <row r="7" spans="1:4" x14ac:dyDescent="0.35">
      <c r="A7" t="s">
        <v>62</v>
      </c>
      <c r="B7">
        <v>4.7</v>
      </c>
      <c r="C7">
        <v>5.7</v>
      </c>
      <c r="D7" t="s">
        <v>46</v>
      </c>
    </row>
    <row r="8" spans="1:4" x14ac:dyDescent="0.35">
      <c r="A8" t="s">
        <v>63</v>
      </c>
      <c r="B8">
        <v>5</v>
      </c>
      <c r="C8">
        <v>5.7</v>
      </c>
      <c r="D8" t="s">
        <v>90</v>
      </c>
    </row>
    <row r="9" spans="1:4" x14ac:dyDescent="0.35">
      <c r="A9" t="s">
        <v>64</v>
      </c>
      <c r="B9">
        <v>8.4</v>
      </c>
      <c r="C9">
        <v>8</v>
      </c>
      <c r="D9" t="s">
        <v>45</v>
      </c>
    </row>
    <row r="10" spans="1:4" x14ac:dyDescent="0.35">
      <c r="A10" t="s">
        <v>65</v>
      </c>
      <c r="B10">
        <v>8.6</v>
      </c>
      <c r="C10">
        <v>8.1</v>
      </c>
      <c r="D10" t="s">
        <v>46</v>
      </c>
    </row>
    <row r="11" spans="1:4" x14ac:dyDescent="0.35">
      <c r="A11" t="s">
        <v>66</v>
      </c>
      <c r="B11">
        <v>8.4</v>
      </c>
      <c r="C11">
        <v>8</v>
      </c>
      <c r="D11" t="s">
        <v>90</v>
      </c>
    </row>
    <row r="23" spans="1:14" x14ac:dyDescent="0.35">
      <c r="F23" t="s">
        <v>103</v>
      </c>
      <c r="K23" t="s">
        <v>109</v>
      </c>
    </row>
    <row r="24" spans="1:14" x14ac:dyDescent="0.35">
      <c r="A24" t="s">
        <v>49</v>
      </c>
      <c r="B24">
        <v>2019</v>
      </c>
      <c r="C24">
        <v>2020</v>
      </c>
      <c r="D24" t="s">
        <v>67</v>
      </c>
    </row>
    <row r="25" spans="1:14" x14ac:dyDescent="0.35">
      <c r="A25" t="s">
        <v>61</v>
      </c>
      <c r="B25">
        <v>5.2</v>
      </c>
      <c r="C25">
        <v>5.6</v>
      </c>
      <c r="D25" t="s">
        <v>45</v>
      </c>
      <c r="F25" t="s">
        <v>47</v>
      </c>
      <c r="G25">
        <f>COUNT(B25:B30)</f>
        <v>6</v>
      </c>
      <c r="H25">
        <f>2*G25</f>
        <v>12</v>
      </c>
      <c r="K25" t="s">
        <v>47</v>
      </c>
      <c r="L25">
        <f>COUNT(C25:C30)</f>
        <v>6</v>
      </c>
      <c r="M25">
        <f>2*L25</f>
        <v>12</v>
      </c>
    </row>
    <row r="26" spans="1:14" x14ac:dyDescent="0.35">
      <c r="A26" t="s">
        <v>62</v>
      </c>
      <c r="B26">
        <v>4.7</v>
      </c>
      <c r="C26">
        <v>5.7</v>
      </c>
      <c r="D26" t="s">
        <v>46</v>
      </c>
      <c r="F26" t="s">
        <v>50</v>
      </c>
      <c r="G26">
        <f>AVERAGE(B25:B30)</f>
        <v>6.7166666666666659</v>
      </c>
      <c r="K26" t="s">
        <v>50</v>
      </c>
      <c r="L26">
        <f>AVERAGE(C25:C30)</f>
        <v>6.8500000000000005</v>
      </c>
    </row>
    <row r="27" spans="1:14" x14ac:dyDescent="0.35">
      <c r="A27" t="s">
        <v>63</v>
      </c>
      <c r="B27">
        <v>5</v>
      </c>
      <c r="C27">
        <v>5.7</v>
      </c>
      <c r="D27" t="s">
        <v>90</v>
      </c>
      <c r="F27" t="s">
        <v>104</v>
      </c>
      <c r="G27">
        <f>_xlfn.STDEV.S(B25:B30)</f>
        <v>1.9250108224804017</v>
      </c>
      <c r="K27" t="s">
        <v>104</v>
      </c>
      <c r="L27">
        <f>_xlfn.STDEV.S(C25:C30)</f>
        <v>1.2973048986263764</v>
      </c>
    </row>
    <row r="28" spans="1:14" x14ac:dyDescent="0.35">
      <c r="A28" t="s">
        <v>64</v>
      </c>
      <c r="B28">
        <v>8.4</v>
      </c>
      <c r="C28">
        <v>8</v>
      </c>
      <c r="D28" t="s">
        <v>45</v>
      </c>
    </row>
    <row r="29" spans="1:14" x14ac:dyDescent="0.35">
      <c r="A29" t="s">
        <v>65</v>
      </c>
      <c r="B29">
        <v>8.6</v>
      </c>
      <c r="C29">
        <v>8.1</v>
      </c>
      <c r="D29" t="s">
        <v>46</v>
      </c>
      <c r="F29" t="s">
        <v>105</v>
      </c>
      <c r="G29" t="s">
        <v>106</v>
      </c>
      <c r="H29" t="s">
        <v>107</v>
      </c>
      <c r="I29" t="s">
        <v>108</v>
      </c>
      <c r="K29" t="s">
        <v>105</v>
      </c>
      <c r="L29" t="s">
        <v>106</v>
      </c>
      <c r="M29" t="s">
        <v>107</v>
      </c>
      <c r="N29" t="s">
        <v>108</v>
      </c>
    </row>
    <row r="30" spans="1:14" x14ac:dyDescent="0.35">
      <c r="A30" t="s">
        <v>66</v>
      </c>
      <c r="B30">
        <v>8.4</v>
      </c>
      <c r="C30">
        <v>8</v>
      </c>
      <c r="D30" t="s">
        <v>90</v>
      </c>
      <c r="F30">
        <v>1</v>
      </c>
      <c r="G30">
        <f t="array" ref="G30:G35">[1]!QSORT(B25:B30)</f>
        <v>4.7</v>
      </c>
      <c r="H30">
        <f>_xlfn.NORM.S.INV(F30/H$25)</f>
        <v>-1.3829941271006392</v>
      </c>
      <c r="I30">
        <f>STANDARDIZE(G30,G$26,G$27)</f>
        <v>-1.047613157866907</v>
      </c>
      <c r="K30">
        <v>1</v>
      </c>
      <c r="L30">
        <f t="array" ref="L30:L35">[1]!QSORT(C25:C30)</f>
        <v>5.6</v>
      </c>
      <c r="M30">
        <f>_xlfn.NORM.S.INV(K30/M$25)</f>
        <v>-1.3829941271006392</v>
      </c>
      <c r="N30">
        <f>STANDARDIZE(L30,L$26,L$27)</f>
        <v>-0.96353602096433666</v>
      </c>
    </row>
    <row r="31" spans="1:14" x14ac:dyDescent="0.35">
      <c r="F31">
        <f>F30+2</f>
        <v>3</v>
      </c>
      <c r="G31">
        <v>5</v>
      </c>
      <c r="H31">
        <f t="shared" ref="H31:H35" si="0">_xlfn.NORM.S.INV(F31/H$25)</f>
        <v>-0.67448975019608193</v>
      </c>
      <c r="I31">
        <f t="shared" ref="I31:I35" si="1">STANDARDIZE(G31,G$26,G$27)</f>
        <v>-0.89176987818422671</v>
      </c>
      <c r="K31">
        <f>K30+2</f>
        <v>3</v>
      </c>
      <c r="L31">
        <v>5.7</v>
      </c>
      <c r="M31">
        <f t="shared" ref="M31:M35" si="2">_xlfn.NORM.S.INV(K31/M$25)</f>
        <v>-0.67448975019608193</v>
      </c>
      <c r="N31">
        <f t="shared" ref="N31:N35" si="3">STANDARDIZE(L31,L$26,L$27)</f>
        <v>-0.88645313928718938</v>
      </c>
    </row>
    <row r="32" spans="1:14" x14ac:dyDescent="0.35">
      <c r="F32">
        <f t="shared" ref="F32:F35" si="4">F31+2</f>
        <v>5</v>
      </c>
      <c r="G32">
        <v>5.2</v>
      </c>
      <c r="H32">
        <f t="shared" si="0"/>
        <v>-0.21042839424792467</v>
      </c>
      <c r="I32">
        <f t="shared" si="1"/>
        <v>-0.78787435839577302</v>
      </c>
      <c r="K32">
        <f t="shared" ref="K32:K35" si="5">K31+2</f>
        <v>5</v>
      </c>
      <c r="L32">
        <v>5.7</v>
      </c>
      <c r="M32">
        <f t="shared" si="2"/>
        <v>-0.21042839424792467</v>
      </c>
      <c r="N32">
        <f t="shared" si="3"/>
        <v>-0.88645313928718938</v>
      </c>
    </row>
    <row r="33" spans="6:14" x14ac:dyDescent="0.35">
      <c r="F33">
        <f t="shared" si="4"/>
        <v>7</v>
      </c>
      <c r="G33">
        <v>8.4</v>
      </c>
      <c r="H33">
        <f t="shared" si="0"/>
        <v>0.21042839424792484</v>
      </c>
      <c r="I33">
        <f t="shared" si="1"/>
        <v>0.87445395821948546</v>
      </c>
      <c r="K33">
        <f t="shared" si="5"/>
        <v>7</v>
      </c>
      <c r="L33">
        <v>8</v>
      </c>
      <c r="M33">
        <f t="shared" si="2"/>
        <v>0.21042839424792484</v>
      </c>
      <c r="N33">
        <f t="shared" si="3"/>
        <v>0.88645313928718872</v>
      </c>
    </row>
    <row r="34" spans="6:14" x14ac:dyDescent="0.35">
      <c r="F34">
        <f t="shared" si="4"/>
        <v>9</v>
      </c>
      <c r="G34">
        <v>8.4</v>
      </c>
      <c r="H34">
        <f t="shared" si="0"/>
        <v>0.67448975019608193</v>
      </c>
      <c r="I34">
        <f t="shared" si="1"/>
        <v>0.87445395821948546</v>
      </c>
      <c r="K34">
        <f t="shared" si="5"/>
        <v>9</v>
      </c>
      <c r="L34">
        <v>8</v>
      </c>
      <c r="M34">
        <f t="shared" si="2"/>
        <v>0.67448975019608193</v>
      </c>
      <c r="N34">
        <f t="shared" si="3"/>
        <v>0.88645313928718872</v>
      </c>
    </row>
    <row r="35" spans="6:14" x14ac:dyDescent="0.35">
      <c r="F35">
        <f t="shared" si="4"/>
        <v>11</v>
      </c>
      <c r="G35">
        <v>8.6</v>
      </c>
      <c r="H35">
        <f t="shared" si="0"/>
        <v>1.3829941271006372</v>
      </c>
      <c r="I35">
        <f t="shared" si="1"/>
        <v>0.9783494780079387</v>
      </c>
      <c r="K35">
        <f t="shared" si="5"/>
        <v>11</v>
      </c>
      <c r="L35">
        <v>8.1</v>
      </c>
      <c r="M35">
        <f t="shared" si="2"/>
        <v>1.3829941271006372</v>
      </c>
      <c r="N35">
        <f t="shared" si="3"/>
        <v>0.96353602096433533</v>
      </c>
    </row>
    <row r="60" spans="1:9" x14ac:dyDescent="0.35">
      <c r="A60" t="s">
        <v>49</v>
      </c>
      <c r="B60">
        <v>2019</v>
      </c>
      <c r="C60">
        <v>2020</v>
      </c>
      <c r="D60" t="s">
        <v>67</v>
      </c>
      <c r="G60" t="s">
        <v>91</v>
      </c>
      <c r="H60" s="6">
        <v>2.2000000000000002</v>
      </c>
    </row>
    <row r="61" spans="1:9" x14ac:dyDescent="0.35">
      <c r="A61" t="s">
        <v>61</v>
      </c>
      <c r="B61">
        <v>5.2</v>
      </c>
      <c r="C61">
        <v>5.6</v>
      </c>
      <c r="D61" t="s">
        <v>45</v>
      </c>
    </row>
    <row r="62" spans="1:9" x14ac:dyDescent="0.35">
      <c r="A62" t="s">
        <v>62</v>
      </c>
      <c r="B62">
        <v>4.7</v>
      </c>
      <c r="C62">
        <v>5.7</v>
      </c>
      <c r="D62" t="s">
        <v>46</v>
      </c>
      <c r="H62" s="13">
        <f>B60</f>
        <v>2019</v>
      </c>
      <c r="I62" s="13">
        <f>C60</f>
        <v>2020</v>
      </c>
    </row>
    <row r="63" spans="1:9" x14ac:dyDescent="0.35">
      <c r="A63" t="s">
        <v>63</v>
      </c>
      <c r="B63">
        <v>5</v>
      </c>
      <c r="C63">
        <v>5.7</v>
      </c>
      <c r="D63" t="s">
        <v>90</v>
      </c>
      <c r="G63" t="s">
        <v>94</v>
      </c>
      <c r="H63" s="7">
        <f>H70-$H77</f>
        <v>4.7</v>
      </c>
      <c r="I63" s="8">
        <f>I70-$H77</f>
        <v>5.6</v>
      </c>
    </row>
    <row r="64" spans="1:9" x14ac:dyDescent="0.35">
      <c r="A64" t="s">
        <v>64</v>
      </c>
      <c r="B64">
        <v>8.4</v>
      </c>
      <c r="C64">
        <v>8</v>
      </c>
      <c r="D64" t="s">
        <v>45</v>
      </c>
      <c r="G64" t="s">
        <v>98</v>
      </c>
      <c r="H64" s="9">
        <f>MAX(H71-H70,0)</f>
        <v>0.34999999999999964</v>
      </c>
      <c r="I64" s="10">
        <f>MAX(I71-I70,0)</f>
        <v>0.10000000000000053</v>
      </c>
    </row>
    <row r="65" spans="1:9" x14ac:dyDescent="0.35">
      <c r="A65" t="s">
        <v>65</v>
      </c>
      <c r="B65">
        <v>8.6</v>
      </c>
      <c r="C65">
        <v>8.1</v>
      </c>
      <c r="D65" t="s">
        <v>46</v>
      </c>
      <c r="G65" t="s">
        <v>99</v>
      </c>
      <c r="H65" s="9">
        <f t="shared" ref="H65:I67" si="6">MAX(H72-H71,0)</f>
        <v>1.7500000000000009</v>
      </c>
      <c r="I65" s="10">
        <f t="shared" si="6"/>
        <v>1.1499999999999995</v>
      </c>
    </row>
    <row r="66" spans="1:9" x14ac:dyDescent="0.35">
      <c r="A66" t="s">
        <v>66</v>
      </c>
      <c r="B66">
        <v>8.4</v>
      </c>
      <c r="C66">
        <v>8</v>
      </c>
      <c r="D66" t="s">
        <v>90</v>
      </c>
      <c r="G66" t="s">
        <v>100</v>
      </c>
      <c r="H66" s="9">
        <f t="shared" si="6"/>
        <v>1.5999999999999996</v>
      </c>
      <c r="I66" s="10">
        <f t="shared" si="6"/>
        <v>1.1500000000000004</v>
      </c>
    </row>
    <row r="67" spans="1:9" x14ac:dyDescent="0.35">
      <c r="G67" t="s">
        <v>101</v>
      </c>
      <c r="H67" s="9">
        <f t="shared" si="6"/>
        <v>0.19999999999999929</v>
      </c>
      <c r="I67" s="10">
        <f t="shared" si="6"/>
        <v>9.9999999999999645E-2</v>
      </c>
    </row>
    <row r="68" spans="1:9" x14ac:dyDescent="0.35">
      <c r="G68" t="s">
        <v>50</v>
      </c>
      <c r="H68" s="11">
        <f>H75-$H77</f>
        <v>6.7166666666666659</v>
      </c>
      <c r="I68" s="12">
        <f>I75-$H77</f>
        <v>6.8500000000000005</v>
      </c>
    </row>
    <row r="70" spans="1:9" x14ac:dyDescent="0.35">
      <c r="G70" t="s">
        <v>94</v>
      </c>
      <c r="H70" s="7">
        <f t="array" ref="H70">MIN(IF(ISBLANK(B61:B66),"",IF(B61:B66&gt;=H71-$H60*(H73-H71),B61:B66,"")))</f>
        <v>4.7</v>
      </c>
      <c r="I70" s="8">
        <f t="array" ref="I70">MIN(IF(ISBLANK(C61:C66),"",IF(C61:C66&gt;=I71-$H60*(I73-I71),C61:C66,"")))</f>
        <v>5.6</v>
      </c>
    </row>
    <row r="71" spans="1:9" x14ac:dyDescent="0.35">
      <c r="G71" t="s">
        <v>95</v>
      </c>
      <c r="H71" s="9">
        <f>_xlfn.QUARTILE.INC(B61:B66,1)</f>
        <v>5.05</v>
      </c>
      <c r="I71" s="10">
        <f>_xlfn.QUARTILE.INC(C61:C66,1)</f>
        <v>5.7</v>
      </c>
    </row>
    <row r="72" spans="1:9" x14ac:dyDescent="0.35">
      <c r="G72" t="s">
        <v>52</v>
      </c>
      <c r="H72" s="9">
        <f>MEDIAN(B61:B66)</f>
        <v>6.8000000000000007</v>
      </c>
      <c r="I72" s="10">
        <f>MEDIAN(C61:C66)</f>
        <v>6.85</v>
      </c>
    </row>
    <row r="73" spans="1:9" x14ac:dyDescent="0.35">
      <c r="G73" t="s">
        <v>96</v>
      </c>
      <c r="H73" s="9">
        <f>_xlfn.QUARTILE.INC(B61:B66,3)</f>
        <v>8.4</v>
      </c>
      <c r="I73" s="10">
        <f>_xlfn.QUARTILE.INC(C61:C66,3)</f>
        <v>8</v>
      </c>
    </row>
    <row r="74" spans="1:9" x14ac:dyDescent="0.35">
      <c r="G74" t="s">
        <v>97</v>
      </c>
      <c r="H74" s="9">
        <f t="array" ref="H74">MAX(IF(ISBLANK(B61:B66),"",IF(B61:B66&lt;=H73+$H60*(H73-H71),B61:B66,"")))</f>
        <v>8.6</v>
      </c>
      <c r="I74" s="10">
        <f t="array" ref="I74">MAX(IF(ISBLANK(C61:C66),"",IF(C61:C66&lt;=I73+$H60*(I73-I71),C61:C66,"")))</f>
        <v>8.1</v>
      </c>
    </row>
    <row r="75" spans="1:9" x14ac:dyDescent="0.35">
      <c r="G75" t="s">
        <v>50</v>
      </c>
      <c r="H75" s="11">
        <f>AVERAGE(B61:B66)</f>
        <v>6.7166666666666659</v>
      </c>
      <c r="I75" s="12">
        <f>AVERAGE(C61:C66)</f>
        <v>6.8500000000000005</v>
      </c>
    </row>
    <row r="77" spans="1:9" x14ac:dyDescent="0.35">
      <c r="G77" t="s">
        <v>92</v>
      </c>
      <c r="H77" s="6">
        <f>IF(MIN(H70:I70)&gt;=0,0,MIN(H70:I70))</f>
        <v>0</v>
      </c>
    </row>
    <row r="79" spans="1:9" x14ac:dyDescent="0.35">
      <c r="G79" t="s">
        <v>93</v>
      </c>
      <c r="H79" t="s">
        <v>102</v>
      </c>
      <c r="I79" t="s">
        <v>102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90E8-0255-4F66-BF8C-A9FC283F5042}">
  <dimension ref="A1:I8"/>
  <sheetViews>
    <sheetView tabSelected="1" zoomScale="91" zoomScaleNormal="100" workbookViewId="0">
      <selection activeCell="M12" sqref="M12"/>
    </sheetView>
  </sheetViews>
  <sheetFormatPr defaultRowHeight="14.5" x14ac:dyDescent="0.35"/>
  <sheetData>
    <row r="1" spans="1:9" x14ac:dyDescent="0.35">
      <c r="A1" t="s">
        <v>49</v>
      </c>
      <c r="B1">
        <v>2019</v>
      </c>
      <c r="C1">
        <v>2020</v>
      </c>
      <c r="D1" t="s">
        <v>67</v>
      </c>
    </row>
    <row r="2" spans="1:9" x14ac:dyDescent="0.35">
      <c r="A2" t="s">
        <v>61</v>
      </c>
      <c r="B2">
        <v>5.2</v>
      </c>
      <c r="C2">
        <v>5.6</v>
      </c>
      <c r="D2" t="s">
        <v>45</v>
      </c>
      <c r="G2" t="s">
        <v>68</v>
      </c>
    </row>
    <row r="3" spans="1:9" x14ac:dyDescent="0.35">
      <c r="A3" t="s">
        <v>62</v>
      </c>
      <c r="B3">
        <v>4.7</v>
      </c>
      <c r="C3">
        <v>5.7</v>
      </c>
      <c r="D3" t="s">
        <v>46</v>
      </c>
    </row>
    <row r="4" spans="1:9" x14ac:dyDescent="0.35">
      <c r="A4" t="s">
        <v>63</v>
      </c>
      <c r="B4">
        <v>5</v>
      </c>
      <c r="C4">
        <v>5.7</v>
      </c>
      <c r="D4" t="s">
        <v>90</v>
      </c>
      <c r="G4" s="1"/>
      <c r="H4" s="1">
        <f>B1</f>
        <v>2019</v>
      </c>
      <c r="I4" s="1">
        <f>C1</f>
        <v>2020</v>
      </c>
    </row>
    <row r="5" spans="1:9" x14ac:dyDescent="0.35">
      <c r="A5" t="s">
        <v>64</v>
      </c>
      <c r="B5">
        <v>8.4</v>
      </c>
      <c r="C5">
        <v>8</v>
      </c>
      <c r="D5" t="s">
        <v>45</v>
      </c>
      <c r="G5" t="s">
        <v>69</v>
      </c>
      <c r="H5">
        <f>[1]!SHAPIRO(B2:B7)</f>
        <v>0.75671496987167064</v>
      </c>
      <c r="I5">
        <f>[1]!SHAPIRO(C2:C7)</f>
        <v>0.71683531112612631</v>
      </c>
    </row>
    <row r="6" spans="1:9" x14ac:dyDescent="0.35">
      <c r="A6" t="s">
        <v>65</v>
      </c>
      <c r="B6">
        <v>8.6</v>
      </c>
      <c r="C6">
        <v>8.1</v>
      </c>
      <c r="D6" t="s">
        <v>46</v>
      </c>
      <c r="G6" t="s">
        <v>70</v>
      </c>
      <c r="H6">
        <f>[1]!SWTEST(B2:B7)</f>
        <v>2.3156486970969281E-2</v>
      </c>
      <c r="I6">
        <f>[1]!SWTEST(C2:C7)</f>
        <v>9.2554631037312651E-3</v>
      </c>
    </row>
    <row r="7" spans="1:9" x14ac:dyDescent="0.35">
      <c r="A7" t="s">
        <v>66</v>
      </c>
      <c r="B7">
        <v>8.4</v>
      </c>
      <c r="C7">
        <v>8</v>
      </c>
      <c r="D7" t="s">
        <v>90</v>
      </c>
      <c r="G7" t="s">
        <v>71</v>
      </c>
      <c r="H7">
        <v>0.05</v>
      </c>
      <c r="I7">
        <v>0.05</v>
      </c>
    </row>
    <row r="8" spans="1:9" x14ac:dyDescent="0.35">
      <c r="G8" s="2" t="s">
        <v>72</v>
      </c>
      <c r="H8" s="3" t="str">
        <f>IF(H6&lt;H7,"no","yes")</f>
        <v>no</v>
      </c>
      <c r="I8" s="3" t="str">
        <f>IF(I6&lt;I7,"no","yes")</f>
        <v>no</v>
      </c>
    </row>
  </sheetData>
  <conditionalFormatting sqref="H3:I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2982-C4CA-417A-9A72-92478CC4D30F}">
  <dimension ref="A1:N30"/>
  <sheetViews>
    <sheetView topLeftCell="A21" zoomScale="92" workbookViewId="0">
      <selection activeCell="N18" sqref="N1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</v>
      </c>
      <c r="M1" t="s">
        <v>5</v>
      </c>
      <c r="N1" t="s">
        <v>84</v>
      </c>
    </row>
    <row r="2" spans="1:14" x14ac:dyDescent="0.35">
      <c r="A2" t="s">
        <v>6</v>
      </c>
      <c r="B2">
        <v>2019</v>
      </c>
      <c r="C2" t="s">
        <v>45</v>
      </c>
      <c r="D2" t="s">
        <v>24</v>
      </c>
      <c r="E2" t="s">
        <v>8</v>
      </c>
      <c r="F2">
        <v>5.2</v>
      </c>
      <c r="L2">
        <v>2019</v>
      </c>
      <c r="M2">
        <v>4.7</v>
      </c>
      <c r="N2">
        <f t="shared" ref="N2:N13" si="0">_xlfn.RANK.AVG(M2,$M$2:$M$13,1)</f>
        <v>1</v>
      </c>
    </row>
    <row r="3" spans="1:14" x14ac:dyDescent="0.35">
      <c r="A3" t="s">
        <v>6</v>
      </c>
      <c r="B3">
        <v>2019</v>
      </c>
      <c r="C3" t="s">
        <v>46</v>
      </c>
      <c r="D3" t="s">
        <v>24</v>
      </c>
      <c r="E3" t="s">
        <v>8</v>
      </c>
      <c r="F3">
        <v>4.7</v>
      </c>
      <c r="L3">
        <v>2019</v>
      </c>
      <c r="M3">
        <v>5</v>
      </c>
      <c r="N3">
        <f t="shared" si="0"/>
        <v>2</v>
      </c>
    </row>
    <row r="4" spans="1:14" x14ac:dyDescent="0.35">
      <c r="A4" t="s">
        <v>6</v>
      </c>
      <c r="B4">
        <v>2019</v>
      </c>
      <c r="C4" t="s">
        <v>90</v>
      </c>
      <c r="D4" t="s">
        <v>24</v>
      </c>
      <c r="E4" t="s">
        <v>8</v>
      </c>
      <c r="F4">
        <v>5</v>
      </c>
      <c r="L4">
        <v>2019</v>
      </c>
      <c r="M4">
        <v>5.2</v>
      </c>
      <c r="N4">
        <f t="shared" si="0"/>
        <v>3</v>
      </c>
    </row>
    <row r="5" spans="1:14" x14ac:dyDescent="0.35">
      <c r="A5" t="s">
        <v>6</v>
      </c>
      <c r="B5">
        <v>2020</v>
      </c>
      <c r="C5" t="s">
        <v>45</v>
      </c>
      <c r="D5" t="s">
        <v>24</v>
      </c>
      <c r="E5" t="s">
        <v>8</v>
      </c>
      <c r="F5">
        <v>5.6</v>
      </c>
      <c r="L5">
        <v>2019</v>
      </c>
      <c r="M5">
        <v>8.4</v>
      </c>
      <c r="N5">
        <f t="shared" si="0"/>
        <v>10.5</v>
      </c>
    </row>
    <row r="6" spans="1:14" x14ac:dyDescent="0.35">
      <c r="A6" t="s">
        <v>6</v>
      </c>
      <c r="B6">
        <v>2020</v>
      </c>
      <c r="C6" t="s">
        <v>46</v>
      </c>
      <c r="D6" t="s">
        <v>24</v>
      </c>
      <c r="E6" t="s">
        <v>8</v>
      </c>
      <c r="F6">
        <v>5.7</v>
      </c>
      <c r="L6">
        <v>2019</v>
      </c>
      <c r="M6">
        <v>8.4</v>
      </c>
      <c r="N6">
        <f t="shared" si="0"/>
        <v>10.5</v>
      </c>
    </row>
    <row r="7" spans="1:14" x14ac:dyDescent="0.35">
      <c r="A7" t="s">
        <v>6</v>
      </c>
      <c r="B7">
        <v>2020</v>
      </c>
      <c r="C7" t="s">
        <v>90</v>
      </c>
      <c r="D7" t="s">
        <v>24</v>
      </c>
      <c r="E7" t="s">
        <v>8</v>
      </c>
      <c r="F7">
        <v>5.7</v>
      </c>
      <c r="L7">
        <v>2019</v>
      </c>
      <c r="M7">
        <v>8.6</v>
      </c>
      <c r="N7">
        <f t="shared" si="0"/>
        <v>12</v>
      </c>
    </row>
    <row r="8" spans="1:14" x14ac:dyDescent="0.35">
      <c r="A8" t="s">
        <v>6</v>
      </c>
      <c r="B8">
        <v>2019</v>
      </c>
      <c r="C8" t="s">
        <v>90</v>
      </c>
      <c r="D8" t="s">
        <v>44</v>
      </c>
      <c r="E8" t="s">
        <v>8</v>
      </c>
      <c r="F8">
        <v>8.4</v>
      </c>
      <c r="L8">
        <v>2020</v>
      </c>
      <c r="M8">
        <v>5.6</v>
      </c>
      <c r="N8">
        <f t="shared" si="0"/>
        <v>4</v>
      </c>
    </row>
    <row r="9" spans="1:14" x14ac:dyDescent="0.35">
      <c r="A9" t="s">
        <v>6</v>
      </c>
      <c r="B9">
        <v>2019</v>
      </c>
      <c r="C9" t="s">
        <v>45</v>
      </c>
      <c r="D9" t="s">
        <v>44</v>
      </c>
      <c r="E9" t="s">
        <v>8</v>
      </c>
      <c r="F9">
        <v>8.6</v>
      </c>
      <c r="L9">
        <v>2020</v>
      </c>
      <c r="M9">
        <v>5.7</v>
      </c>
      <c r="N9">
        <f t="shared" si="0"/>
        <v>5.5</v>
      </c>
    </row>
    <row r="10" spans="1:14" x14ac:dyDescent="0.35">
      <c r="A10" t="s">
        <v>6</v>
      </c>
      <c r="B10">
        <v>2019</v>
      </c>
      <c r="C10" t="s">
        <v>46</v>
      </c>
      <c r="D10" t="s">
        <v>44</v>
      </c>
      <c r="E10" t="s">
        <v>8</v>
      </c>
      <c r="F10">
        <v>8.4</v>
      </c>
      <c r="L10">
        <v>2020</v>
      </c>
      <c r="M10">
        <v>5.7</v>
      </c>
      <c r="N10">
        <f t="shared" si="0"/>
        <v>5.5</v>
      </c>
    </row>
    <row r="11" spans="1:14" x14ac:dyDescent="0.35">
      <c r="A11" t="s">
        <v>6</v>
      </c>
      <c r="B11">
        <v>2020</v>
      </c>
      <c r="C11" t="s">
        <v>90</v>
      </c>
      <c r="D11" t="s">
        <v>44</v>
      </c>
      <c r="E11" t="s">
        <v>8</v>
      </c>
      <c r="F11">
        <v>8</v>
      </c>
      <c r="L11">
        <v>2020</v>
      </c>
      <c r="M11">
        <v>8</v>
      </c>
      <c r="N11">
        <f t="shared" si="0"/>
        <v>7.5</v>
      </c>
    </row>
    <row r="12" spans="1:14" x14ac:dyDescent="0.35">
      <c r="A12" t="s">
        <v>6</v>
      </c>
      <c r="B12">
        <v>2020</v>
      </c>
      <c r="C12" t="s">
        <v>45</v>
      </c>
      <c r="D12" t="s">
        <v>44</v>
      </c>
      <c r="E12" t="s">
        <v>8</v>
      </c>
      <c r="F12">
        <v>8.1</v>
      </c>
      <c r="L12">
        <v>2020</v>
      </c>
      <c r="M12">
        <v>8</v>
      </c>
      <c r="N12">
        <f t="shared" si="0"/>
        <v>7.5</v>
      </c>
    </row>
    <row r="13" spans="1:14" x14ac:dyDescent="0.35">
      <c r="A13" t="s">
        <v>6</v>
      </c>
      <c r="B13">
        <v>2020</v>
      </c>
      <c r="C13" t="s">
        <v>46</v>
      </c>
      <c r="D13" t="s">
        <v>44</v>
      </c>
      <c r="E13" t="s">
        <v>8</v>
      </c>
      <c r="F13">
        <v>8</v>
      </c>
      <c r="L13">
        <v>2020</v>
      </c>
      <c r="M13">
        <v>8.1</v>
      </c>
      <c r="N13">
        <f t="shared" si="0"/>
        <v>9</v>
      </c>
    </row>
    <row r="16" spans="1:14" x14ac:dyDescent="0.35">
      <c r="L16" t="s">
        <v>73</v>
      </c>
      <c r="M16">
        <f>COUNT(B18:B23)</f>
        <v>6</v>
      </c>
    </row>
    <row r="17" spans="1:13" x14ac:dyDescent="0.35">
      <c r="A17" t="s">
        <v>49</v>
      </c>
      <c r="B17">
        <v>2019</v>
      </c>
      <c r="C17">
        <v>2020</v>
      </c>
      <c r="D17" t="s">
        <v>67</v>
      </c>
      <c r="F17">
        <v>2019</v>
      </c>
      <c r="G17" t="s">
        <v>85</v>
      </c>
      <c r="I17">
        <v>2020</v>
      </c>
      <c r="J17" t="s">
        <v>85</v>
      </c>
      <c r="L17" t="s">
        <v>74</v>
      </c>
      <c r="M17">
        <f>COUNT(C18:C23)</f>
        <v>6</v>
      </c>
    </row>
    <row r="18" spans="1:13" x14ac:dyDescent="0.35">
      <c r="A18" t="s">
        <v>61</v>
      </c>
      <c r="B18">
        <v>5.2</v>
      </c>
      <c r="C18">
        <v>5.6</v>
      </c>
      <c r="D18" t="s">
        <v>45</v>
      </c>
      <c r="F18">
        <v>5.2</v>
      </c>
      <c r="G18">
        <f t="shared" ref="G18:G23" si="1">_xlfn.RANK.AVG(F18,$M$2:$M$13,1)</f>
        <v>3</v>
      </c>
      <c r="I18">
        <v>5.6</v>
      </c>
      <c r="J18">
        <f t="shared" ref="J18:J23" si="2">_xlfn.RANK.AVG(I18,$M$2:$M$13,1)</f>
        <v>4</v>
      </c>
      <c r="L18" t="s">
        <v>75</v>
      </c>
      <c r="M18">
        <f>M16*M17</f>
        <v>36</v>
      </c>
    </row>
    <row r="19" spans="1:13" x14ac:dyDescent="0.35">
      <c r="A19" t="s">
        <v>62</v>
      </c>
      <c r="B19">
        <v>4.7</v>
      </c>
      <c r="C19">
        <v>5.7</v>
      </c>
      <c r="D19" t="s">
        <v>46</v>
      </c>
      <c r="F19">
        <v>4.7</v>
      </c>
      <c r="G19">
        <f t="shared" si="1"/>
        <v>1</v>
      </c>
      <c r="I19">
        <v>5.7</v>
      </c>
      <c r="J19">
        <f t="shared" si="2"/>
        <v>5.5</v>
      </c>
      <c r="L19" t="s">
        <v>76</v>
      </c>
      <c r="M19">
        <f>M16+1</f>
        <v>7</v>
      </c>
    </row>
    <row r="20" spans="1:13" x14ac:dyDescent="0.35">
      <c r="A20" t="s">
        <v>63</v>
      </c>
      <c r="B20">
        <v>5</v>
      </c>
      <c r="C20">
        <v>5.7</v>
      </c>
      <c r="D20" t="s">
        <v>90</v>
      </c>
      <c r="F20">
        <v>5</v>
      </c>
      <c r="G20">
        <f t="shared" si="1"/>
        <v>2</v>
      </c>
      <c r="I20">
        <v>5.7</v>
      </c>
      <c r="J20">
        <f t="shared" si="2"/>
        <v>5.5</v>
      </c>
      <c r="L20" t="s">
        <v>83</v>
      </c>
      <c r="M20">
        <f>M17+1</f>
        <v>7</v>
      </c>
    </row>
    <row r="21" spans="1:13" x14ac:dyDescent="0.35">
      <c r="A21" t="s">
        <v>64</v>
      </c>
      <c r="B21">
        <v>8.4</v>
      </c>
      <c r="C21">
        <v>8</v>
      </c>
      <c r="D21" t="s">
        <v>45</v>
      </c>
      <c r="F21">
        <v>8.4</v>
      </c>
      <c r="G21">
        <f t="shared" si="1"/>
        <v>10.5</v>
      </c>
      <c r="I21">
        <v>8</v>
      </c>
      <c r="J21">
        <f t="shared" si="2"/>
        <v>7.5</v>
      </c>
      <c r="L21" t="s">
        <v>77</v>
      </c>
      <c r="M21">
        <f>(M16*M19)/2</f>
        <v>21</v>
      </c>
    </row>
    <row r="22" spans="1:13" x14ac:dyDescent="0.35">
      <c r="A22" t="s">
        <v>65</v>
      </c>
      <c r="B22">
        <v>8.6</v>
      </c>
      <c r="C22">
        <v>8.1</v>
      </c>
      <c r="D22" t="s">
        <v>46</v>
      </c>
      <c r="F22">
        <v>8.6</v>
      </c>
      <c r="G22">
        <f t="shared" si="1"/>
        <v>12</v>
      </c>
      <c r="I22">
        <v>8.1</v>
      </c>
      <c r="J22">
        <f t="shared" si="2"/>
        <v>9</v>
      </c>
      <c r="L22" t="s">
        <v>78</v>
      </c>
      <c r="M22">
        <f>(M17*M20)/2</f>
        <v>21</v>
      </c>
    </row>
    <row r="23" spans="1:13" x14ac:dyDescent="0.35">
      <c r="A23" t="s">
        <v>66</v>
      </c>
      <c r="B23">
        <v>8.4</v>
      </c>
      <c r="C23">
        <v>8</v>
      </c>
      <c r="D23" t="s">
        <v>90</v>
      </c>
      <c r="F23">
        <v>8.4</v>
      </c>
      <c r="G23">
        <f t="shared" si="1"/>
        <v>10.5</v>
      </c>
      <c r="I23">
        <v>8</v>
      </c>
      <c r="J23">
        <f t="shared" si="2"/>
        <v>7.5</v>
      </c>
      <c r="L23" t="s">
        <v>79</v>
      </c>
      <c r="M23">
        <f>G24</f>
        <v>39</v>
      </c>
    </row>
    <row r="24" spans="1:13" x14ac:dyDescent="0.35">
      <c r="F24" t="s">
        <v>86</v>
      </c>
      <c r="G24">
        <f>SUM(G18:G23)</f>
        <v>39</v>
      </c>
      <c r="I24" t="s">
        <v>87</v>
      </c>
      <c r="J24">
        <f>SUM(J18:J23)</f>
        <v>39</v>
      </c>
      <c r="L24" t="s">
        <v>80</v>
      </c>
      <c r="M24">
        <v>39</v>
      </c>
    </row>
    <row r="26" spans="1:13" x14ac:dyDescent="0.35">
      <c r="L26" t="s">
        <v>81</v>
      </c>
      <c r="M26">
        <f>(M18)+M21-M23</f>
        <v>18</v>
      </c>
    </row>
    <row r="27" spans="1:13" x14ac:dyDescent="0.35">
      <c r="L27" t="s">
        <v>82</v>
      </c>
      <c r="M27">
        <f>M18+M22-M24</f>
        <v>18</v>
      </c>
    </row>
    <row r="29" spans="1:13" x14ac:dyDescent="0.35">
      <c r="L29" t="s">
        <v>88</v>
      </c>
      <c r="M29">
        <v>18</v>
      </c>
    </row>
    <row r="30" spans="1:13" x14ac:dyDescent="0.35">
      <c r="L30" t="s">
        <v>89</v>
      </c>
      <c r="M30">
        <v>5</v>
      </c>
    </row>
  </sheetData>
  <autoFilter ref="L1:N1" xr:uid="{ECEA2982-C4CA-417A-9A72-92478CC4D30F}">
    <sortState xmlns:xlrd2="http://schemas.microsoft.com/office/spreadsheetml/2017/richdata2" ref="L2:N13">
      <sortCondition ref="L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Orignal Data</vt:lpstr>
      <vt:lpstr>Sample Data</vt:lpstr>
      <vt:lpstr>Descriptive Statistic</vt:lpstr>
      <vt:lpstr>Visualization</vt:lpstr>
      <vt:lpstr>Normality Test</vt:lpstr>
      <vt:lpstr>Mann Whitney U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sharma</dc:creator>
  <cp:lastModifiedBy>vanshika sharma</cp:lastModifiedBy>
  <dcterms:created xsi:type="dcterms:W3CDTF">2024-04-23T23:50:36Z</dcterms:created>
  <dcterms:modified xsi:type="dcterms:W3CDTF">2024-04-30T20:13:08Z</dcterms:modified>
</cp:coreProperties>
</file>